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100" yWindow="-15" windowWidth="12930" windowHeight="11445" tabRatio="725"/>
  </bookViews>
  <sheets>
    <sheet name="toc" sheetId="29" r:id="rId1"/>
    <sheet name="log" sheetId="23" r:id="rId2"/>
    <sheet name="antilog" sheetId="4" r:id="rId3"/>
    <sheet name="ln" sheetId="10" r:id="rId4"/>
    <sheet name="sin" sheetId="6" r:id="rId5"/>
    <sheet name="cos" sheetId="7" r:id="rId6"/>
    <sheet name="tan" sheetId="8" r:id="rId7"/>
    <sheet name="csc" sheetId="9" r:id="rId8"/>
    <sheet name="sec" sheetId="14" r:id="rId9"/>
    <sheet name="cot" sheetId="15" r:id="rId10"/>
    <sheet name="histtrig" sheetId="16" r:id="rId11"/>
    <sheet name="angleconv" sheetId="11" r:id="rId12"/>
    <sheet name="anglefunc" sheetId="3" r:id="rId13"/>
    <sheet name="chords" sheetId="20" r:id="rId14"/>
    <sheet name="recips" sheetId="28" r:id="rId15"/>
    <sheet name="pwrroots" sheetId="19" r:id="rId16"/>
    <sheet name="sqr0-1" sheetId="26" r:id="rId17"/>
    <sheet name="sqrt0-1" sheetId="1" r:id="rId18"/>
    <sheet name="sqrt1-2" sheetId="24" r:id="rId19"/>
    <sheet name="cube0-1" sheetId="27" r:id="rId20"/>
    <sheet name="cbrt0-1" sheetId="43" r:id="rId21"/>
    <sheet name="cbrt1-2" sheetId="44" r:id="rId22"/>
    <sheet name="cbrt2-3" sheetId="46" r:id="rId23"/>
    <sheet name="circby8" sheetId="30" r:id="rId24"/>
    <sheet name="circby10" sheetId="32" r:id="rId25"/>
    <sheet name="exphypfunc" sheetId="33" r:id="rId26"/>
    <sheet name="propparts6" sheetId="49" r:id="rId27"/>
    <sheet name="propparts10" sheetId="48" r:id="rId28"/>
    <sheet name="bincoeff" sheetId="2" r:id="rId29"/>
    <sheet name="normdist" sheetId="17" r:id="rId30"/>
    <sheet name="binomdist" sheetId="35" r:id="rId31"/>
    <sheet name="amtcmpd" sheetId="37" r:id="rId32"/>
    <sheet name="amtpv" sheetId="39" r:id="rId33"/>
    <sheet name="antamt" sheetId="41" r:id="rId34"/>
    <sheet name="antpv" sheetId="42" r:id="rId35"/>
    <sheet name="primenums" sheetId="34" r:id="rId36"/>
    <sheet name="fiblucnums" sheetId="47" r:id="rId37"/>
    <sheet name="phyconst" sheetId="13" r:id="rId38"/>
    <sheet name="normdist2" sheetId="18" state="hidden" r:id="rId39"/>
  </sheets>
  <definedNames>
    <definedName name="_xlnm.Print_Area" localSheetId="11">angleconv!$A$1:$Q$48</definedName>
    <definedName name="_xlnm.Print_Area" localSheetId="2">antilog!$A$1:$AO$48</definedName>
    <definedName name="_xlnm.Print_Area" localSheetId="20">'cbrt0-1'!$A$1:$AO$48</definedName>
    <definedName name="_xlnm.Print_Area" localSheetId="21">'cbrt1-2'!$A$1:$AO$48</definedName>
    <definedName name="_xlnm.Print_Area" localSheetId="22">'cbrt2-3'!$A$1:$AO$48</definedName>
    <definedName name="_xlnm.Print_Area" localSheetId="5">cos!$A$1:$Q$48</definedName>
    <definedName name="_xlnm.Print_Area" localSheetId="9">cot!$A$1:$Q$48</definedName>
    <definedName name="_xlnm.Print_Area" localSheetId="7">csc!$A$1:$Q$48</definedName>
    <definedName name="_xlnm.Print_Area" localSheetId="3">ln!$A$1:$AO$48</definedName>
    <definedName name="_xlnm.Print_Area" localSheetId="1">log!$A$1:$AO$48</definedName>
    <definedName name="_xlnm.Print_Area" localSheetId="14">recips!$A$1:$AO$48</definedName>
    <definedName name="_xlnm.Print_Area" localSheetId="8">sec!$A$1:$Q$48</definedName>
    <definedName name="_xlnm.Print_Area" localSheetId="4">sin!$A$1:$Q$48</definedName>
    <definedName name="_xlnm.Print_Area" localSheetId="16">'sqr0-1'!$A$1:$AO$48</definedName>
    <definedName name="_xlnm.Print_Area" localSheetId="17">'sqrt0-1'!$A$1:$AO$48</definedName>
    <definedName name="_xlnm.Print_Area" localSheetId="18">'sqrt1-2'!$A$1:$AO$48</definedName>
    <definedName name="_xlnm.Print_Area" localSheetId="6">tan!$A$1:$Q$48</definedName>
  </definedNames>
  <calcPr calcId="145621"/>
</workbook>
</file>

<file path=xl/calcChain.xml><?xml version="1.0" encoding="utf-8"?>
<calcChain xmlns="http://schemas.openxmlformats.org/spreadsheetml/2006/main">
  <c r="B4" i="49" l="1"/>
  <c r="C4" i="49"/>
  <c r="D4" i="49"/>
  <c r="E4" i="49"/>
  <c r="F4" i="49"/>
  <c r="B5" i="49"/>
  <c r="C5" i="49"/>
  <c r="D5" i="49"/>
  <c r="E5" i="49"/>
  <c r="F5" i="49"/>
  <c r="B6" i="49"/>
  <c r="C6" i="49"/>
  <c r="D6" i="49"/>
  <c r="E6" i="49"/>
  <c r="F6" i="49"/>
  <c r="B7" i="49"/>
  <c r="C7" i="49"/>
  <c r="D7" i="49"/>
  <c r="E7" i="49"/>
  <c r="F7" i="49"/>
  <c r="B8" i="49"/>
  <c r="C8" i="49"/>
  <c r="D8" i="49"/>
  <c r="E8" i="49"/>
  <c r="F8" i="49"/>
  <c r="B9" i="49"/>
  <c r="C9" i="49"/>
  <c r="D9" i="49"/>
  <c r="E9" i="49"/>
  <c r="F9" i="49"/>
  <c r="B10" i="49"/>
  <c r="C10" i="49"/>
  <c r="D10" i="49"/>
  <c r="E10" i="49"/>
  <c r="F10" i="49"/>
  <c r="B11" i="49"/>
  <c r="C11" i="49"/>
  <c r="D11" i="49"/>
  <c r="E11" i="49"/>
  <c r="F11" i="49"/>
  <c r="B12" i="49"/>
  <c r="C12" i="49"/>
  <c r="D12" i="49"/>
  <c r="E12" i="49"/>
  <c r="F12" i="49"/>
  <c r="B13" i="49"/>
  <c r="C13" i="49"/>
  <c r="D13" i="49"/>
  <c r="E13" i="49"/>
  <c r="F13" i="49"/>
  <c r="B14" i="49"/>
  <c r="C14" i="49"/>
  <c r="D14" i="49"/>
  <c r="E14" i="49"/>
  <c r="F14" i="49"/>
  <c r="B15" i="49"/>
  <c r="C15" i="49"/>
  <c r="D15" i="49"/>
  <c r="E15" i="49"/>
  <c r="F15" i="49"/>
  <c r="B16" i="49"/>
  <c r="C16" i="49"/>
  <c r="D16" i="49"/>
  <c r="E16" i="49"/>
  <c r="F16" i="49"/>
  <c r="B17" i="49"/>
  <c r="C17" i="49"/>
  <c r="D17" i="49"/>
  <c r="E17" i="49"/>
  <c r="F17" i="49"/>
  <c r="B18" i="49"/>
  <c r="C18" i="49"/>
  <c r="D18" i="49"/>
  <c r="E18" i="49"/>
  <c r="F18" i="49"/>
  <c r="B19" i="49"/>
  <c r="C19" i="49"/>
  <c r="D19" i="49"/>
  <c r="E19" i="49"/>
  <c r="F19" i="49"/>
  <c r="B20" i="49"/>
  <c r="C20" i="49"/>
  <c r="D20" i="49"/>
  <c r="E20" i="49"/>
  <c r="F20" i="49"/>
  <c r="B21" i="49"/>
  <c r="C21" i="49"/>
  <c r="D21" i="49"/>
  <c r="E21" i="49"/>
  <c r="F21" i="49"/>
  <c r="B22" i="49"/>
  <c r="C22" i="49"/>
  <c r="D22" i="49"/>
  <c r="E22" i="49"/>
  <c r="F22" i="49"/>
  <c r="B23" i="49"/>
  <c r="C23" i="49"/>
  <c r="D23" i="49"/>
  <c r="E23" i="49"/>
  <c r="F23" i="49"/>
  <c r="B24" i="49"/>
  <c r="C24" i="49"/>
  <c r="D24" i="49"/>
  <c r="E24" i="49"/>
  <c r="F24" i="49"/>
  <c r="B25" i="49"/>
  <c r="C25" i="49"/>
  <c r="D25" i="49"/>
  <c r="E25" i="49"/>
  <c r="F25" i="49"/>
  <c r="B26" i="49"/>
  <c r="C26" i="49"/>
  <c r="D26" i="49"/>
  <c r="E26" i="49"/>
  <c r="F26" i="49"/>
  <c r="B27" i="49"/>
  <c r="C27" i="49"/>
  <c r="D27" i="49"/>
  <c r="E27" i="49"/>
  <c r="F27" i="49"/>
  <c r="B28" i="49"/>
  <c r="C28" i="49"/>
  <c r="D28" i="49"/>
  <c r="E28" i="49"/>
  <c r="F28" i="49"/>
  <c r="B29" i="49"/>
  <c r="C29" i="49"/>
  <c r="D29" i="49"/>
  <c r="E29" i="49"/>
  <c r="F29" i="49"/>
  <c r="B30" i="49"/>
  <c r="C30" i="49"/>
  <c r="D30" i="49"/>
  <c r="E30" i="49"/>
  <c r="F30" i="49"/>
  <c r="B31" i="49"/>
  <c r="C31" i="49"/>
  <c r="D31" i="49"/>
  <c r="E31" i="49"/>
  <c r="F31" i="49"/>
  <c r="B32" i="49"/>
  <c r="C32" i="49"/>
  <c r="D32" i="49"/>
  <c r="E32" i="49"/>
  <c r="F32" i="49"/>
  <c r="B33" i="49"/>
  <c r="C33" i="49"/>
  <c r="D33" i="49"/>
  <c r="E33" i="49"/>
  <c r="F33" i="49"/>
  <c r="B34" i="49"/>
  <c r="C34" i="49"/>
  <c r="D34" i="49"/>
  <c r="E34" i="49"/>
  <c r="F34" i="49"/>
  <c r="B35" i="49"/>
  <c r="C35" i="49"/>
  <c r="D35" i="49"/>
  <c r="E35" i="49"/>
  <c r="F35" i="49"/>
  <c r="B36" i="49"/>
  <c r="C36" i="49"/>
  <c r="D36" i="49"/>
  <c r="E36" i="49"/>
  <c r="F36" i="49"/>
  <c r="B37" i="49"/>
  <c r="C37" i="49"/>
  <c r="D37" i="49"/>
  <c r="E37" i="49"/>
  <c r="F37" i="49"/>
  <c r="B38" i="49"/>
  <c r="C38" i="49"/>
  <c r="D38" i="49"/>
  <c r="E38" i="49"/>
  <c r="F38" i="49"/>
  <c r="B39" i="49"/>
  <c r="C39" i="49"/>
  <c r="D39" i="49"/>
  <c r="E39" i="49"/>
  <c r="F39" i="49"/>
  <c r="B40" i="49"/>
  <c r="C40" i="49"/>
  <c r="D40" i="49"/>
  <c r="E40" i="49"/>
  <c r="F40" i="49"/>
  <c r="B41" i="49"/>
  <c r="C41" i="49"/>
  <c r="D41" i="49"/>
  <c r="E41" i="49"/>
  <c r="F41" i="49"/>
  <c r="B42" i="49"/>
  <c r="C42" i="49"/>
  <c r="D42" i="49"/>
  <c r="E42" i="49"/>
  <c r="F42" i="49"/>
  <c r="B43" i="49"/>
  <c r="C43" i="49"/>
  <c r="D43" i="49"/>
  <c r="E43" i="49"/>
  <c r="F43" i="49"/>
  <c r="B44" i="49"/>
  <c r="C44" i="49"/>
  <c r="D44" i="49"/>
  <c r="E44" i="49"/>
  <c r="F44" i="49"/>
  <c r="B45" i="49"/>
  <c r="C45" i="49"/>
  <c r="D45" i="49"/>
  <c r="E45" i="49"/>
  <c r="F45" i="49"/>
  <c r="B46" i="49"/>
  <c r="C46" i="49"/>
  <c r="D46" i="49"/>
  <c r="E46" i="49"/>
  <c r="F46" i="49"/>
  <c r="B47" i="49"/>
  <c r="C47" i="49"/>
  <c r="D47" i="49"/>
  <c r="E47" i="49"/>
  <c r="F47" i="49"/>
  <c r="B48" i="49"/>
  <c r="C48" i="49"/>
  <c r="D48" i="49"/>
  <c r="E48" i="49"/>
  <c r="F48" i="49"/>
  <c r="B49" i="49"/>
  <c r="C49" i="49"/>
  <c r="D49" i="49"/>
  <c r="E49" i="49"/>
  <c r="F49" i="49"/>
  <c r="B50" i="49"/>
  <c r="C50" i="49"/>
  <c r="D50" i="49"/>
  <c r="E50" i="49"/>
  <c r="F50" i="49"/>
  <c r="B51" i="49"/>
  <c r="C51" i="49"/>
  <c r="D51" i="49"/>
  <c r="E51" i="49"/>
  <c r="F51" i="49"/>
  <c r="B52" i="49"/>
  <c r="C52" i="49"/>
  <c r="D52" i="49"/>
  <c r="E52" i="49"/>
  <c r="F52" i="49"/>
  <c r="I3" i="49"/>
  <c r="J3" i="49"/>
  <c r="K3" i="49"/>
  <c r="L3" i="49"/>
  <c r="M3" i="49"/>
  <c r="I4" i="49"/>
  <c r="J4" i="49"/>
  <c r="K4" i="49"/>
  <c r="L4" i="49"/>
  <c r="M4" i="49"/>
  <c r="I5" i="49"/>
  <c r="J5" i="49"/>
  <c r="K5" i="49"/>
  <c r="L5" i="49"/>
  <c r="M5" i="49"/>
  <c r="I6" i="49"/>
  <c r="J6" i="49"/>
  <c r="K6" i="49"/>
  <c r="L6" i="49"/>
  <c r="M6" i="49"/>
  <c r="I7" i="49"/>
  <c r="J7" i="49"/>
  <c r="K7" i="49"/>
  <c r="L7" i="49"/>
  <c r="M7" i="49"/>
  <c r="I8" i="49"/>
  <c r="J8" i="49"/>
  <c r="K8" i="49"/>
  <c r="L8" i="49"/>
  <c r="M8" i="49"/>
  <c r="I9" i="49"/>
  <c r="J9" i="49"/>
  <c r="K9" i="49"/>
  <c r="L9" i="49"/>
  <c r="M9" i="49"/>
  <c r="I10" i="49"/>
  <c r="J10" i="49"/>
  <c r="K10" i="49"/>
  <c r="L10" i="49"/>
  <c r="M10" i="49"/>
  <c r="I11" i="49"/>
  <c r="J11" i="49"/>
  <c r="K11" i="49"/>
  <c r="L11" i="49"/>
  <c r="M11" i="49"/>
  <c r="I12" i="49"/>
  <c r="J12" i="49"/>
  <c r="K12" i="49"/>
  <c r="L12" i="49"/>
  <c r="M12" i="49"/>
  <c r="I13" i="49"/>
  <c r="J13" i="49"/>
  <c r="K13" i="49"/>
  <c r="L13" i="49"/>
  <c r="M13" i="49"/>
  <c r="I14" i="49"/>
  <c r="J14" i="49"/>
  <c r="K14" i="49"/>
  <c r="L14" i="49"/>
  <c r="M14" i="49"/>
  <c r="I15" i="49"/>
  <c r="J15" i="49"/>
  <c r="K15" i="49"/>
  <c r="L15" i="49"/>
  <c r="M15" i="49"/>
  <c r="I16" i="49"/>
  <c r="J16" i="49"/>
  <c r="K16" i="49"/>
  <c r="L16" i="49"/>
  <c r="M16" i="49"/>
  <c r="I17" i="49"/>
  <c r="J17" i="49"/>
  <c r="K17" i="49"/>
  <c r="L17" i="49"/>
  <c r="M17" i="49"/>
  <c r="I18" i="49"/>
  <c r="J18" i="49"/>
  <c r="K18" i="49"/>
  <c r="L18" i="49"/>
  <c r="M18" i="49"/>
  <c r="I19" i="49"/>
  <c r="J19" i="49"/>
  <c r="K19" i="49"/>
  <c r="L19" i="49"/>
  <c r="M19" i="49"/>
  <c r="I20" i="49"/>
  <c r="J20" i="49"/>
  <c r="K20" i="49"/>
  <c r="L20" i="49"/>
  <c r="M20" i="49"/>
  <c r="I21" i="49"/>
  <c r="J21" i="49"/>
  <c r="K21" i="49"/>
  <c r="L21" i="49"/>
  <c r="M21" i="49"/>
  <c r="I22" i="49"/>
  <c r="J22" i="49"/>
  <c r="K22" i="49"/>
  <c r="L22" i="49"/>
  <c r="M22" i="49"/>
  <c r="I23" i="49"/>
  <c r="J23" i="49"/>
  <c r="K23" i="49"/>
  <c r="L23" i="49"/>
  <c r="M23" i="49"/>
  <c r="I24" i="49"/>
  <c r="J24" i="49"/>
  <c r="K24" i="49"/>
  <c r="L24" i="49"/>
  <c r="M24" i="49"/>
  <c r="I25" i="49"/>
  <c r="J25" i="49"/>
  <c r="K25" i="49"/>
  <c r="L25" i="49"/>
  <c r="M25" i="49"/>
  <c r="I26" i="49"/>
  <c r="J26" i="49"/>
  <c r="K26" i="49"/>
  <c r="L26" i="49"/>
  <c r="M26" i="49"/>
  <c r="I27" i="49"/>
  <c r="J27" i="49"/>
  <c r="K27" i="49"/>
  <c r="L27" i="49"/>
  <c r="M27" i="49"/>
  <c r="I28" i="49"/>
  <c r="J28" i="49"/>
  <c r="K28" i="49"/>
  <c r="L28" i="49"/>
  <c r="M28" i="49"/>
  <c r="I29" i="49"/>
  <c r="J29" i="49"/>
  <c r="K29" i="49"/>
  <c r="L29" i="49"/>
  <c r="M29" i="49"/>
  <c r="I30" i="49"/>
  <c r="J30" i="49"/>
  <c r="K30" i="49"/>
  <c r="L30" i="49"/>
  <c r="M30" i="49"/>
  <c r="I31" i="49"/>
  <c r="J31" i="49"/>
  <c r="K31" i="49"/>
  <c r="L31" i="49"/>
  <c r="M31" i="49"/>
  <c r="I32" i="49"/>
  <c r="J32" i="49"/>
  <c r="K32" i="49"/>
  <c r="L32" i="49"/>
  <c r="M32" i="49"/>
  <c r="I33" i="49"/>
  <c r="J33" i="49"/>
  <c r="K33" i="49"/>
  <c r="L33" i="49"/>
  <c r="M33" i="49"/>
  <c r="I34" i="49"/>
  <c r="J34" i="49"/>
  <c r="K34" i="49"/>
  <c r="L34" i="49"/>
  <c r="M34" i="49"/>
  <c r="I35" i="49"/>
  <c r="J35" i="49"/>
  <c r="K35" i="49"/>
  <c r="L35" i="49"/>
  <c r="M35" i="49"/>
  <c r="I36" i="49"/>
  <c r="J36" i="49"/>
  <c r="K36" i="49"/>
  <c r="L36" i="49"/>
  <c r="M36" i="49"/>
  <c r="I37" i="49"/>
  <c r="J37" i="49"/>
  <c r="K37" i="49"/>
  <c r="L37" i="49"/>
  <c r="M37" i="49"/>
  <c r="I38" i="49"/>
  <c r="J38" i="49"/>
  <c r="K38" i="49"/>
  <c r="L38" i="49"/>
  <c r="M38" i="49"/>
  <c r="I39" i="49"/>
  <c r="J39" i="49"/>
  <c r="K39" i="49"/>
  <c r="L39" i="49"/>
  <c r="M39" i="49"/>
  <c r="I40" i="49"/>
  <c r="J40" i="49"/>
  <c r="K40" i="49"/>
  <c r="L40" i="49"/>
  <c r="M40" i="49"/>
  <c r="I41" i="49"/>
  <c r="J41" i="49"/>
  <c r="K41" i="49"/>
  <c r="L41" i="49"/>
  <c r="M41" i="49"/>
  <c r="I42" i="49"/>
  <c r="J42" i="49"/>
  <c r="K42" i="49"/>
  <c r="L42" i="49"/>
  <c r="M42" i="49"/>
  <c r="I43" i="49"/>
  <c r="J43" i="49"/>
  <c r="K43" i="49"/>
  <c r="L43" i="49"/>
  <c r="M43" i="49"/>
  <c r="I44" i="49"/>
  <c r="J44" i="49"/>
  <c r="K44" i="49"/>
  <c r="L44" i="49"/>
  <c r="M44" i="49"/>
  <c r="I45" i="49"/>
  <c r="J45" i="49"/>
  <c r="K45" i="49"/>
  <c r="L45" i="49"/>
  <c r="M45" i="49"/>
  <c r="I46" i="49"/>
  <c r="J46" i="49"/>
  <c r="K46" i="49"/>
  <c r="L46" i="49"/>
  <c r="M46" i="49"/>
  <c r="I47" i="49"/>
  <c r="J47" i="49"/>
  <c r="K47" i="49"/>
  <c r="L47" i="49"/>
  <c r="M47" i="49"/>
  <c r="I48" i="49"/>
  <c r="J48" i="49"/>
  <c r="K48" i="49"/>
  <c r="L48" i="49"/>
  <c r="M48" i="49"/>
  <c r="I49" i="49"/>
  <c r="J49" i="49"/>
  <c r="K49" i="49"/>
  <c r="L49" i="49"/>
  <c r="M49" i="49"/>
  <c r="I50" i="49"/>
  <c r="J50" i="49"/>
  <c r="K50" i="49"/>
  <c r="L50" i="49"/>
  <c r="M50" i="49"/>
  <c r="I51" i="49"/>
  <c r="J51" i="49"/>
  <c r="K51" i="49"/>
  <c r="L51" i="49"/>
  <c r="M51" i="49"/>
  <c r="I52" i="49"/>
  <c r="J52" i="49"/>
  <c r="K52" i="49"/>
  <c r="L52" i="49"/>
  <c r="M52" i="49"/>
  <c r="C3" i="49"/>
  <c r="D3" i="49"/>
  <c r="E3" i="49"/>
  <c r="F3" i="49"/>
  <c r="B3" i="49"/>
  <c r="M3" i="48"/>
  <c r="N3" i="48"/>
  <c r="O3" i="48"/>
  <c r="P3" i="48"/>
  <c r="Q3" i="48"/>
  <c r="R3" i="48"/>
  <c r="S3" i="48"/>
  <c r="T3" i="48"/>
  <c r="U3" i="48"/>
  <c r="M4" i="48"/>
  <c r="N4" i="48"/>
  <c r="O4" i="48"/>
  <c r="P4" i="48"/>
  <c r="Q4" i="48"/>
  <c r="R4" i="48"/>
  <c r="S4" i="48"/>
  <c r="T4" i="48"/>
  <c r="U4" i="48"/>
  <c r="M5" i="48"/>
  <c r="N5" i="48"/>
  <c r="O5" i="48"/>
  <c r="P5" i="48"/>
  <c r="Q5" i="48"/>
  <c r="R5" i="48"/>
  <c r="S5" i="48"/>
  <c r="T5" i="48"/>
  <c r="U5" i="48"/>
  <c r="M6" i="48"/>
  <c r="N6" i="48"/>
  <c r="O6" i="48"/>
  <c r="P6" i="48"/>
  <c r="Q6" i="48"/>
  <c r="R6" i="48"/>
  <c r="S6" i="48"/>
  <c r="T6" i="48"/>
  <c r="U6" i="48"/>
  <c r="M7" i="48"/>
  <c r="N7" i="48"/>
  <c r="O7" i="48"/>
  <c r="P7" i="48"/>
  <c r="Q7" i="48"/>
  <c r="R7" i="48"/>
  <c r="S7" i="48"/>
  <c r="T7" i="48"/>
  <c r="U7" i="48"/>
  <c r="M8" i="48"/>
  <c r="N8" i="48"/>
  <c r="O8" i="48"/>
  <c r="P8" i="48"/>
  <c r="Q8" i="48"/>
  <c r="R8" i="48"/>
  <c r="S8" i="48"/>
  <c r="T8" i="48"/>
  <c r="U8" i="48"/>
  <c r="M9" i="48"/>
  <c r="N9" i="48"/>
  <c r="O9" i="48"/>
  <c r="P9" i="48"/>
  <c r="Q9" i="48"/>
  <c r="R9" i="48"/>
  <c r="S9" i="48"/>
  <c r="T9" i="48"/>
  <c r="U9" i="48"/>
  <c r="M10" i="48"/>
  <c r="N10" i="48"/>
  <c r="O10" i="48"/>
  <c r="P10" i="48"/>
  <c r="Q10" i="48"/>
  <c r="R10" i="48"/>
  <c r="S10" i="48"/>
  <c r="T10" i="48"/>
  <c r="U10" i="48"/>
  <c r="M11" i="48"/>
  <c r="N11" i="48"/>
  <c r="O11" i="48"/>
  <c r="P11" i="48"/>
  <c r="Q11" i="48"/>
  <c r="R11" i="48"/>
  <c r="S11" i="48"/>
  <c r="T11" i="48"/>
  <c r="U11" i="48"/>
  <c r="M12" i="48"/>
  <c r="N12" i="48"/>
  <c r="O12" i="48"/>
  <c r="P12" i="48"/>
  <c r="Q12" i="48"/>
  <c r="R12" i="48"/>
  <c r="S12" i="48"/>
  <c r="T12" i="48"/>
  <c r="U12" i="48"/>
  <c r="M13" i="48"/>
  <c r="N13" i="48"/>
  <c r="O13" i="48"/>
  <c r="P13" i="48"/>
  <c r="Q13" i="48"/>
  <c r="R13" i="48"/>
  <c r="S13" i="48"/>
  <c r="T13" i="48"/>
  <c r="U13" i="48"/>
  <c r="M14" i="48"/>
  <c r="N14" i="48"/>
  <c r="O14" i="48"/>
  <c r="P14" i="48"/>
  <c r="Q14" i="48"/>
  <c r="R14" i="48"/>
  <c r="S14" i="48"/>
  <c r="T14" i="48"/>
  <c r="U14" i="48"/>
  <c r="M15" i="48"/>
  <c r="N15" i="48"/>
  <c r="O15" i="48"/>
  <c r="P15" i="48"/>
  <c r="Q15" i="48"/>
  <c r="R15" i="48"/>
  <c r="S15" i="48"/>
  <c r="T15" i="48"/>
  <c r="U15" i="48"/>
  <c r="M16" i="48"/>
  <c r="N16" i="48"/>
  <c r="O16" i="48"/>
  <c r="P16" i="48"/>
  <c r="Q16" i="48"/>
  <c r="R16" i="48"/>
  <c r="S16" i="48"/>
  <c r="T16" i="48"/>
  <c r="U16" i="48"/>
  <c r="M17" i="48"/>
  <c r="N17" i="48"/>
  <c r="O17" i="48"/>
  <c r="P17" i="48"/>
  <c r="Q17" i="48"/>
  <c r="R17" i="48"/>
  <c r="S17" i="48"/>
  <c r="T17" i="48"/>
  <c r="U17" i="48"/>
  <c r="M18" i="48"/>
  <c r="N18" i="48"/>
  <c r="O18" i="48"/>
  <c r="P18" i="48"/>
  <c r="Q18" i="48"/>
  <c r="R18" i="48"/>
  <c r="S18" i="48"/>
  <c r="T18" i="48"/>
  <c r="U18" i="48"/>
  <c r="M19" i="48"/>
  <c r="N19" i="48"/>
  <c r="O19" i="48"/>
  <c r="P19" i="48"/>
  <c r="Q19" i="48"/>
  <c r="R19" i="48"/>
  <c r="S19" i="48"/>
  <c r="T19" i="48"/>
  <c r="U19" i="48"/>
  <c r="M20" i="48"/>
  <c r="N20" i="48"/>
  <c r="O20" i="48"/>
  <c r="P20" i="48"/>
  <c r="Q20" i="48"/>
  <c r="R20" i="48"/>
  <c r="S20" i="48"/>
  <c r="T20" i="48"/>
  <c r="U20" i="48"/>
  <c r="M21" i="48"/>
  <c r="N21" i="48"/>
  <c r="O21" i="48"/>
  <c r="P21" i="48"/>
  <c r="Q21" i="48"/>
  <c r="R21" i="48"/>
  <c r="S21" i="48"/>
  <c r="T21" i="48"/>
  <c r="U21" i="48"/>
  <c r="M22" i="48"/>
  <c r="N22" i="48"/>
  <c r="O22" i="48"/>
  <c r="P22" i="48"/>
  <c r="Q22" i="48"/>
  <c r="R22" i="48"/>
  <c r="S22" i="48"/>
  <c r="T22" i="48"/>
  <c r="U22" i="48"/>
  <c r="M23" i="48"/>
  <c r="N23" i="48"/>
  <c r="O23" i="48"/>
  <c r="P23" i="48"/>
  <c r="Q23" i="48"/>
  <c r="R23" i="48"/>
  <c r="S23" i="48"/>
  <c r="T23" i="48"/>
  <c r="U23" i="48"/>
  <c r="M24" i="48"/>
  <c r="N24" i="48"/>
  <c r="O24" i="48"/>
  <c r="P24" i="48"/>
  <c r="Q24" i="48"/>
  <c r="R24" i="48"/>
  <c r="S24" i="48"/>
  <c r="T24" i="48"/>
  <c r="U24" i="48"/>
  <c r="M25" i="48"/>
  <c r="N25" i="48"/>
  <c r="O25" i="48"/>
  <c r="P25" i="48"/>
  <c r="Q25" i="48"/>
  <c r="R25" i="48"/>
  <c r="S25" i="48"/>
  <c r="T25" i="48"/>
  <c r="U25" i="48"/>
  <c r="M26" i="48"/>
  <c r="N26" i="48"/>
  <c r="O26" i="48"/>
  <c r="P26" i="48"/>
  <c r="Q26" i="48"/>
  <c r="R26" i="48"/>
  <c r="S26" i="48"/>
  <c r="T26" i="48"/>
  <c r="U26" i="48"/>
  <c r="M27" i="48"/>
  <c r="N27" i="48"/>
  <c r="O27" i="48"/>
  <c r="P27" i="48"/>
  <c r="Q27" i="48"/>
  <c r="R27" i="48"/>
  <c r="S27" i="48"/>
  <c r="T27" i="48"/>
  <c r="U27" i="48"/>
  <c r="M28" i="48"/>
  <c r="N28" i="48"/>
  <c r="O28" i="48"/>
  <c r="P28" i="48"/>
  <c r="Q28" i="48"/>
  <c r="R28" i="48"/>
  <c r="S28" i="48"/>
  <c r="T28" i="48"/>
  <c r="U28" i="48"/>
  <c r="M29" i="48"/>
  <c r="N29" i="48"/>
  <c r="O29" i="48"/>
  <c r="P29" i="48"/>
  <c r="Q29" i="48"/>
  <c r="R29" i="48"/>
  <c r="S29" i="48"/>
  <c r="T29" i="48"/>
  <c r="U29" i="48"/>
  <c r="M30" i="48"/>
  <c r="N30" i="48"/>
  <c r="O30" i="48"/>
  <c r="P30" i="48"/>
  <c r="Q30" i="48"/>
  <c r="R30" i="48"/>
  <c r="S30" i="48"/>
  <c r="T30" i="48"/>
  <c r="U30" i="48"/>
  <c r="M31" i="48"/>
  <c r="N31" i="48"/>
  <c r="O31" i="48"/>
  <c r="P31" i="48"/>
  <c r="Q31" i="48"/>
  <c r="R31" i="48"/>
  <c r="S31" i="48"/>
  <c r="T31" i="48"/>
  <c r="U31" i="48"/>
  <c r="M32" i="48"/>
  <c r="N32" i="48"/>
  <c r="O32" i="48"/>
  <c r="P32" i="48"/>
  <c r="Q32" i="48"/>
  <c r="R32" i="48"/>
  <c r="S32" i="48"/>
  <c r="T32" i="48"/>
  <c r="U32" i="48"/>
  <c r="M33" i="48"/>
  <c r="N33" i="48"/>
  <c r="O33" i="48"/>
  <c r="P33" i="48"/>
  <c r="Q33" i="48"/>
  <c r="R33" i="48"/>
  <c r="S33" i="48"/>
  <c r="T33" i="48"/>
  <c r="U33" i="48"/>
  <c r="M34" i="48"/>
  <c r="N34" i="48"/>
  <c r="O34" i="48"/>
  <c r="P34" i="48"/>
  <c r="Q34" i="48"/>
  <c r="R34" i="48"/>
  <c r="S34" i="48"/>
  <c r="T34" i="48"/>
  <c r="U34" i="48"/>
  <c r="M35" i="48"/>
  <c r="N35" i="48"/>
  <c r="O35" i="48"/>
  <c r="P35" i="48"/>
  <c r="Q35" i="48"/>
  <c r="R35" i="48"/>
  <c r="S35" i="48"/>
  <c r="T35" i="48"/>
  <c r="U35" i="48"/>
  <c r="M36" i="48"/>
  <c r="N36" i="48"/>
  <c r="O36" i="48"/>
  <c r="P36" i="48"/>
  <c r="Q36" i="48"/>
  <c r="R36" i="48"/>
  <c r="S36" i="48"/>
  <c r="T36" i="48"/>
  <c r="U36" i="48"/>
  <c r="M37" i="48"/>
  <c r="N37" i="48"/>
  <c r="O37" i="48"/>
  <c r="P37" i="48"/>
  <c r="Q37" i="48"/>
  <c r="R37" i="48"/>
  <c r="S37" i="48"/>
  <c r="T37" i="48"/>
  <c r="U37" i="48"/>
  <c r="M38" i="48"/>
  <c r="N38" i="48"/>
  <c r="O38" i="48"/>
  <c r="P38" i="48"/>
  <c r="Q38" i="48"/>
  <c r="R38" i="48"/>
  <c r="S38" i="48"/>
  <c r="T38" i="48"/>
  <c r="U38" i="48"/>
  <c r="M39" i="48"/>
  <c r="N39" i="48"/>
  <c r="O39" i="48"/>
  <c r="P39" i="48"/>
  <c r="Q39" i="48"/>
  <c r="R39" i="48"/>
  <c r="S39" i="48"/>
  <c r="T39" i="48"/>
  <c r="U39" i="48"/>
  <c r="M40" i="48"/>
  <c r="N40" i="48"/>
  <c r="O40" i="48"/>
  <c r="P40" i="48"/>
  <c r="Q40" i="48"/>
  <c r="R40" i="48"/>
  <c r="S40" i="48"/>
  <c r="T40" i="48"/>
  <c r="U40" i="48"/>
  <c r="M41" i="48"/>
  <c r="N41" i="48"/>
  <c r="O41" i="48"/>
  <c r="P41" i="48"/>
  <c r="Q41" i="48"/>
  <c r="R41" i="48"/>
  <c r="S41" i="48"/>
  <c r="T41" i="48"/>
  <c r="U41" i="48"/>
  <c r="M42" i="48"/>
  <c r="N42" i="48"/>
  <c r="O42" i="48"/>
  <c r="P42" i="48"/>
  <c r="Q42" i="48"/>
  <c r="R42" i="48"/>
  <c r="S42" i="48"/>
  <c r="T42" i="48"/>
  <c r="U42" i="48"/>
  <c r="M43" i="48"/>
  <c r="N43" i="48"/>
  <c r="O43" i="48"/>
  <c r="P43" i="48"/>
  <c r="Q43" i="48"/>
  <c r="R43" i="48"/>
  <c r="S43" i="48"/>
  <c r="T43" i="48"/>
  <c r="U43" i="48"/>
  <c r="M44" i="48"/>
  <c r="N44" i="48"/>
  <c r="O44" i="48"/>
  <c r="P44" i="48"/>
  <c r="Q44" i="48"/>
  <c r="R44" i="48"/>
  <c r="S44" i="48"/>
  <c r="T44" i="48"/>
  <c r="U44" i="48"/>
  <c r="M45" i="48"/>
  <c r="N45" i="48"/>
  <c r="O45" i="48"/>
  <c r="P45" i="48"/>
  <c r="Q45" i="48"/>
  <c r="R45" i="48"/>
  <c r="S45" i="48"/>
  <c r="T45" i="48"/>
  <c r="U45" i="48"/>
  <c r="M46" i="48"/>
  <c r="N46" i="48"/>
  <c r="O46" i="48"/>
  <c r="P46" i="48"/>
  <c r="Q46" i="48"/>
  <c r="R46" i="48"/>
  <c r="S46" i="48"/>
  <c r="T46" i="48"/>
  <c r="U46" i="48"/>
  <c r="M47" i="48"/>
  <c r="N47" i="48"/>
  <c r="O47" i="48"/>
  <c r="P47" i="48"/>
  <c r="Q47" i="48"/>
  <c r="R47" i="48"/>
  <c r="S47" i="48"/>
  <c r="T47" i="48"/>
  <c r="U47" i="48"/>
  <c r="M48" i="48"/>
  <c r="N48" i="48"/>
  <c r="O48" i="48"/>
  <c r="P48" i="48"/>
  <c r="Q48" i="48"/>
  <c r="R48" i="48"/>
  <c r="S48" i="48"/>
  <c r="T48" i="48"/>
  <c r="U48" i="48"/>
  <c r="M49" i="48"/>
  <c r="N49" i="48"/>
  <c r="O49" i="48"/>
  <c r="P49" i="48"/>
  <c r="Q49" i="48"/>
  <c r="R49" i="48"/>
  <c r="S49" i="48"/>
  <c r="T49" i="48"/>
  <c r="U49" i="48"/>
  <c r="M50" i="48"/>
  <c r="N50" i="48"/>
  <c r="O50" i="48"/>
  <c r="P50" i="48"/>
  <c r="Q50" i="48"/>
  <c r="R50" i="48"/>
  <c r="S50" i="48"/>
  <c r="T50" i="48"/>
  <c r="U50" i="48"/>
  <c r="M51" i="48"/>
  <c r="N51" i="48"/>
  <c r="O51" i="48"/>
  <c r="P51" i="48"/>
  <c r="Q51" i="48"/>
  <c r="R51" i="48"/>
  <c r="S51" i="48"/>
  <c r="T51" i="48"/>
  <c r="U51" i="48"/>
  <c r="M52" i="48"/>
  <c r="N52" i="48"/>
  <c r="O52" i="48"/>
  <c r="P52" i="48"/>
  <c r="Q52" i="48"/>
  <c r="R52" i="48"/>
  <c r="S52" i="48"/>
  <c r="T52" i="48"/>
  <c r="U52" i="48"/>
  <c r="M53" i="48"/>
  <c r="N53" i="48"/>
  <c r="O53" i="48"/>
  <c r="P53" i="48"/>
  <c r="Q53" i="48"/>
  <c r="R53" i="48"/>
  <c r="S53" i="48"/>
  <c r="T53" i="48"/>
  <c r="U53" i="48"/>
  <c r="M54" i="48"/>
  <c r="N54" i="48"/>
  <c r="O54" i="48"/>
  <c r="P54" i="48"/>
  <c r="Q54" i="48"/>
  <c r="R54" i="48"/>
  <c r="S54" i="48"/>
  <c r="T54" i="48"/>
  <c r="U54" i="48"/>
  <c r="M55" i="48"/>
  <c r="N55" i="48"/>
  <c r="O55" i="48"/>
  <c r="P55" i="48"/>
  <c r="Q55" i="48"/>
  <c r="R55" i="48"/>
  <c r="S55" i="48"/>
  <c r="T55" i="48"/>
  <c r="U55" i="48"/>
  <c r="M56" i="48"/>
  <c r="N56" i="48"/>
  <c r="O56" i="48"/>
  <c r="P56" i="48"/>
  <c r="Q56" i="48"/>
  <c r="R56" i="48"/>
  <c r="S56" i="48"/>
  <c r="T56" i="48"/>
  <c r="U56" i="48"/>
  <c r="M57" i="48"/>
  <c r="N57" i="48"/>
  <c r="O57" i="48"/>
  <c r="P57" i="48"/>
  <c r="Q57" i="48"/>
  <c r="R57" i="48"/>
  <c r="S57" i="48"/>
  <c r="T57" i="48"/>
  <c r="U57" i="48"/>
  <c r="M58" i="48"/>
  <c r="N58" i="48"/>
  <c r="O58" i="48"/>
  <c r="P58" i="48"/>
  <c r="Q58" i="48"/>
  <c r="R58" i="48"/>
  <c r="S58" i="48"/>
  <c r="T58" i="48"/>
  <c r="U58" i="48"/>
  <c r="M59" i="48"/>
  <c r="N59" i="48"/>
  <c r="O59" i="48"/>
  <c r="P59" i="48"/>
  <c r="Q59" i="48"/>
  <c r="R59" i="48"/>
  <c r="S59" i="48"/>
  <c r="T59" i="48"/>
  <c r="U59" i="48"/>
  <c r="M60" i="48"/>
  <c r="N60" i="48"/>
  <c r="O60" i="48"/>
  <c r="P60" i="48"/>
  <c r="Q60" i="48"/>
  <c r="R60" i="48"/>
  <c r="S60" i="48"/>
  <c r="T60" i="48"/>
  <c r="U60" i="48"/>
  <c r="M61" i="48"/>
  <c r="N61" i="48"/>
  <c r="O61" i="48"/>
  <c r="P61" i="48"/>
  <c r="Q61" i="48"/>
  <c r="R61" i="48"/>
  <c r="S61" i="48"/>
  <c r="T61" i="48"/>
  <c r="U61" i="48"/>
  <c r="M62" i="48"/>
  <c r="N62" i="48"/>
  <c r="O62" i="48"/>
  <c r="P62" i="48"/>
  <c r="Q62" i="48"/>
  <c r="R62" i="48"/>
  <c r="S62" i="48"/>
  <c r="T62" i="48"/>
  <c r="U62" i="48"/>
  <c r="M63" i="48"/>
  <c r="N63" i="48"/>
  <c r="O63" i="48"/>
  <c r="P63" i="48"/>
  <c r="Q63" i="48"/>
  <c r="R63" i="48"/>
  <c r="S63" i="48"/>
  <c r="T63" i="48"/>
  <c r="U63" i="48"/>
  <c r="M64" i="48"/>
  <c r="N64" i="48"/>
  <c r="O64" i="48"/>
  <c r="P64" i="48"/>
  <c r="Q64" i="48"/>
  <c r="R64" i="48"/>
  <c r="S64" i="48"/>
  <c r="T64" i="48"/>
  <c r="U64" i="48"/>
  <c r="M65" i="48"/>
  <c r="N65" i="48"/>
  <c r="O65" i="48"/>
  <c r="P65" i="48"/>
  <c r="Q65" i="48"/>
  <c r="R65" i="48"/>
  <c r="S65" i="48"/>
  <c r="T65" i="48"/>
  <c r="U65" i="48"/>
  <c r="M66" i="48"/>
  <c r="N66" i="48"/>
  <c r="O66" i="48"/>
  <c r="P66" i="48"/>
  <c r="Q66" i="48"/>
  <c r="R66" i="48"/>
  <c r="S66" i="48"/>
  <c r="T66" i="48"/>
  <c r="U66" i="48"/>
  <c r="M67" i="48"/>
  <c r="N67" i="48"/>
  <c r="O67" i="48"/>
  <c r="P67" i="48"/>
  <c r="Q67" i="48"/>
  <c r="R67" i="48"/>
  <c r="S67" i="48"/>
  <c r="T67" i="48"/>
  <c r="U67" i="48"/>
  <c r="M68" i="48"/>
  <c r="N68" i="48"/>
  <c r="O68" i="48"/>
  <c r="P68" i="48"/>
  <c r="Q68" i="48"/>
  <c r="R68" i="48"/>
  <c r="S68" i="48"/>
  <c r="T68" i="48"/>
  <c r="U68" i="48"/>
  <c r="M69" i="48"/>
  <c r="N69" i="48"/>
  <c r="O69" i="48"/>
  <c r="P69" i="48"/>
  <c r="Q69" i="48"/>
  <c r="R69" i="48"/>
  <c r="S69" i="48"/>
  <c r="T69" i="48"/>
  <c r="U69" i="48"/>
  <c r="M70" i="48"/>
  <c r="N70" i="48"/>
  <c r="O70" i="48"/>
  <c r="P70" i="48"/>
  <c r="Q70" i="48"/>
  <c r="R70" i="48"/>
  <c r="S70" i="48"/>
  <c r="T70" i="48"/>
  <c r="U70" i="48"/>
  <c r="M71" i="48"/>
  <c r="N71" i="48"/>
  <c r="O71" i="48"/>
  <c r="P71" i="48"/>
  <c r="Q71" i="48"/>
  <c r="R71" i="48"/>
  <c r="S71" i="48"/>
  <c r="T71" i="48"/>
  <c r="U71" i="48"/>
  <c r="M72" i="48"/>
  <c r="N72" i="48"/>
  <c r="O72" i="48"/>
  <c r="P72" i="48"/>
  <c r="Q72" i="48"/>
  <c r="R72" i="48"/>
  <c r="S72" i="48"/>
  <c r="T72" i="48"/>
  <c r="U72" i="48"/>
  <c r="M73" i="48"/>
  <c r="N73" i="48"/>
  <c r="O73" i="48"/>
  <c r="P73" i="48"/>
  <c r="Q73" i="48"/>
  <c r="R73" i="48"/>
  <c r="S73" i="48"/>
  <c r="T73" i="48"/>
  <c r="U73" i="48"/>
  <c r="M74" i="48"/>
  <c r="N74" i="48"/>
  <c r="O74" i="48"/>
  <c r="P74" i="48"/>
  <c r="Q74" i="48"/>
  <c r="R74" i="48"/>
  <c r="S74" i="48"/>
  <c r="T74" i="48"/>
  <c r="U74" i="48"/>
  <c r="M75" i="48"/>
  <c r="N75" i="48"/>
  <c r="O75" i="48"/>
  <c r="P75" i="48"/>
  <c r="Q75" i="48"/>
  <c r="R75" i="48"/>
  <c r="S75" i="48"/>
  <c r="T75" i="48"/>
  <c r="U75" i="48"/>
  <c r="M76" i="48"/>
  <c r="N76" i="48"/>
  <c r="O76" i="48"/>
  <c r="P76" i="48"/>
  <c r="Q76" i="48"/>
  <c r="R76" i="48"/>
  <c r="S76" i="48"/>
  <c r="T76" i="48"/>
  <c r="U76" i="48"/>
  <c r="M77" i="48"/>
  <c r="N77" i="48"/>
  <c r="O77" i="48"/>
  <c r="P77" i="48"/>
  <c r="Q77" i="48"/>
  <c r="R77" i="48"/>
  <c r="S77" i="48"/>
  <c r="T77" i="48"/>
  <c r="U77" i="48"/>
  <c r="B4" i="48"/>
  <c r="C4" i="48"/>
  <c r="D4" i="48"/>
  <c r="E4" i="48"/>
  <c r="F4" i="48"/>
  <c r="G4" i="48"/>
  <c r="H4" i="48"/>
  <c r="I4" i="48"/>
  <c r="J4" i="48"/>
  <c r="B5" i="48"/>
  <c r="C5" i="48"/>
  <c r="D5" i="48"/>
  <c r="E5" i="48"/>
  <c r="F5" i="48"/>
  <c r="G5" i="48"/>
  <c r="H5" i="48"/>
  <c r="I5" i="48"/>
  <c r="J5" i="48"/>
  <c r="B6" i="48"/>
  <c r="C6" i="48"/>
  <c r="D6" i="48"/>
  <c r="E6" i="48"/>
  <c r="F6" i="48"/>
  <c r="G6" i="48"/>
  <c r="H6" i="48"/>
  <c r="I6" i="48"/>
  <c r="J6" i="48"/>
  <c r="B7" i="48"/>
  <c r="C7" i="48"/>
  <c r="D7" i="48"/>
  <c r="E7" i="48"/>
  <c r="F7" i="48"/>
  <c r="G7" i="48"/>
  <c r="H7" i="48"/>
  <c r="I7" i="48"/>
  <c r="J7" i="48"/>
  <c r="B8" i="48"/>
  <c r="C8" i="48"/>
  <c r="D8" i="48"/>
  <c r="E8" i="48"/>
  <c r="F8" i="48"/>
  <c r="G8" i="48"/>
  <c r="H8" i="48"/>
  <c r="I8" i="48"/>
  <c r="J8" i="48"/>
  <c r="B9" i="48"/>
  <c r="C9" i="48"/>
  <c r="D9" i="48"/>
  <c r="E9" i="48"/>
  <c r="F9" i="48"/>
  <c r="G9" i="48"/>
  <c r="H9" i="48"/>
  <c r="I9" i="48"/>
  <c r="J9" i="48"/>
  <c r="B10" i="48"/>
  <c r="C10" i="48"/>
  <c r="D10" i="48"/>
  <c r="E10" i="48"/>
  <c r="F10" i="48"/>
  <c r="G10" i="48"/>
  <c r="H10" i="48"/>
  <c r="I10" i="48"/>
  <c r="J10" i="48"/>
  <c r="B11" i="48"/>
  <c r="C11" i="48"/>
  <c r="D11" i="48"/>
  <c r="E11" i="48"/>
  <c r="F11" i="48"/>
  <c r="G11" i="48"/>
  <c r="H11" i="48"/>
  <c r="I11" i="48"/>
  <c r="J11" i="48"/>
  <c r="B12" i="48"/>
  <c r="C12" i="48"/>
  <c r="D12" i="48"/>
  <c r="E12" i="48"/>
  <c r="F12" i="48"/>
  <c r="G12" i="48"/>
  <c r="H12" i="48"/>
  <c r="I12" i="48"/>
  <c r="J12" i="48"/>
  <c r="B13" i="48"/>
  <c r="C13" i="48"/>
  <c r="D13" i="48"/>
  <c r="E13" i="48"/>
  <c r="F13" i="48"/>
  <c r="G13" i="48"/>
  <c r="H13" i="48"/>
  <c r="I13" i="48"/>
  <c r="J13" i="48"/>
  <c r="B14" i="48"/>
  <c r="C14" i="48"/>
  <c r="D14" i="48"/>
  <c r="E14" i="48"/>
  <c r="F14" i="48"/>
  <c r="G14" i="48"/>
  <c r="H14" i="48"/>
  <c r="I14" i="48"/>
  <c r="J14" i="48"/>
  <c r="B15" i="48"/>
  <c r="C15" i="48"/>
  <c r="D15" i="48"/>
  <c r="E15" i="48"/>
  <c r="F15" i="48"/>
  <c r="G15" i="48"/>
  <c r="H15" i="48"/>
  <c r="I15" i="48"/>
  <c r="J15" i="48"/>
  <c r="B16" i="48"/>
  <c r="C16" i="48"/>
  <c r="D16" i="48"/>
  <c r="E16" i="48"/>
  <c r="F16" i="48"/>
  <c r="G16" i="48"/>
  <c r="H16" i="48"/>
  <c r="I16" i="48"/>
  <c r="J16" i="48"/>
  <c r="B17" i="48"/>
  <c r="C17" i="48"/>
  <c r="D17" i="48"/>
  <c r="E17" i="48"/>
  <c r="F17" i="48"/>
  <c r="G17" i="48"/>
  <c r="H17" i="48"/>
  <c r="I17" i="48"/>
  <c r="J17" i="48"/>
  <c r="B18" i="48"/>
  <c r="C18" i="48"/>
  <c r="D18" i="48"/>
  <c r="E18" i="48"/>
  <c r="F18" i="48"/>
  <c r="G18" i="48"/>
  <c r="H18" i="48"/>
  <c r="I18" i="48"/>
  <c r="J18" i="48"/>
  <c r="B19" i="48"/>
  <c r="C19" i="48"/>
  <c r="D19" i="48"/>
  <c r="E19" i="48"/>
  <c r="F19" i="48"/>
  <c r="G19" i="48"/>
  <c r="H19" i="48"/>
  <c r="I19" i="48"/>
  <c r="J19" i="48"/>
  <c r="B20" i="48"/>
  <c r="C20" i="48"/>
  <c r="D20" i="48"/>
  <c r="E20" i="48"/>
  <c r="F20" i="48"/>
  <c r="G20" i="48"/>
  <c r="H20" i="48"/>
  <c r="I20" i="48"/>
  <c r="J20" i="48"/>
  <c r="B21" i="48"/>
  <c r="C21" i="48"/>
  <c r="D21" i="48"/>
  <c r="E21" i="48"/>
  <c r="F21" i="48"/>
  <c r="G21" i="48"/>
  <c r="H21" i="48"/>
  <c r="I21" i="48"/>
  <c r="J21" i="48"/>
  <c r="B22" i="48"/>
  <c r="C22" i="48"/>
  <c r="D22" i="48"/>
  <c r="E22" i="48"/>
  <c r="F22" i="48"/>
  <c r="G22" i="48"/>
  <c r="H22" i="48"/>
  <c r="I22" i="48"/>
  <c r="J22" i="48"/>
  <c r="B23" i="48"/>
  <c r="C23" i="48"/>
  <c r="D23" i="48"/>
  <c r="E23" i="48"/>
  <c r="F23" i="48"/>
  <c r="G23" i="48"/>
  <c r="H23" i="48"/>
  <c r="I23" i="48"/>
  <c r="J23" i="48"/>
  <c r="B24" i="48"/>
  <c r="C24" i="48"/>
  <c r="D24" i="48"/>
  <c r="E24" i="48"/>
  <c r="F24" i="48"/>
  <c r="G24" i="48"/>
  <c r="H24" i="48"/>
  <c r="I24" i="48"/>
  <c r="J24" i="48"/>
  <c r="B25" i="48"/>
  <c r="C25" i="48"/>
  <c r="D25" i="48"/>
  <c r="E25" i="48"/>
  <c r="F25" i="48"/>
  <c r="G25" i="48"/>
  <c r="H25" i="48"/>
  <c r="I25" i="48"/>
  <c r="J25" i="48"/>
  <c r="B26" i="48"/>
  <c r="C26" i="48"/>
  <c r="D26" i="48"/>
  <c r="E26" i="48"/>
  <c r="F26" i="48"/>
  <c r="G26" i="48"/>
  <c r="H26" i="48"/>
  <c r="I26" i="48"/>
  <c r="J26" i="48"/>
  <c r="B27" i="48"/>
  <c r="C27" i="48"/>
  <c r="D27" i="48"/>
  <c r="E27" i="48"/>
  <c r="F27" i="48"/>
  <c r="G27" i="48"/>
  <c r="H27" i="48"/>
  <c r="I27" i="48"/>
  <c r="J27" i="48"/>
  <c r="B28" i="48"/>
  <c r="C28" i="48"/>
  <c r="D28" i="48"/>
  <c r="E28" i="48"/>
  <c r="F28" i="48"/>
  <c r="G28" i="48"/>
  <c r="H28" i="48"/>
  <c r="I28" i="48"/>
  <c r="J28" i="48"/>
  <c r="B29" i="48"/>
  <c r="C29" i="48"/>
  <c r="D29" i="48"/>
  <c r="E29" i="48"/>
  <c r="F29" i="48"/>
  <c r="G29" i="48"/>
  <c r="H29" i="48"/>
  <c r="I29" i="48"/>
  <c r="J29" i="48"/>
  <c r="B30" i="48"/>
  <c r="C30" i="48"/>
  <c r="D30" i="48"/>
  <c r="E30" i="48"/>
  <c r="F30" i="48"/>
  <c r="G30" i="48"/>
  <c r="H30" i="48"/>
  <c r="I30" i="48"/>
  <c r="J30" i="48"/>
  <c r="B31" i="48"/>
  <c r="C31" i="48"/>
  <c r="D31" i="48"/>
  <c r="E31" i="48"/>
  <c r="F31" i="48"/>
  <c r="G31" i="48"/>
  <c r="H31" i="48"/>
  <c r="I31" i="48"/>
  <c r="J31" i="48"/>
  <c r="B32" i="48"/>
  <c r="C32" i="48"/>
  <c r="D32" i="48"/>
  <c r="E32" i="48"/>
  <c r="F32" i="48"/>
  <c r="G32" i="48"/>
  <c r="H32" i="48"/>
  <c r="I32" i="48"/>
  <c r="J32" i="48"/>
  <c r="B33" i="48"/>
  <c r="C33" i="48"/>
  <c r="D33" i="48"/>
  <c r="E33" i="48"/>
  <c r="F33" i="48"/>
  <c r="G33" i="48"/>
  <c r="H33" i="48"/>
  <c r="I33" i="48"/>
  <c r="J33" i="48"/>
  <c r="B34" i="48"/>
  <c r="C34" i="48"/>
  <c r="D34" i="48"/>
  <c r="E34" i="48"/>
  <c r="F34" i="48"/>
  <c r="G34" i="48"/>
  <c r="H34" i="48"/>
  <c r="I34" i="48"/>
  <c r="J34" i="48"/>
  <c r="B35" i="48"/>
  <c r="C35" i="48"/>
  <c r="D35" i="48"/>
  <c r="E35" i="48"/>
  <c r="F35" i="48"/>
  <c r="G35" i="48"/>
  <c r="H35" i="48"/>
  <c r="I35" i="48"/>
  <c r="J35" i="48"/>
  <c r="B36" i="48"/>
  <c r="C36" i="48"/>
  <c r="D36" i="48"/>
  <c r="E36" i="48"/>
  <c r="F36" i="48"/>
  <c r="G36" i="48"/>
  <c r="H36" i="48"/>
  <c r="I36" i="48"/>
  <c r="J36" i="48"/>
  <c r="B37" i="48"/>
  <c r="C37" i="48"/>
  <c r="D37" i="48"/>
  <c r="E37" i="48"/>
  <c r="F37" i="48"/>
  <c r="G37" i="48"/>
  <c r="H37" i="48"/>
  <c r="I37" i="48"/>
  <c r="J37" i="48"/>
  <c r="B38" i="48"/>
  <c r="C38" i="48"/>
  <c r="D38" i="48"/>
  <c r="E38" i="48"/>
  <c r="F38" i="48"/>
  <c r="G38" i="48"/>
  <c r="H38" i="48"/>
  <c r="I38" i="48"/>
  <c r="J38" i="48"/>
  <c r="B39" i="48"/>
  <c r="C39" i="48"/>
  <c r="D39" i="48"/>
  <c r="E39" i="48"/>
  <c r="F39" i="48"/>
  <c r="G39" i="48"/>
  <c r="H39" i="48"/>
  <c r="I39" i="48"/>
  <c r="J39" i="48"/>
  <c r="B40" i="48"/>
  <c r="C40" i="48"/>
  <c r="D40" i="48"/>
  <c r="E40" i="48"/>
  <c r="F40" i="48"/>
  <c r="G40" i="48"/>
  <c r="H40" i="48"/>
  <c r="I40" i="48"/>
  <c r="J40" i="48"/>
  <c r="B41" i="48"/>
  <c r="C41" i="48"/>
  <c r="D41" i="48"/>
  <c r="E41" i="48"/>
  <c r="F41" i="48"/>
  <c r="G41" i="48"/>
  <c r="H41" i="48"/>
  <c r="I41" i="48"/>
  <c r="J41" i="48"/>
  <c r="B42" i="48"/>
  <c r="C42" i="48"/>
  <c r="D42" i="48"/>
  <c r="E42" i="48"/>
  <c r="F42" i="48"/>
  <c r="G42" i="48"/>
  <c r="H42" i="48"/>
  <c r="I42" i="48"/>
  <c r="J42" i="48"/>
  <c r="B43" i="48"/>
  <c r="C43" i="48"/>
  <c r="D43" i="48"/>
  <c r="E43" i="48"/>
  <c r="F43" i="48"/>
  <c r="G43" i="48"/>
  <c r="H43" i="48"/>
  <c r="I43" i="48"/>
  <c r="J43" i="48"/>
  <c r="B44" i="48"/>
  <c r="C44" i="48"/>
  <c r="D44" i="48"/>
  <c r="E44" i="48"/>
  <c r="F44" i="48"/>
  <c r="G44" i="48"/>
  <c r="H44" i="48"/>
  <c r="I44" i="48"/>
  <c r="J44" i="48"/>
  <c r="B45" i="48"/>
  <c r="C45" i="48"/>
  <c r="D45" i="48"/>
  <c r="E45" i="48"/>
  <c r="F45" i="48"/>
  <c r="G45" i="48"/>
  <c r="H45" i="48"/>
  <c r="I45" i="48"/>
  <c r="J45" i="48"/>
  <c r="B46" i="48"/>
  <c r="C46" i="48"/>
  <c r="D46" i="48"/>
  <c r="E46" i="48"/>
  <c r="F46" i="48"/>
  <c r="G46" i="48"/>
  <c r="H46" i="48"/>
  <c r="I46" i="48"/>
  <c r="J46" i="48"/>
  <c r="B47" i="48"/>
  <c r="C47" i="48"/>
  <c r="D47" i="48"/>
  <c r="E47" i="48"/>
  <c r="F47" i="48"/>
  <c r="G47" i="48"/>
  <c r="H47" i="48"/>
  <c r="I47" i="48"/>
  <c r="J47" i="48"/>
  <c r="B48" i="48"/>
  <c r="C48" i="48"/>
  <c r="D48" i="48"/>
  <c r="E48" i="48"/>
  <c r="F48" i="48"/>
  <c r="G48" i="48"/>
  <c r="H48" i="48"/>
  <c r="I48" i="48"/>
  <c r="J48" i="48"/>
  <c r="B49" i="48"/>
  <c r="C49" i="48"/>
  <c r="D49" i="48"/>
  <c r="E49" i="48"/>
  <c r="F49" i="48"/>
  <c r="G49" i="48"/>
  <c r="H49" i="48"/>
  <c r="I49" i="48"/>
  <c r="J49" i="48"/>
  <c r="B50" i="48"/>
  <c r="C50" i="48"/>
  <c r="D50" i="48"/>
  <c r="E50" i="48"/>
  <c r="F50" i="48"/>
  <c r="G50" i="48"/>
  <c r="H50" i="48"/>
  <c r="I50" i="48"/>
  <c r="J50" i="48"/>
  <c r="B51" i="48"/>
  <c r="C51" i="48"/>
  <c r="D51" i="48"/>
  <c r="E51" i="48"/>
  <c r="F51" i="48"/>
  <c r="G51" i="48"/>
  <c r="H51" i="48"/>
  <c r="I51" i="48"/>
  <c r="J51" i="48"/>
  <c r="B52" i="48"/>
  <c r="C52" i="48"/>
  <c r="D52" i="48"/>
  <c r="E52" i="48"/>
  <c r="F52" i="48"/>
  <c r="G52" i="48"/>
  <c r="H52" i="48"/>
  <c r="I52" i="48"/>
  <c r="J52" i="48"/>
  <c r="B53" i="48"/>
  <c r="C53" i="48"/>
  <c r="D53" i="48"/>
  <c r="E53" i="48"/>
  <c r="F53" i="48"/>
  <c r="G53" i="48"/>
  <c r="H53" i="48"/>
  <c r="I53" i="48"/>
  <c r="J53" i="48"/>
  <c r="B54" i="48"/>
  <c r="C54" i="48"/>
  <c r="D54" i="48"/>
  <c r="E54" i="48"/>
  <c r="F54" i="48"/>
  <c r="G54" i="48"/>
  <c r="H54" i="48"/>
  <c r="I54" i="48"/>
  <c r="J54" i="48"/>
  <c r="B55" i="48"/>
  <c r="C55" i="48"/>
  <c r="D55" i="48"/>
  <c r="E55" i="48"/>
  <c r="F55" i="48"/>
  <c r="G55" i="48"/>
  <c r="H55" i="48"/>
  <c r="I55" i="48"/>
  <c r="J55" i="48"/>
  <c r="B56" i="48"/>
  <c r="C56" i="48"/>
  <c r="D56" i="48"/>
  <c r="E56" i="48"/>
  <c r="F56" i="48"/>
  <c r="G56" i="48"/>
  <c r="H56" i="48"/>
  <c r="I56" i="48"/>
  <c r="J56" i="48"/>
  <c r="B57" i="48"/>
  <c r="C57" i="48"/>
  <c r="D57" i="48"/>
  <c r="E57" i="48"/>
  <c r="F57" i="48"/>
  <c r="G57" i="48"/>
  <c r="H57" i="48"/>
  <c r="I57" i="48"/>
  <c r="J57" i="48"/>
  <c r="B58" i="48"/>
  <c r="C58" i="48"/>
  <c r="D58" i="48"/>
  <c r="E58" i="48"/>
  <c r="F58" i="48"/>
  <c r="G58" i="48"/>
  <c r="H58" i="48"/>
  <c r="I58" i="48"/>
  <c r="J58" i="48"/>
  <c r="B59" i="48"/>
  <c r="C59" i="48"/>
  <c r="D59" i="48"/>
  <c r="E59" i="48"/>
  <c r="F59" i="48"/>
  <c r="G59" i="48"/>
  <c r="H59" i="48"/>
  <c r="I59" i="48"/>
  <c r="J59" i="48"/>
  <c r="B60" i="48"/>
  <c r="C60" i="48"/>
  <c r="D60" i="48"/>
  <c r="E60" i="48"/>
  <c r="F60" i="48"/>
  <c r="G60" i="48"/>
  <c r="H60" i="48"/>
  <c r="I60" i="48"/>
  <c r="J60" i="48"/>
  <c r="B61" i="48"/>
  <c r="C61" i="48"/>
  <c r="D61" i="48"/>
  <c r="E61" i="48"/>
  <c r="F61" i="48"/>
  <c r="G61" i="48"/>
  <c r="H61" i="48"/>
  <c r="I61" i="48"/>
  <c r="J61" i="48"/>
  <c r="B62" i="48"/>
  <c r="C62" i="48"/>
  <c r="D62" i="48"/>
  <c r="E62" i="48"/>
  <c r="F62" i="48"/>
  <c r="G62" i="48"/>
  <c r="H62" i="48"/>
  <c r="I62" i="48"/>
  <c r="J62" i="48"/>
  <c r="B63" i="48"/>
  <c r="C63" i="48"/>
  <c r="D63" i="48"/>
  <c r="E63" i="48"/>
  <c r="F63" i="48"/>
  <c r="G63" i="48"/>
  <c r="H63" i="48"/>
  <c r="I63" i="48"/>
  <c r="J63" i="48"/>
  <c r="B64" i="48"/>
  <c r="C64" i="48"/>
  <c r="D64" i="48"/>
  <c r="E64" i="48"/>
  <c r="F64" i="48"/>
  <c r="G64" i="48"/>
  <c r="H64" i="48"/>
  <c r="I64" i="48"/>
  <c r="J64" i="48"/>
  <c r="B65" i="48"/>
  <c r="C65" i="48"/>
  <c r="D65" i="48"/>
  <c r="E65" i="48"/>
  <c r="F65" i="48"/>
  <c r="G65" i="48"/>
  <c r="H65" i="48"/>
  <c r="I65" i="48"/>
  <c r="J65" i="48"/>
  <c r="B66" i="48"/>
  <c r="C66" i="48"/>
  <c r="D66" i="48"/>
  <c r="E66" i="48"/>
  <c r="F66" i="48"/>
  <c r="G66" i="48"/>
  <c r="H66" i="48"/>
  <c r="I66" i="48"/>
  <c r="J66" i="48"/>
  <c r="B67" i="48"/>
  <c r="C67" i="48"/>
  <c r="D67" i="48"/>
  <c r="E67" i="48"/>
  <c r="F67" i="48"/>
  <c r="G67" i="48"/>
  <c r="H67" i="48"/>
  <c r="I67" i="48"/>
  <c r="J67" i="48"/>
  <c r="B68" i="48"/>
  <c r="C68" i="48"/>
  <c r="D68" i="48"/>
  <c r="E68" i="48"/>
  <c r="F68" i="48"/>
  <c r="G68" i="48"/>
  <c r="H68" i="48"/>
  <c r="I68" i="48"/>
  <c r="J68" i="48"/>
  <c r="B69" i="48"/>
  <c r="C69" i="48"/>
  <c r="D69" i="48"/>
  <c r="E69" i="48"/>
  <c r="F69" i="48"/>
  <c r="G69" i="48"/>
  <c r="H69" i="48"/>
  <c r="I69" i="48"/>
  <c r="J69" i="48"/>
  <c r="B70" i="48"/>
  <c r="C70" i="48"/>
  <c r="D70" i="48"/>
  <c r="E70" i="48"/>
  <c r="F70" i="48"/>
  <c r="G70" i="48"/>
  <c r="H70" i="48"/>
  <c r="I70" i="48"/>
  <c r="J70" i="48"/>
  <c r="B71" i="48"/>
  <c r="C71" i="48"/>
  <c r="D71" i="48"/>
  <c r="E71" i="48"/>
  <c r="F71" i="48"/>
  <c r="G71" i="48"/>
  <c r="H71" i="48"/>
  <c r="I71" i="48"/>
  <c r="J71" i="48"/>
  <c r="B72" i="48"/>
  <c r="C72" i="48"/>
  <c r="D72" i="48"/>
  <c r="E72" i="48"/>
  <c r="F72" i="48"/>
  <c r="G72" i="48"/>
  <c r="H72" i="48"/>
  <c r="I72" i="48"/>
  <c r="J72" i="48"/>
  <c r="B73" i="48"/>
  <c r="C73" i="48"/>
  <c r="D73" i="48"/>
  <c r="E73" i="48"/>
  <c r="F73" i="48"/>
  <c r="G73" i="48"/>
  <c r="H73" i="48"/>
  <c r="I73" i="48"/>
  <c r="J73" i="48"/>
  <c r="B74" i="48"/>
  <c r="C74" i="48"/>
  <c r="D74" i="48"/>
  <c r="E74" i="48"/>
  <c r="F74" i="48"/>
  <c r="G74" i="48"/>
  <c r="H74" i="48"/>
  <c r="I74" i="48"/>
  <c r="J74" i="48"/>
  <c r="B75" i="48"/>
  <c r="C75" i="48"/>
  <c r="D75" i="48"/>
  <c r="E75" i="48"/>
  <c r="F75" i="48"/>
  <c r="G75" i="48"/>
  <c r="H75" i="48"/>
  <c r="I75" i="48"/>
  <c r="J75" i="48"/>
  <c r="B76" i="48"/>
  <c r="C76" i="48"/>
  <c r="D76" i="48"/>
  <c r="E76" i="48"/>
  <c r="F76" i="48"/>
  <c r="G76" i="48"/>
  <c r="H76" i="48"/>
  <c r="I76" i="48"/>
  <c r="J76" i="48"/>
  <c r="B77" i="48"/>
  <c r="C77" i="48"/>
  <c r="D77" i="48"/>
  <c r="E77" i="48"/>
  <c r="F77" i="48"/>
  <c r="G77" i="48"/>
  <c r="H77" i="48"/>
  <c r="I77" i="48"/>
  <c r="J77" i="48"/>
  <c r="C3" i="48"/>
  <c r="D3" i="48"/>
  <c r="E3" i="48"/>
  <c r="F3" i="48"/>
  <c r="G3" i="48"/>
  <c r="H3" i="48"/>
  <c r="I3" i="48"/>
  <c r="J3" i="48"/>
  <c r="B3" i="48"/>
  <c r="B12" i="47" l="1"/>
  <c r="C12" i="47"/>
  <c r="D12" i="47"/>
  <c r="E12" i="47"/>
  <c r="F12" i="47"/>
  <c r="G12" i="47"/>
  <c r="H12" i="47"/>
  <c r="I12" i="47"/>
  <c r="J12" i="47"/>
  <c r="K12" i="47"/>
  <c r="B13" i="47"/>
  <c r="C13" i="47"/>
  <c r="D13" i="47"/>
  <c r="E13" i="47"/>
  <c r="F13" i="47"/>
  <c r="G13" i="47"/>
  <c r="H13" i="47"/>
  <c r="I13" i="47"/>
  <c r="J13" i="47"/>
  <c r="K13" i="47"/>
  <c r="B14" i="47"/>
  <c r="C14" i="47"/>
  <c r="D14" i="47"/>
  <c r="E14" i="47"/>
  <c r="F14" i="47"/>
  <c r="G14" i="47"/>
  <c r="H14" i="47"/>
  <c r="I14" i="47"/>
  <c r="J14" i="47"/>
  <c r="K14" i="47"/>
  <c r="B15" i="47"/>
  <c r="C15" i="47"/>
  <c r="D15" i="47"/>
  <c r="E15" i="47"/>
  <c r="F15" i="47"/>
  <c r="G15" i="47"/>
  <c r="H15" i="47"/>
  <c r="I15" i="47"/>
  <c r="J15" i="47"/>
  <c r="K15" i="47"/>
  <c r="G11" i="47"/>
  <c r="H11" i="47"/>
  <c r="I11" i="47"/>
  <c r="J11" i="47"/>
  <c r="K11" i="47"/>
  <c r="C11" i="47"/>
  <c r="D11" i="47"/>
  <c r="E11" i="47"/>
  <c r="F11" i="47"/>
  <c r="B11" i="47"/>
  <c r="B4" i="47"/>
  <c r="C4" i="47"/>
  <c r="D4" i="47"/>
  <c r="E4" i="47"/>
  <c r="F4" i="47"/>
  <c r="G4" i="47"/>
  <c r="H4" i="47"/>
  <c r="I4" i="47"/>
  <c r="J4" i="47"/>
  <c r="K4" i="47"/>
  <c r="B5" i="47"/>
  <c r="C5" i="47"/>
  <c r="D5" i="47"/>
  <c r="E5" i="47"/>
  <c r="F5" i="47"/>
  <c r="G5" i="47"/>
  <c r="H5" i="47"/>
  <c r="I5" i="47"/>
  <c r="J5" i="47"/>
  <c r="K5" i="47"/>
  <c r="B6" i="47"/>
  <c r="C6" i="47"/>
  <c r="D6" i="47"/>
  <c r="E6" i="47"/>
  <c r="F6" i="47"/>
  <c r="G6" i="47"/>
  <c r="H6" i="47"/>
  <c r="I6" i="47"/>
  <c r="J6" i="47"/>
  <c r="K6" i="47"/>
  <c r="B7" i="47"/>
  <c r="C7" i="47"/>
  <c r="D7" i="47"/>
  <c r="E7" i="47"/>
  <c r="F7" i="47"/>
  <c r="G7" i="47"/>
  <c r="H7" i="47"/>
  <c r="I7" i="47"/>
  <c r="J7" i="47"/>
  <c r="K7" i="47"/>
  <c r="C3" i="47"/>
  <c r="D3" i="47"/>
  <c r="E3" i="47"/>
  <c r="F3" i="47"/>
  <c r="G3" i="47"/>
  <c r="H3" i="47"/>
  <c r="I3" i="47"/>
  <c r="J3" i="47"/>
  <c r="K3" i="47"/>
  <c r="B3" i="47"/>
  <c r="W4" i="46"/>
  <c r="X4" i="46"/>
  <c r="Y4" i="46"/>
  <c r="Z4" i="46"/>
  <c r="AA4" i="46"/>
  <c r="AB4" i="46"/>
  <c r="AC4" i="46"/>
  <c r="AD4" i="46"/>
  <c r="AE4" i="46"/>
  <c r="AF4" i="46"/>
  <c r="AG4" i="46"/>
  <c r="AH4" i="46"/>
  <c r="AI4" i="46"/>
  <c r="AJ4" i="46"/>
  <c r="AK4" i="46"/>
  <c r="AL4" i="46"/>
  <c r="AM4" i="46"/>
  <c r="AN4" i="46"/>
  <c r="AO4" i="46"/>
  <c r="W5" i="46"/>
  <c r="X5" i="46"/>
  <c r="Y5" i="46"/>
  <c r="Z5" i="46"/>
  <c r="AA5" i="46"/>
  <c r="AB5" i="46"/>
  <c r="AC5" i="46"/>
  <c r="AD5" i="46"/>
  <c r="AE5" i="46"/>
  <c r="AF5" i="46"/>
  <c r="AG5" i="46"/>
  <c r="AH5" i="46"/>
  <c r="AI5" i="46"/>
  <c r="AJ5" i="46"/>
  <c r="AK5" i="46"/>
  <c r="AL5" i="46"/>
  <c r="AM5" i="46"/>
  <c r="AN5" i="46"/>
  <c r="AO5" i="46"/>
  <c r="W6" i="46"/>
  <c r="X6" i="46"/>
  <c r="Y6" i="46"/>
  <c r="Z6" i="46"/>
  <c r="AA6" i="46"/>
  <c r="AB6" i="46"/>
  <c r="AC6" i="46"/>
  <c r="AD6" i="46"/>
  <c r="AE6" i="46"/>
  <c r="AF6" i="46"/>
  <c r="AG6" i="46"/>
  <c r="AH6" i="46"/>
  <c r="AI6" i="46"/>
  <c r="AJ6" i="46"/>
  <c r="AK6" i="46"/>
  <c r="AL6" i="46"/>
  <c r="AM6" i="46"/>
  <c r="AN6" i="46"/>
  <c r="AO6" i="46"/>
  <c r="W7" i="46"/>
  <c r="X7" i="46"/>
  <c r="Y7" i="46"/>
  <c r="Z7" i="46"/>
  <c r="AA7" i="46"/>
  <c r="AB7" i="46"/>
  <c r="AC7" i="46"/>
  <c r="AD7" i="46"/>
  <c r="AE7" i="46"/>
  <c r="AF7" i="46"/>
  <c r="AG7" i="46"/>
  <c r="AH7" i="46"/>
  <c r="AI7" i="46"/>
  <c r="AJ7" i="46"/>
  <c r="AK7" i="46"/>
  <c r="AL7" i="46"/>
  <c r="AM7" i="46"/>
  <c r="AN7" i="46"/>
  <c r="AO7" i="46"/>
  <c r="W8" i="46"/>
  <c r="X8" i="46"/>
  <c r="Y8" i="46"/>
  <c r="Z8" i="46"/>
  <c r="AA8" i="46"/>
  <c r="AB8" i="46"/>
  <c r="AC8" i="46"/>
  <c r="AD8" i="46"/>
  <c r="AE8" i="46"/>
  <c r="AF8" i="46"/>
  <c r="AG8" i="46"/>
  <c r="AH8" i="46"/>
  <c r="AI8" i="46"/>
  <c r="AJ8" i="46"/>
  <c r="AK8" i="46"/>
  <c r="AL8" i="46"/>
  <c r="AM8" i="46"/>
  <c r="AN8" i="46"/>
  <c r="AO8" i="46"/>
  <c r="W9" i="46"/>
  <c r="X9" i="46"/>
  <c r="Y9" i="46"/>
  <c r="Z9" i="46"/>
  <c r="AA9" i="46"/>
  <c r="AB9" i="46"/>
  <c r="AC9" i="46"/>
  <c r="AD9" i="46"/>
  <c r="AE9" i="46"/>
  <c r="AF9" i="46"/>
  <c r="AG9" i="46"/>
  <c r="AH9" i="46"/>
  <c r="AI9" i="46"/>
  <c r="AJ9" i="46"/>
  <c r="AK9" i="46"/>
  <c r="AL9" i="46"/>
  <c r="AM9" i="46"/>
  <c r="AN9" i="46"/>
  <c r="AO9" i="46"/>
  <c r="W10" i="46"/>
  <c r="X10" i="46"/>
  <c r="Y10" i="46"/>
  <c r="Z10" i="46"/>
  <c r="AA10" i="46"/>
  <c r="AB10" i="46"/>
  <c r="AC10" i="46"/>
  <c r="AD10" i="46"/>
  <c r="AE10" i="46"/>
  <c r="AF10" i="46"/>
  <c r="AG10" i="46"/>
  <c r="AH10" i="46"/>
  <c r="AI10" i="46"/>
  <c r="AJ10" i="46"/>
  <c r="AK10" i="46"/>
  <c r="AL10" i="46"/>
  <c r="AM10" i="46"/>
  <c r="AN10" i="46"/>
  <c r="AO10" i="46"/>
  <c r="W11" i="46"/>
  <c r="X11" i="46"/>
  <c r="Y11" i="46"/>
  <c r="Z11" i="46"/>
  <c r="AA11" i="46"/>
  <c r="AB11" i="46"/>
  <c r="AC11" i="46"/>
  <c r="AD11" i="46"/>
  <c r="AE11" i="46"/>
  <c r="AF11" i="46"/>
  <c r="AG11" i="46"/>
  <c r="AH11" i="46"/>
  <c r="AI11" i="46"/>
  <c r="AJ11" i="46"/>
  <c r="AK11" i="46"/>
  <c r="AL11" i="46"/>
  <c r="AM11" i="46"/>
  <c r="AN11" i="46"/>
  <c r="AO11" i="46"/>
  <c r="W12" i="46"/>
  <c r="X12" i="46"/>
  <c r="Y12" i="46"/>
  <c r="Z12" i="46"/>
  <c r="AA12" i="46"/>
  <c r="AB12" i="46"/>
  <c r="AC12" i="46"/>
  <c r="AD12" i="46"/>
  <c r="AE12" i="46"/>
  <c r="AF12" i="46"/>
  <c r="AG12" i="46"/>
  <c r="AH12" i="46"/>
  <c r="AI12" i="46"/>
  <c r="AJ12" i="46"/>
  <c r="AK12" i="46"/>
  <c r="AL12" i="46"/>
  <c r="AM12" i="46"/>
  <c r="AN12" i="46"/>
  <c r="AO12" i="46"/>
  <c r="W13" i="46"/>
  <c r="X13" i="46"/>
  <c r="Y13" i="46"/>
  <c r="Z13" i="46"/>
  <c r="AA13" i="46"/>
  <c r="AB13" i="46"/>
  <c r="AC13" i="46"/>
  <c r="AD13" i="46"/>
  <c r="AE13" i="46"/>
  <c r="AF13" i="46"/>
  <c r="AG13" i="46"/>
  <c r="AH13" i="46"/>
  <c r="AI13" i="46"/>
  <c r="AJ13" i="46"/>
  <c r="AK13" i="46"/>
  <c r="AL13" i="46"/>
  <c r="AM13" i="46"/>
  <c r="AN13" i="46"/>
  <c r="AO13" i="46"/>
  <c r="W14" i="46"/>
  <c r="X14" i="46"/>
  <c r="Y14" i="46"/>
  <c r="Z14" i="46"/>
  <c r="AA14" i="46"/>
  <c r="AB14" i="46"/>
  <c r="AC14" i="46"/>
  <c r="AD14" i="46"/>
  <c r="AE14" i="46"/>
  <c r="AF14" i="46"/>
  <c r="AG14" i="46"/>
  <c r="AH14" i="46"/>
  <c r="AI14" i="46"/>
  <c r="AJ14" i="46"/>
  <c r="AK14" i="46"/>
  <c r="AL14" i="46"/>
  <c r="AM14" i="46"/>
  <c r="AN14" i="46"/>
  <c r="AO14" i="46"/>
  <c r="W15" i="46"/>
  <c r="X15" i="46"/>
  <c r="Y15" i="46"/>
  <c r="Z15" i="46"/>
  <c r="AA15" i="46"/>
  <c r="AB15" i="46"/>
  <c r="AC15" i="46"/>
  <c r="AD15" i="46"/>
  <c r="AE15" i="46"/>
  <c r="AF15" i="46"/>
  <c r="AG15" i="46"/>
  <c r="AH15" i="46"/>
  <c r="AI15" i="46"/>
  <c r="AJ15" i="46"/>
  <c r="AK15" i="46"/>
  <c r="AL15" i="46"/>
  <c r="AM15" i="46"/>
  <c r="AN15" i="46"/>
  <c r="AO15" i="46"/>
  <c r="W16" i="46"/>
  <c r="X16" i="46"/>
  <c r="Y16" i="46"/>
  <c r="Z16" i="46"/>
  <c r="AA16" i="46"/>
  <c r="AB16" i="46"/>
  <c r="AC16" i="46"/>
  <c r="AD16" i="46"/>
  <c r="AE16" i="46"/>
  <c r="AF16" i="46"/>
  <c r="AG16" i="46"/>
  <c r="AH16" i="46"/>
  <c r="AI16" i="46"/>
  <c r="AJ16" i="46"/>
  <c r="AK16" i="46"/>
  <c r="AL16" i="46"/>
  <c r="AM16" i="46"/>
  <c r="AN16" i="46"/>
  <c r="AO16" i="46"/>
  <c r="W17" i="46"/>
  <c r="X17" i="46"/>
  <c r="Y17" i="46"/>
  <c r="Z17" i="46"/>
  <c r="AA17" i="46"/>
  <c r="AB17" i="46"/>
  <c r="AC17" i="46"/>
  <c r="AD17" i="46"/>
  <c r="AE17" i="46"/>
  <c r="AF17" i="46"/>
  <c r="AG17" i="46"/>
  <c r="AH17" i="46"/>
  <c r="AI17" i="46"/>
  <c r="AJ17" i="46"/>
  <c r="AK17" i="46"/>
  <c r="AL17" i="46"/>
  <c r="AM17" i="46"/>
  <c r="AN17" i="46"/>
  <c r="AO17" i="46"/>
  <c r="W18" i="46"/>
  <c r="X18" i="46"/>
  <c r="Y18" i="46"/>
  <c r="Z18" i="46"/>
  <c r="AA18" i="46"/>
  <c r="AB18" i="46"/>
  <c r="AC18" i="46"/>
  <c r="AD18" i="46"/>
  <c r="AE18" i="46"/>
  <c r="AF18" i="46"/>
  <c r="AG18" i="46"/>
  <c r="AH18" i="46"/>
  <c r="AI18" i="46"/>
  <c r="AJ18" i="46"/>
  <c r="AK18" i="46"/>
  <c r="AL18" i="46"/>
  <c r="AM18" i="46"/>
  <c r="AN18" i="46"/>
  <c r="AO18" i="46"/>
  <c r="W19" i="46"/>
  <c r="X19" i="46"/>
  <c r="Y19" i="46"/>
  <c r="Z19" i="46"/>
  <c r="AA19" i="46"/>
  <c r="AB19" i="46"/>
  <c r="AC19" i="46"/>
  <c r="AD19" i="46"/>
  <c r="AE19" i="46"/>
  <c r="AF19" i="46"/>
  <c r="AG19" i="46"/>
  <c r="AH19" i="46"/>
  <c r="AI19" i="46"/>
  <c r="AJ19" i="46"/>
  <c r="AK19" i="46"/>
  <c r="AL19" i="46"/>
  <c r="AM19" i="46"/>
  <c r="AN19" i="46"/>
  <c r="AO19" i="46"/>
  <c r="W20" i="46"/>
  <c r="X20" i="46"/>
  <c r="Y20" i="46"/>
  <c r="Z20" i="46"/>
  <c r="AA20" i="46"/>
  <c r="AB20" i="46"/>
  <c r="AC20" i="46"/>
  <c r="AD20" i="46"/>
  <c r="AE20" i="46"/>
  <c r="AF20" i="46"/>
  <c r="AG20" i="46"/>
  <c r="AH20" i="46"/>
  <c r="AI20" i="46"/>
  <c r="AJ20" i="46"/>
  <c r="AK20" i="46"/>
  <c r="AL20" i="46"/>
  <c r="AM20" i="46"/>
  <c r="AN20" i="46"/>
  <c r="AO20" i="46"/>
  <c r="W21" i="46"/>
  <c r="X21" i="46"/>
  <c r="Y21" i="46"/>
  <c r="Z21" i="46"/>
  <c r="AA21" i="46"/>
  <c r="AB21" i="46"/>
  <c r="AC21" i="46"/>
  <c r="AD21" i="46"/>
  <c r="AE21" i="46"/>
  <c r="AF21" i="46"/>
  <c r="AG21" i="46"/>
  <c r="AH21" i="46"/>
  <c r="AI21" i="46"/>
  <c r="AJ21" i="46"/>
  <c r="AK21" i="46"/>
  <c r="AL21" i="46"/>
  <c r="AM21" i="46"/>
  <c r="AN21" i="46"/>
  <c r="AO21" i="46"/>
  <c r="W22" i="46"/>
  <c r="X22" i="46"/>
  <c r="Y22" i="46"/>
  <c r="Z22" i="46"/>
  <c r="AA22" i="46"/>
  <c r="AB22" i="46"/>
  <c r="AC22" i="46"/>
  <c r="AD22" i="46"/>
  <c r="AE22" i="46"/>
  <c r="AF22" i="46"/>
  <c r="AG22" i="46"/>
  <c r="AH22" i="46"/>
  <c r="AI22" i="46"/>
  <c r="AJ22" i="46"/>
  <c r="AK22" i="46"/>
  <c r="AL22" i="46"/>
  <c r="AM22" i="46"/>
  <c r="AN22" i="46"/>
  <c r="AO22" i="46"/>
  <c r="W23" i="46"/>
  <c r="X23" i="46"/>
  <c r="Y23" i="46"/>
  <c r="Z23" i="46"/>
  <c r="AA23" i="46"/>
  <c r="AB23" i="46"/>
  <c r="AC23" i="46"/>
  <c r="AD23" i="46"/>
  <c r="AE23" i="46"/>
  <c r="AF23" i="46"/>
  <c r="AG23" i="46"/>
  <c r="AH23" i="46"/>
  <c r="AI23" i="46"/>
  <c r="AJ23" i="46"/>
  <c r="AK23" i="46"/>
  <c r="AL23" i="46"/>
  <c r="AM23" i="46"/>
  <c r="AN23" i="46"/>
  <c r="AO23" i="46"/>
  <c r="W24" i="46"/>
  <c r="X24" i="46"/>
  <c r="Y24" i="46"/>
  <c r="Z24" i="46"/>
  <c r="AA24" i="46"/>
  <c r="AB24" i="46"/>
  <c r="AC24" i="46"/>
  <c r="AD24" i="46"/>
  <c r="AE24" i="46"/>
  <c r="AF24" i="46"/>
  <c r="AG24" i="46"/>
  <c r="AH24" i="46"/>
  <c r="AI24" i="46"/>
  <c r="AJ24" i="46"/>
  <c r="AK24" i="46"/>
  <c r="AL24" i="46"/>
  <c r="AM24" i="46"/>
  <c r="AN24" i="46"/>
  <c r="AO24" i="46"/>
  <c r="W25" i="46"/>
  <c r="X25" i="46"/>
  <c r="Y25" i="46"/>
  <c r="Z25" i="46"/>
  <c r="AA25" i="46"/>
  <c r="AB25" i="46"/>
  <c r="AC25" i="46"/>
  <c r="AD25" i="46"/>
  <c r="AE25" i="46"/>
  <c r="AF25" i="46"/>
  <c r="AG25" i="46"/>
  <c r="AH25" i="46"/>
  <c r="AI25" i="46"/>
  <c r="AJ25" i="46"/>
  <c r="AK25" i="46"/>
  <c r="AL25" i="46"/>
  <c r="AM25" i="46"/>
  <c r="AN25" i="46"/>
  <c r="AO25" i="46"/>
  <c r="W26" i="46"/>
  <c r="X26" i="46"/>
  <c r="Y26" i="46"/>
  <c r="Z26" i="46"/>
  <c r="AA26" i="46"/>
  <c r="AB26" i="46"/>
  <c r="AC26" i="46"/>
  <c r="AD26" i="46"/>
  <c r="AE26" i="46"/>
  <c r="AF26" i="46"/>
  <c r="AG26" i="46"/>
  <c r="AH26" i="46"/>
  <c r="AI26" i="46"/>
  <c r="AJ26" i="46"/>
  <c r="AK26" i="46"/>
  <c r="AL26" i="46"/>
  <c r="AM26" i="46"/>
  <c r="AN26" i="46"/>
  <c r="AO26" i="46"/>
  <c r="W27" i="46"/>
  <c r="X27" i="46"/>
  <c r="Y27" i="46"/>
  <c r="Z27" i="46"/>
  <c r="AA27" i="46"/>
  <c r="AB27" i="46"/>
  <c r="AC27" i="46"/>
  <c r="AD27" i="46"/>
  <c r="AE27" i="46"/>
  <c r="AF27" i="46"/>
  <c r="AG27" i="46"/>
  <c r="AH27" i="46"/>
  <c r="AI27" i="46"/>
  <c r="AJ27" i="46"/>
  <c r="AK27" i="46"/>
  <c r="AL27" i="46"/>
  <c r="AM27" i="46"/>
  <c r="AN27" i="46"/>
  <c r="AO27" i="46"/>
  <c r="W28" i="46"/>
  <c r="X28" i="46"/>
  <c r="Y28" i="46"/>
  <c r="Z28" i="46"/>
  <c r="AA28" i="46"/>
  <c r="AB28" i="46"/>
  <c r="AC28" i="46"/>
  <c r="AD28" i="46"/>
  <c r="AE28" i="46"/>
  <c r="AF28" i="46"/>
  <c r="AG28" i="46"/>
  <c r="AH28" i="46"/>
  <c r="AI28" i="46"/>
  <c r="AJ28" i="46"/>
  <c r="AK28" i="46"/>
  <c r="AL28" i="46"/>
  <c r="AM28" i="46"/>
  <c r="AN28" i="46"/>
  <c r="AO28" i="46"/>
  <c r="W29" i="46"/>
  <c r="X29" i="46"/>
  <c r="Y29" i="46"/>
  <c r="Z29" i="46"/>
  <c r="AA29" i="46"/>
  <c r="AB29" i="46"/>
  <c r="AC29" i="46"/>
  <c r="AD29" i="46"/>
  <c r="AE29" i="46"/>
  <c r="AF29" i="46"/>
  <c r="AG29" i="46"/>
  <c r="AH29" i="46"/>
  <c r="AI29" i="46"/>
  <c r="AJ29" i="46"/>
  <c r="AK29" i="46"/>
  <c r="AL29" i="46"/>
  <c r="AM29" i="46"/>
  <c r="AN29" i="46"/>
  <c r="AO29" i="46"/>
  <c r="W30" i="46"/>
  <c r="X30" i="46"/>
  <c r="Y30" i="46"/>
  <c r="Z30" i="46"/>
  <c r="AA30" i="46"/>
  <c r="AB30" i="46"/>
  <c r="AC30" i="46"/>
  <c r="AD30" i="46"/>
  <c r="AE30" i="46"/>
  <c r="AF30" i="46"/>
  <c r="AG30" i="46"/>
  <c r="AH30" i="46"/>
  <c r="AI30" i="46"/>
  <c r="AJ30" i="46"/>
  <c r="AK30" i="46"/>
  <c r="AL30" i="46"/>
  <c r="AM30" i="46"/>
  <c r="AN30" i="46"/>
  <c r="AO30" i="46"/>
  <c r="W31" i="46"/>
  <c r="X31" i="46"/>
  <c r="Y31" i="46"/>
  <c r="Z31" i="46"/>
  <c r="AA31" i="46"/>
  <c r="AB31" i="46"/>
  <c r="AC31" i="46"/>
  <c r="AD31" i="46"/>
  <c r="AE31" i="46"/>
  <c r="AF31" i="46"/>
  <c r="AG31" i="46"/>
  <c r="AH31" i="46"/>
  <c r="AI31" i="46"/>
  <c r="AJ31" i="46"/>
  <c r="AK31" i="46"/>
  <c r="AL31" i="46"/>
  <c r="AM31" i="46"/>
  <c r="AN31" i="46"/>
  <c r="AO31" i="46"/>
  <c r="W32" i="46"/>
  <c r="X32" i="46"/>
  <c r="Y32" i="46"/>
  <c r="Z32" i="46"/>
  <c r="AA32" i="46"/>
  <c r="AB32" i="46"/>
  <c r="AC32" i="46"/>
  <c r="AD32" i="46"/>
  <c r="AE32" i="46"/>
  <c r="AF32" i="46"/>
  <c r="AG32" i="46"/>
  <c r="AH32" i="46"/>
  <c r="AI32" i="46"/>
  <c r="AJ32" i="46"/>
  <c r="AK32" i="46"/>
  <c r="AL32" i="46"/>
  <c r="AM32" i="46"/>
  <c r="AN32" i="46"/>
  <c r="AO32" i="46"/>
  <c r="W33" i="46"/>
  <c r="X33" i="46"/>
  <c r="Y33" i="46"/>
  <c r="Z33" i="46"/>
  <c r="AA33" i="46"/>
  <c r="AB33" i="46"/>
  <c r="AC33" i="46"/>
  <c r="AD33" i="46"/>
  <c r="AE33" i="46"/>
  <c r="AF33" i="46"/>
  <c r="AG33" i="46"/>
  <c r="AH33" i="46"/>
  <c r="AI33" i="46"/>
  <c r="AJ33" i="46"/>
  <c r="AK33" i="46"/>
  <c r="AL33" i="46"/>
  <c r="AM33" i="46"/>
  <c r="AN33" i="46"/>
  <c r="AO33" i="46"/>
  <c r="W34" i="46"/>
  <c r="X34" i="46"/>
  <c r="Y34" i="46"/>
  <c r="Z34" i="46"/>
  <c r="AA34" i="46"/>
  <c r="AB34" i="46"/>
  <c r="AC34" i="46"/>
  <c r="AD34" i="46"/>
  <c r="AE34" i="46"/>
  <c r="AF34" i="46"/>
  <c r="AG34" i="46"/>
  <c r="AH34" i="46"/>
  <c r="AI34" i="46"/>
  <c r="AJ34" i="46"/>
  <c r="AK34" i="46"/>
  <c r="AL34" i="46"/>
  <c r="AM34" i="46"/>
  <c r="AN34" i="46"/>
  <c r="AO34" i="46"/>
  <c r="W35" i="46"/>
  <c r="X35" i="46"/>
  <c r="Y35" i="46"/>
  <c r="Z35" i="46"/>
  <c r="AA35" i="46"/>
  <c r="AB35" i="46"/>
  <c r="AC35" i="46"/>
  <c r="AD35" i="46"/>
  <c r="AE35" i="46"/>
  <c r="AF35" i="46"/>
  <c r="AG35" i="46"/>
  <c r="AH35" i="46"/>
  <c r="AI35" i="46"/>
  <c r="AJ35" i="46"/>
  <c r="AK35" i="46"/>
  <c r="AL35" i="46"/>
  <c r="AM35" i="46"/>
  <c r="AN35" i="46"/>
  <c r="AO35" i="46"/>
  <c r="W36" i="46"/>
  <c r="X36" i="46"/>
  <c r="Y36" i="46"/>
  <c r="Z36" i="46"/>
  <c r="AA36" i="46"/>
  <c r="AB36" i="46"/>
  <c r="AC36" i="46"/>
  <c r="AD36" i="46"/>
  <c r="AE36" i="46"/>
  <c r="AF36" i="46"/>
  <c r="AG36" i="46"/>
  <c r="AH36" i="46"/>
  <c r="AI36" i="46"/>
  <c r="AJ36" i="46"/>
  <c r="AK36" i="46"/>
  <c r="AL36" i="46"/>
  <c r="AM36" i="46"/>
  <c r="AN36" i="46"/>
  <c r="AO36" i="46"/>
  <c r="W37" i="46"/>
  <c r="X37" i="46"/>
  <c r="Y37" i="46"/>
  <c r="Z37" i="46"/>
  <c r="AA37" i="46"/>
  <c r="AB37" i="46"/>
  <c r="AC37" i="46"/>
  <c r="AD37" i="46"/>
  <c r="AE37" i="46"/>
  <c r="AF37" i="46"/>
  <c r="AG37" i="46"/>
  <c r="AH37" i="46"/>
  <c r="AI37" i="46"/>
  <c r="AJ37" i="46"/>
  <c r="AK37" i="46"/>
  <c r="AL37" i="46"/>
  <c r="AM37" i="46"/>
  <c r="AN37" i="46"/>
  <c r="AO37" i="46"/>
  <c r="W38" i="46"/>
  <c r="X38" i="46"/>
  <c r="Y38" i="46"/>
  <c r="Z38" i="46"/>
  <c r="AA38" i="46"/>
  <c r="AB38" i="46"/>
  <c r="AC38" i="46"/>
  <c r="AD38" i="46"/>
  <c r="AE38" i="46"/>
  <c r="AF38" i="46"/>
  <c r="AG38" i="46"/>
  <c r="AH38" i="46"/>
  <c r="AI38" i="46"/>
  <c r="AJ38" i="46"/>
  <c r="AK38" i="46"/>
  <c r="AL38" i="46"/>
  <c r="AM38" i="46"/>
  <c r="AN38" i="46"/>
  <c r="AO38" i="46"/>
  <c r="W39" i="46"/>
  <c r="X39" i="46"/>
  <c r="Y39" i="46"/>
  <c r="Z39" i="46"/>
  <c r="AA39" i="46"/>
  <c r="AB39" i="46"/>
  <c r="AC39" i="46"/>
  <c r="AD39" i="46"/>
  <c r="AE39" i="46"/>
  <c r="AF39" i="46"/>
  <c r="AG39" i="46"/>
  <c r="AH39" i="46"/>
  <c r="AI39" i="46"/>
  <c r="AJ39" i="46"/>
  <c r="AK39" i="46"/>
  <c r="AL39" i="46"/>
  <c r="AM39" i="46"/>
  <c r="AN39" i="46"/>
  <c r="AO39" i="46"/>
  <c r="W40" i="46"/>
  <c r="X40" i="46"/>
  <c r="Y40" i="46"/>
  <c r="Z40" i="46"/>
  <c r="AA40" i="46"/>
  <c r="AB40" i="46"/>
  <c r="AC40" i="46"/>
  <c r="AD40" i="46"/>
  <c r="AE40" i="46"/>
  <c r="AF40" i="46"/>
  <c r="AG40" i="46"/>
  <c r="AH40" i="46"/>
  <c r="AI40" i="46"/>
  <c r="AJ40" i="46"/>
  <c r="AK40" i="46"/>
  <c r="AL40" i="46"/>
  <c r="AM40" i="46"/>
  <c r="AN40" i="46"/>
  <c r="AO40" i="46"/>
  <c r="W41" i="46"/>
  <c r="X41" i="46"/>
  <c r="Y41" i="46"/>
  <c r="Z41" i="46"/>
  <c r="AA41" i="46"/>
  <c r="AB41" i="46"/>
  <c r="AC41" i="46"/>
  <c r="AD41" i="46"/>
  <c r="AE41" i="46"/>
  <c r="AF41" i="46"/>
  <c r="AG41" i="46"/>
  <c r="AH41" i="46"/>
  <c r="AI41" i="46"/>
  <c r="AJ41" i="46"/>
  <c r="AK41" i="46"/>
  <c r="AL41" i="46"/>
  <c r="AM41" i="46"/>
  <c r="AN41" i="46"/>
  <c r="AO41" i="46"/>
  <c r="W42" i="46"/>
  <c r="X42" i="46"/>
  <c r="Y42" i="46"/>
  <c r="Z42" i="46"/>
  <c r="AA42" i="46"/>
  <c r="AB42" i="46"/>
  <c r="AC42" i="46"/>
  <c r="AD42" i="46"/>
  <c r="AE42" i="46"/>
  <c r="AF42" i="46"/>
  <c r="AG42" i="46"/>
  <c r="AH42" i="46"/>
  <c r="AI42" i="46"/>
  <c r="AJ42" i="46"/>
  <c r="AK42" i="46"/>
  <c r="AL42" i="46"/>
  <c r="AM42" i="46"/>
  <c r="AN42" i="46"/>
  <c r="AO42" i="46"/>
  <c r="W43" i="46"/>
  <c r="X43" i="46"/>
  <c r="Y43" i="46"/>
  <c r="Z43" i="46"/>
  <c r="AA43" i="46"/>
  <c r="AB43" i="46"/>
  <c r="AC43" i="46"/>
  <c r="AD43" i="46"/>
  <c r="AE43" i="46"/>
  <c r="AF43" i="46"/>
  <c r="AG43" i="46"/>
  <c r="AH43" i="46"/>
  <c r="AI43" i="46"/>
  <c r="AJ43" i="46"/>
  <c r="AK43" i="46"/>
  <c r="AL43" i="46"/>
  <c r="AM43" i="46"/>
  <c r="AN43" i="46"/>
  <c r="AO43" i="46"/>
  <c r="W44" i="46"/>
  <c r="X44" i="46"/>
  <c r="Y44" i="46"/>
  <c r="Z44" i="46"/>
  <c r="AA44" i="46"/>
  <c r="AB44" i="46"/>
  <c r="AC44" i="46"/>
  <c r="AD44" i="46"/>
  <c r="AE44" i="46"/>
  <c r="AF44" i="46"/>
  <c r="AG44" i="46"/>
  <c r="AH44" i="46"/>
  <c r="AI44" i="46"/>
  <c r="AJ44" i="46"/>
  <c r="AK44" i="46"/>
  <c r="AL44" i="46"/>
  <c r="AM44" i="46"/>
  <c r="AN44" i="46"/>
  <c r="AO44" i="46"/>
  <c r="W45" i="46"/>
  <c r="X45" i="46"/>
  <c r="Y45" i="46"/>
  <c r="Z45" i="46"/>
  <c r="AA45" i="46"/>
  <c r="AB45" i="46"/>
  <c r="AC45" i="46"/>
  <c r="AD45" i="46"/>
  <c r="AE45" i="46"/>
  <c r="AF45" i="46"/>
  <c r="AG45" i="46"/>
  <c r="AH45" i="46"/>
  <c r="AI45" i="46"/>
  <c r="AJ45" i="46"/>
  <c r="AK45" i="46"/>
  <c r="AL45" i="46"/>
  <c r="AM45" i="46"/>
  <c r="AN45" i="46"/>
  <c r="AO45" i="46"/>
  <c r="W46" i="46"/>
  <c r="X46" i="46"/>
  <c r="Y46" i="46"/>
  <c r="Z46" i="46"/>
  <c r="AA46" i="46"/>
  <c r="AB46" i="46"/>
  <c r="AC46" i="46"/>
  <c r="AD46" i="46"/>
  <c r="AE46" i="46"/>
  <c r="AF46" i="46"/>
  <c r="AG46" i="46"/>
  <c r="AH46" i="46"/>
  <c r="AI46" i="46"/>
  <c r="AJ46" i="46"/>
  <c r="AK46" i="46"/>
  <c r="AL46" i="46"/>
  <c r="AM46" i="46"/>
  <c r="AN46" i="46"/>
  <c r="AO46" i="46"/>
  <c r="W47" i="46"/>
  <c r="X47" i="46"/>
  <c r="Y47" i="46"/>
  <c r="Z47" i="46"/>
  <c r="AA47" i="46"/>
  <c r="AB47" i="46"/>
  <c r="AC47" i="46"/>
  <c r="AD47" i="46"/>
  <c r="AE47" i="46"/>
  <c r="AF47" i="46"/>
  <c r="AG47" i="46"/>
  <c r="AH47" i="46"/>
  <c r="AI47" i="46"/>
  <c r="AJ47" i="46"/>
  <c r="AK47" i="46"/>
  <c r="AL47" i="46"/>
  <c r="AM47" i="46"/>
  <c r="AN47" i="46"/>
  <c r="AO47" i="46"/>
  <c r="W48" i="46"/>
  <c r="X48" i="46"/>
  <c r="Y48" i="46"/>
  <c r="Z48" i="46"/>
  <c r="AA48" i="46"/>
  <c r="AB48" i="46"/>
  <c r="AC48" i="46"/>
  <c r="AD48" i="46"/>
  <c r="AE48" i="46"/>
  <c r="AF48" i="46"/>
  <c r="AG48" i="46"/>
  <c r="AH48" i="46"/>
  <c r="AI48" i="46"/>
  <c r="AJ48" i="46"/>
  <c r="AK48" i="46"/>
  <c r="AL48" i="46"/>
  <c r="AM48" i="46"/>
  <c r="AN48" i="46"/>
  <c r="AO48" i="46"/>
  <c r="B5" i="46"/>
  <c r="C5" i="46"/>
  <c r="D5" i="46"/>
  <c r="E5" i="46"/>
  <c r="F5" i="46"/>
  <c r="G5" i="46"/>
  <c r="H5" i="46"/>
  <c r="I5" i="46"/>
  <c r="J5" i="46"/>
  <c r="K5" i="46"/>
  <c r="L5" i="46"/>
  <c r="M5" i="46"/>
  <c r="N5" i="46"/>
  <c r="O5" i="46"/>
  <c r="P5" i="46"/>
  <c r="Q5" i="46"/>
  <c r="R5" i="46"/>
  <c r="S5" i="46"/>
  <c r="T5" i="46"/>
  <c r="B6" i="46"/>
  <c r="C6" i="46"/>
  <c r="D6" i="46"/>
  <c r="E6" i="46"/>
  <c r="F6" i="46"/>
  <c r="G6" i="46"/>
  <c r="H6" i="46"/>
  <c r="I6" i="46"/>
  <c r="J6" i="46"/>
  <c r="K6" i="46"/>
  <c r="L6" i="46"/>
  <c r="M6" i="46"/>
  <c r="N6" i="46"/>
  <c r="O6" i="46"/>
  <c r="P6" i="46"/>
  <c r="Q6" i="46"/>
  <c r="R6" i="46"/>
  <c r="S6" i="46"/>
  <c r="T6" i="46"/>
  <c r="B7" i="46"/>
  <c r="C7" i="46"/>
  <c r="D7" i="46"/>
  <c r="E7" i="46"/>
  <c r="F7" i="46"/>
  <c r="G7" i="46"/>
  <c r="H7" i="46"/>
  <c r="I7" i="46"/>
  <c r="J7" i="46"/>
  <c r="K7" i="46"/>
  <c r="L7" i="46"/>
  <c r="M7" i="46"/>
  <c r="N7" i="46"/>
  <c r="O7" i="46"/>
  <c r="P7" i="46"/>
  <c r="Q7" i="46"/>
  <c r="R7" i="46"/>
  <c r="S7" i="46"/>
  <c r="T7" i="46"/>
  <c r="B8" i="46"/>
  <c r="C8" i="46"/>
  <c r="D8" i="46"/>
  <c r="E8" i="46"/>
  <c r="F8" i="46"/>
  <c r="G8" i="46"/>
  <c r="H8" i="46"/>
  <c r="I8" i="46"/>
  <c r="J8" i="46"/>
  <c r="K8" i="46"/>
  <c r="L8" i="46"/>
  <c r="M8" i="46"/>
  <c r="N8" i="46"/>
  <c r="O8" i="46"/>
  <c r="P8" i="46"/>
  <c r="Q8" i="46"/>
  <c r="R8" i="46"/>
  <c r="S8" i="46"/>
  <c r="T8" i="46"/>
  <c r="B9" i="46"/>
  <c r="C9" i="46"/>
  <c r="D9" i="46"/>
  <c r="E9" i="46"/>
  <c r="F9" i="46"/>
  <c r="G9" i="46"/>
  <c r="H9" i="46"/>
  <c r="I9" i="46"/>
  <c r="J9" i="46"/>
  <c r="K9" i="46"/>
  <c r="L9" i="46"/>
  <c r="M9" i="46"/>
  <c r="N9" i="46"/>
  <c r="O9" i="46"/>
  <c r="P9" i="46"/>
  <c r="Q9" i="46"/>
  <c r="R9" i="46"/>
  <c r="S9" i="46"/>
  <c r="T9" i="46"/>
  <c r="B10" i="46"/>
  <c r="C10" i="46"/>
  <c r="D10" i="46"/>
  <c r="E10" i="46"/>
  <c r="F10" i="46"/>
  <c r="G10" i="46"/>
  <c r="H10" i="46"/>
  <c r="I10" i="46"/>
  <c r="J10" i="46"/>
  <c r="K10" i="46"/>
  <c r="L10" i="46"/>
  <c r="M10" i="46"/>
  <c r="N10" i="46"/>
  <c r="O10" i="46"/>
  <c r="P10" i="46"/>
  <c r="Q10" i="46"/>
  <c r="R10" i="46"/>
  <c r="S10" i="46"/>
  <c r="T10" i="46"/>
  <c r="B11" i="46"/>
  <c r="C11" i="46"/>
  <c r="D11" i="46"/>
  <c r="E11" i="46"/>
  <c r="F11" i="46"/>
  <c r="G11" i="46"/>
  <c r="H11" i="46"/>
  <c r="I11" i="46"/>
  <c r="J11" i="46"/>
  <c r="K11" i="46"/>
  <c r="L11" i="46"/>
  <c r="M11" i="46"/>
  <c r="N11" i="46"/>
  <c r="O11" i="46"/>
  <c r="P11" i="46"/>
  <c r="Q11" i="46"/>
  <c r="R11" i="46"/>
  <c r="S11" i="46"/>
  <c r="T11" i="46"/>
  <c r="B12" i="46"/>
  <c r="C12" i="46"/>
  <c r="D12" i="46"/>
  <c r="E12" i="46"/>
  <c r="F12" i="46"/>
  <c r="G12" i="46"/>
  <c r="H12" i="46"/>
  <c r="I12" i="46"/>
  <c r="J12" i="46"/>
  <c r="K12" i="46"/>
  <c r="L12" i="46"/>
  <c r="M12" i="46"/>
  <c r="N12" i="46"/>
  <c r="O12" i="46"/>
  <c r="P12" i="46"/>
  <c r="Q12" i="46"/>
  <c r="R12" i="46"/>
  <c r="S12" i="46"/>
  <c r="T12" i="46"/>
  <c r="B13" i="46"/>
  <c r="C13" i="46"/>
  <c r="D13" i="46"/>
  <c r="E13" i="46"/>
  <c r="F13" i="46"/>
  <c r="G13" i="46"/>
  <c r="H13" i="46"/>
  <c r="I13" i="46"/>
  <c r="J13" i="46"/>
  <c r="K13" i="46"/>
  <c r="L13" i="46"/>
  <c r="M13" i="46"/>
  <c r="N13" i="46"/>
  <c r="O13" i="46"/>
  <c r="P13" i="46"/>
  <c r="Q13" i="46"/>
  <c r="R13" i="46"/>
  <c r="S13" i="46"/>
  <c r="T13" i="46"/>
  <c r="B14" i="46"/>
  <c r="C14" i="46"/>
  <c r="D14" i="46"/>
  <c r="E14" i="46"/>
  <c r="F14" i="46"/>
  <c r="G14" i="46"/>
  <c r="H14" i="46"/>
  <c r="I14" i="46"/>
  <c r="J14" i="46"/>
  <c r="K14" i="46"/>
  <c r="L14" i="46"/>
  <c r="M14" i="46"/>
  <c r="N14" i="46"/>
  <c r="O14" i="46"/>
  <c r="P14" i="46"/>
  <c r="Q14" i="46"/>
  <c r="R14" i="46"/>
  <c r="S14" i="46"/>
  <c r="T14" i="46"/>
  <c r="B15" i="46"/>
  <c r="C15" i="46"/>
  <c r="D15" i="46"/>
  <c r="E15" i="46"/>
  <c r="F15" i="46"/>
  <c r="G15" i="46"/>
  <c r="H15" i="46"/>
  <c r="I15" i="46"/>
  <c r="J15" i="46"/>
  <c r="K15" i="46"/>
  <c r="L15" i="46"/>
  <c r="M15" i="46"/>
  <c r="N15" i="46"/>
  <c r="O15" i="46"/>
  <c r="P15" i="46"/>
  <c r="Q15" i="46"/>
  <c r="R15" i="46"/>
  <c r="S15" i="46"/>
  <c r="T15" i="46"/>
  <c r="B16" i="46"/>
  <c r="C16" i="46"/>
  <c r="D16" i="46"/>
  <c r="E16" i="46"/>
  <c r="F16" i="46"/>
  <c r="G16" i="46"/>
  <c r="H16" i="46"/>
  <c r="I16" i="46"/>
  <c r="J16" i="46"/>
  <c r="K16" i="46"/>
  <c r="L16" i="46"/>
  <c r="M16" i="46"/>
  <c r="N16" i="46"/>
  <c r="O16" i="46"/>
  <c r="P16" i="46"/>
  <c r="Q16" i="46"/>
  <c r="R16" i="46"/>
  <c r="S16" i="46"/>
  <c r="T16" i="46"/>
  <c r="B17" i="46"/>
  <c r="C17" i="46"/>
  <c r="D17" i="46"/>
  <c r="E17" i="46"/>
  <c r="F17" i="46"/>
  <c r="G17" i="46"/>
  <c r="H17" i="46"/>
  <c r="I17" i="46"/>
  <c r="J17" i="46"/>
  <c r="K17" i="46"/>
  <c r="L17" i="46"/>
  <c r="M17" i="46"/>
  <c r="N17" i="46"/>
  <c r="O17" i="46"/>
  <c r="P17" i="46"/>
  <c r="Q17" i="46"/>
  <c r="R17" i="46"/>
  <c r="S17" i="46"/>
  <c r="T17" i="46"/>
  <c r="B18" i="46"/>
  <c r="C18" i="46"/>
  <c r="D18" i="46"/>
  <c r="E18" i="46"/>
  <c r="F18" i="46"/>
  <c r="G18" i="46"/>
  <c r="H18" i="46"/>
  <c r="I18" i="46"/>
  <c r="J18" i="46"/>
  <c r="K18" i="46"/>
  <c r="L18" i="46"/>
  <c r="M18" i="46"/>
  <c r="N18" i="46"/>
  <c r="O18" i="46"/>
  <c r="P18" i="46"/>
  <c r="Q18" i="46"/>
  <c r="R18" i="46"/>
  <c r="S18" i="46"/>
  <c r="T18" i="46"/>
  <c r="B19" i="46"/>
  <c r="C19" i="46"/>
  <c r="D19" i="46"/>
  <c r="E19" i="46"/>
  <c r="F19" i="46"/>
  <c r="G19" i="46"/>
  <c r="H19" i="46"/>
  <c r="I19" i="46"/>
  <c r="J19" i="46"/>
  <c r="K19" i="46"/>
  <c r="L19" i="46"/>
  <c r="M19" i="46"/>
  <c r="N19" i="46"/>
  <c r="O19" i="46"/>
  <c r="P19" i="46"/>
  <c r="Q19" i="46"/>
  <c r="R19" i="46"/>
  <c r="S19" i="46"/>
  <c r="T19" i="46"/>
  <c r="B20" i="46"/>
  <c r="C20" i="46"/>
  <c r="D20" i="46"/>
  <c r="E20" i="46"/>
  <c r="F20" i="46"/>
  <c r="G20" i="46"/>
  <c r="H20" i="46"/>
  <c r="I20" i="46"/>
  <c r="J20" i="46"/>
  <c r="K20" i="46"/>
  <c r="L20" i="46"/>
  <c r="M20" i="46"/>
  <c r="N20" i="46"/>
  <c r="O20" i="46"/>
  <c r="P20" i="46"/>
  <c r="Q20" i="46"/>
  <c r="R20" i="46"/>
  <c r="S20" i="46"/>
  <c r="T20" i="46"/>
  <c r="B21" i="46"/>
  <c r="C21" i="46"/>
  <c r="D21" i="46"/>
  <c r="E21" i="46"/>
  <c r="F21" i="46"/>
  <c r="G21" i="46"/>
  <c r="H21" i="46"/>
  <c r="I21" i="46"/>
  <c r="J21" i="46"/>
  <c r="K21" i="46"/>
  <c r="L21" i="46"/>
  <c r="M21" i="46"/>
  <c r="N21" i="46"/>
  <c r="O21" i="46"/>
  <c r="P21" i="46"/>
  <c r="Q21" i="46"/>
  <c r="R21" i="46"/>
  <c r="S21" i="46"/>
  <c r="T21" i="46"/>
  <c r="B22" i="46"/>
  <c r="C22" i="46"/>
  <c r="D22" i="46"/>
  <c r="E22" i="46"/>
  <c r="F22" i="46"/>
  <c r="G22" i="46"/>
  <c r="H22" i="46"/>
  <c r="I22" i="46"/>
  <c r="J22" i="46"/>
  <c r="K22" i="46"/>
  <c r="L22" i="46"/>
  <c r="M22" i="46"/>
  <c r="N22" i="46"/>
  <c r="O22" i="46"/>
  <c r="P22" i="46"/>
  <c r="Q22" i="46"/>
  <c r="R22" i="46"/>
  <c r="S22" i="46"/>
  <c r="T22" i="46"/>
  <c r="B23" i="46"/>
  <c r="C23" i="46"/>
  <c r="D23" i="46"/>
  <c r="E23" i="46"/>
  <c r="F23" i="46"/>
  <c r="G23" i="46"/>
  <c r="H23" i="46"/>
  <c r="I23" i="46"/>
  <c r="J23" i="46"/>
  <c r="K23" i="46"/>
  <c r="L23" i="46"/>
  <c r="M23" i="46"/>
  <c r="N23" i="46"/>
  <c r="O23" i="46"/>
  <c r="P23" i="46"/>
  <c r="Q23" i="46"/>
  <c r="R23" i="46"/>
  <c r="S23" i="46"/>
  <c r="T23" i="46"/>
  <c r="B24" i="46"/>
  <c r="C24" i="46"/>
  <c r="D24" i="46"/>
  <c r="E24" i="46"/>
  <c r="F24" i="46"/>
  <c r="G24" i="46"/>
  <c r="H24" i="46"/>
  <c r="I24" i="46"/>
  <c r="J24" i="46"/>
  <c r="K24" i="46"/>
  <c r="L24" i="46"/>
  <c r="M24" i="46"/>
  <c r="N24" i="46"/>
  <c r="O24" i="46"/>
  <c r="P24" i="46"/>
  <c r="Q24" i="46"/>
  <c r="R24" i="46"/>
  <c r="S24" i="46"/>
  <c r="T24" i="46"/>
  <c r="B25" i="46"/>
  <c r="C25" i="46"/>
  <c r="D25" i="46"/>
  <c r="E25" i="46"/>
  <c r="F25" i="46"/>
  <c r="G25" i="46"/>
  <c r="H25" i="46"/>
  <c r="I25" i="46"/>
  <c r="J25" i="46"/>
  <c r="K25" i="46"/>
  <c r="L25" i="46"/>
  <c r="M25" i="46"/>
  <c r="N25" i="46"/>
  <c r="O25" i="46"/>
  <c r="P25" i="46"/>
  <c r="Q25" i="46"/>
  <c r="R25" i="46"/>
  <c r="S25" i="46"/>
  <c r="T25" i="46"/>
  <c r="B26" i="46"/>
  <c r="C26" i="46"/>
  <c r="D26" i="46"/>
  <c r="E26" i="46"/>
  <c r="F26" i="46"/>
  <c r="G26" i="46"/>
  <c r="H26" i="46"/>
  <c r="I26" i="46"/>
  <c r="J26" i="46"/>
  <c r="K26" i="46"/>
  <c r="L26" i="46"/>
  <c r="M26" i="46"/>
  <c r="N26" i="46"/>
  <c r="O26" i="46"/>
  <c r="P26" i="46"/>
  <c r="Q26" i="46"/>
  <c r="R26" i="46"/>
  <c r="S26" i="46"/>
  <c r="T26" i="46"/>
  <c r="B27" i="46"/>
  <c r="C27" i="46"/>
  <c r="D27" i="46"/>
  <c r="E27" i="46"/>
  <c r="F27" i="46"/>
  <c r="G27" i="46"/>
  <c r="H27" i="46"/>
  <c r="I27" i="46"/>
  <c r="J27" i="46"/>
  <c r="K27" i="46"/>
  <c r="L27" i="46"/>
  <c r="M27" i="46"/>
  <c r="N27" i="46"/>
  <c r="O27" i="46"/>
  <c r="P27" i="46"/>
  <c r="Q27" i="46"/>
  <c r="R27" i="46"/>
  <c r="S27" i="46"/>
  <c r="T27" i="46"/>
  <c r="B28" i="46"/>
  <c r="C28" i="46"/>
  <c r="D28" i="46"/>
  <c r="E28" i="46"/>
  <c r="F28" i="46"/>
  <c r="G28" i="46"/>
  <c r="H28" i="46"/>
  <c r="I28" i="46"/>
  <c r="J28" i="46"/>
  <c r="K28" i="46"/>
  <c r="L28" i="46"/>
  <c r="M28" i="46"/>
  <c r="N28" i="46"/>
  <c r="O28" i="46"/>
  <c r="P28" i="46"/>
  <c r="Q28" i="46"/>
  <c r="R28" i="46"/>
  <c r="S28" i="46"/>
  <c r="T28" i="46"/>
  <c r="B29" i="46"/>
  <c r="C29" i="46"/>
  <c r="D29" i="46"/>
  <c r="E29" i="46"/>
  <c r="F29" i="46"/>
  <c r="G29" i="46"/>
  <c r="H29" i="46"/>
  <c r="I29" i="46"/>
  <c r="J29" i="46"/>
  <c r="K29" i="46"/>
  <c r="L29" i="46"/>
  <c r="M29" i="46"/>
  <c r="N29" i="46"/>
  <c r="O29" i="46"/>
  <c r="P29" i="46"/>
  <c r="Q29" i="46"/>
  <c r="R29" i="46"/>
  <c r="S29" i="46"/>
  <c r="T29" i="46"/>
  <c r="B30" i="46"/>
  <c r="C30" i="46"/>
  <c r="D30" i="46"/>
  <c r="E30" i="46"/>
  <c r="F30" i="46"/>
  <c r="G30" i="46"/>
  <c r="H30" i="46"/>
  <c r="I30" i="46"/>
  <c r="J30" i="46"/>
  <c r="K30" i="46"/>
  <c r="L30" i="46"/>
  <c r="M30" i="46"/>
  <c r="N30" i="46"/>
  <c r="O30" i="46"/>
  <c r="P30" i="46"/>
  <c r="Q30" i="46"/>
  <c r="R30" i="46"/>
  <c r="S30" i="46"/>
  <c r="T30" i="46"/>
  <c r="B31" i="46"/>
  <c r="C31" i="46"/>
  <c r="D31" i="46"/>
  <c r="E31" i="46"/>
  <c r="F31" i="46"/>
  <c r="G31" i="46"/>
  <c r="H31" i="46"/>
  <c r="I31" i="46"/>
  <c r="J31" i="46"/>
  <c r="K31" i="46"/>
  <c r="L31" i="46"/>
  <c r="M31" i="46"/>
  <c r="N31" i="46"/>
  <c r="O31" i="46"/>
  <c r="P31" i="46"/>
  <c r="Q31" i="46"/>
  <c r="R31" i="46"/>
  <c r="S31" i="46"/>
  <c r="T31" i="46"/>
  <c r="B32" i="46"/>
  <c r="C32" i="46"/>
  <c r="D32" i="46"/>
  <c r="E32" i="46"/>
  <c r="F32" i="46"/>
  <c r="G32" i="46"/>
  <c r="H32" i="46"/>
  <c r="I32" i="46"/>
  <c r="J32" i="46"/>
  <c r="K32" i="46"/>
  <c r="L32" i="46"/>
  <c r="M32" i="46"/>
  <c r="N32" i="46"/>
  <c r="O32" i="46"/>
  <c r="P32" i="46"/>
  <c r="Q32" i="46"/>
  <c r="R32" i="46"/>
  <c r="S32" i="46"/>
  <c r="T32" i="46"/>
  <c r="B33" i="46"/>
  <c r="C33" i="46"/>
  <c r="D33" i="46"/>
  <c r="E33" i="46"/>
  <c r="F33" i="46"/>
  <c r="G33" i="46"/>
  <c r="H33" i="46"/>
  <c r="I33" i="46"/>
  <c r="J33" i="46"/>
  <c r="K33" i="46"/>
  <c r="L33" i="46"/>
  <c r="M33" i="46"/>
  <c r="N33" i="46"/>
  <c r="O33" i="46"/>
  <c r="P33" i="46"/>
  <c r="Q33" i="46"/>
  <c r="R33" i="46"/>
  <c r="S33" i="46"/>
  <c r="T33" i="46"/>
  <c r="B34" i="46"/>
  <c r="C34" i="46"/>
  <c r="D34" i="46"/>
  <c r="E34" i="46"/>
  <c r="F34" i="46"/>
  <c r="G34" i="46"/>
  <c r="H34" i="46"/>
  <c r="I34" i="46"/>
  <c r="J34" i="46"/>
  <c r="K34" i="46"/>
  <c r="L34" i="46"/>
  <c r="M34" i="46"/>
  <c r="N34" i="46"/>
  <c r="O34" i="46"/>
  <c r="P34" i="46"/>
  <c r="Q34" i="46"/>
  <c r="R34" i="46"/>
  <c r="S34" i="46"/>
  <c r="T34" i="46"/>
  <c r="B35" i="46"/>
  <c r="C35" i="46"/>
  <c r="D35" i="46"/>
  <c r="E35" i="46"/>
  <c r="F35" i="46"/>
  <c r="G35" i="46"/>
  <c r="H35" i="46"/>
  <c r="I35" i="46"/>
  <c r="J35" i="46"/>
  <c r="K35" i="46"/>
  <c r="L35" i="46"/>
  <c r="M35" i="46"/>
  <c r="N35" i="46"/>
  <c r="O35" i="46"/>
  <c r="P35" i="46"/>
  <c r="Q35" i="46"/>
  <c r="R35" i="46"/>
  <c r="S35" i="46"/>
  <c r="T35" i="46"/>
  <c r="B36" i="46"/>
  <c r="C36" i="46"/>
  <c r="D36" i="46"/>
  <c r="E36" i="46"/>
  <c r="F36" i="46"/>
  <c r="G36" i="46"/>
  <c r="H36" i="46"/>
  <c r="I36" i="46"/>
  <c r="J36" i="46"/>
  <c r="K36" i="46"/>
  <c r="L36" i="46"/>
  <c r="M36" i="46"/>
  <c r="N36" i="46"/>
  <c r="O36" i="46"/>
  <c r="P36" i="46"/>
  <c r="Q36" i="46"/>
  <c r="R36" i="46"/>
  <c r="S36" i="46"/>
  <c r="T36" i="46"/>
  <c r="B37" i="46"/>
  <c r="C37" i="46"/>
  <c r="D37" i="46"/>
  <c r="E37" i="46"/>
  <c r="F37" i="46"/>
  <c r="G37" i="46"/>
  <c r="H37" i="46"/>
  <c r="I37" i="46"/>
  <c r="J37" i="46"/>
  <c r="K37" i="46"/>
  <c r="L37" i="46"/>
  <c r="M37" i="46"/>
  <c r="N37" i="46"/>
  <c r="O37" i="46"/>
  <c r="P37" i="46"/>
  <c r="Q37" i="46"/>
  <c r="R37" i="46"/>
  <c r="S37" i="46"/>
  <c r="T37" i="46"/>
  <c r="B38" i="46"/>
  <c r="C38" i="46"/>
  <c r="D38" i="46"/>
  <c r="E38" i="46"/>
  <c r="F38" i="46"/>
  <c r="G38" i="46"/>
  <c r="H38" i="46"/>
  <c r="I38" i="46"/>
  <c r="J38" i="46"/>
  <c r="K38" i="46"/>
  <c r="L38" i="46"/>
  <c r="M38" i="46"/>
  <c r="N38" i="46"/>
  <c r="O38" i="46"/>
  <c r="P38" i="46"/>
  <c r="Q38" i="46"/>
  <c r="R38" i="46"/>
  <c r="S38" i="46"/>
  <c r="T38" i="46"/>
  <c r="B39" i="46"/>
  <c r="C39" i="46"/>
  <c r="D39" i="46"/>
  <c r="E39" i="46"/>
  <c r="F39" i="46"/>
  <c r="G39" i="46"/>
  <c r="H39" i="46"/>
  <c r="I39" i="46"/>
  <c r="J39" i="46"/>
  <c r="K39" i="46"/>
  <c r="L39" i="46"/>
  <c r="M39" i="46"/>
  <c r="N39" i="46"/>
  <c r="O39" i="46"/>
  <c r="P39" i="46"/>
  <c r="Q39" i="46"/>
  <c r="R39" i="46"/>
  <c r="S39" i="46"/>
  <c r="T39" i="46"/>
  <c r="B40" i="46"/>
  <c r="C40" i="46"/>
  <c r="D40" i="46"/>
  <c r="E40" i="46"/>
  <c r="F40" i="46"/>
  <c r="G40" i="46"/>
  <c r="H40" i="46"/>
  <c r="I40" i="46"/>
  <c r="J40" i="46"/>
  <c r="K40" i="46"/>
  <c r="L40" i="46"/>
  <c r="M40" i="46"/>
  <c r="N40" i="46"/>
  <c r="O40" i="46"/>
  <c r="P40" i="46"/>
  <c r="Q40" i="46"/>
  <c r="R40" i="46"/>
  <c r="S40" i="46"/>
  <c r="T40" i="46"/>
  <c r="B41" i="46"/>
  <c r="C41" i="46"/>
  <c r="D41" i="46"/>
  <c r="E41" i="46"/>
  <c r="F41" i="46"/>
  <c r="G41" i="46"/>
  <c r="H41" i="46"/>
  <c r="I41" i="46"/>
  <c r="J41" i="46"/>
  <c r="K41" i="46"/>
  <c r="L41" i="46"/>
  <c r="M41" i="46"/>
  <c r="N41" i="46"/>
  <c r="O41" i="46"/>
  <c r="P41" i="46"/>
  <c r="Q41" i="46"/>
  <c r="R41" i="46"/>
  <c r="S41" i="46"/>
  <c r="T41" i="46"/>
  <c r="B42" i="46"/>
  <c r="C42" i="46"/>
  <c r="D42" i="46"/>
  <c r="E42" i="46"/>
  <c r="F42" i="46"/>
  <c r="G42" i="46"/>
  <c r="H42" i="46"/>
  <c r="I42" i="46"/>
  <c r="J42" i="46"/>
  <c r="K42" i="46"/>
  <c r="L42" i="46"/>
  <c r="M42" i="46"/>
  <c r="N42" i="46"/>
  <c r="O42" i="46"/>
  <c r="P42" i="46"/>
  <c r="Q42" i="46"/>
  <c r="R42" i="46"/>
  <c r="S42" i="46"/>
  <c r="T42" i="46"/>
  <c r="B43" i="46"/>
  <c r="C43" i="46"/>
  <c r="D43" i="46"/>
  <c r="E43" i="46"/>
  <c r="F43" i="46"/>
  <c r="G43" i="46"/>
  <c r="H43" i="46"/>
  <c r="I43" i="46"/>
  <c r="J43" i="46"/>
  <c r="K43" i="46"/>
  <c r="L43" i="46"/>
  <c r="M43" i="46"/>
  <c r="N43" i="46"/>
  <c r="O43" i="46"/>
  <c r="P43" i="46"/>
  <c r="Q43" i="46"/>
  <c r="R43" i="46"/>
  <c r="S43" i="46"/>
  <c r="T43" i="46"/>
  <c r="B44" i="46"/>
  <c r="C44" i="46"/>
  <c r="D44" i="46"/>
  <c r="E44" i="46"/>
  <c r="F44" i="46"/>
  <c r="G44" i="46"/>
  <c r="H44" i="46"/>
  <c r="I44" i="46"/>
  <c r="J44" i="46"/>
  <c r="K44" i="46"/>
  <c r="L44" i="46"/>
  <c r="M44" i="46"/>
  <c r="N44" i="46"/>
  <c r="O44" i="46"/>
  <c r="P44" i="46"/>
  <c r="Q44" i="46"/>
  <c r="R44" i="46"/>
  <c r="S44" i="46"/>
  <c r="T44" i="46"/>
  <c r="B45" i="46"/>
  <c r="C45" i="46"/>
  <c r="D45" i="46"/>
  <c r="E45" i="46"/>
  <c r="F45" i="46"/>
  <c r="G45" i="46"/>
  <c r="H45" i="46"/>
  <c r="I45" i="46"/>
  <c r="J45" i="46"/>
  <c r="K45" i="46"/>
  <c r="L45" i="46"/>
  <c r="M45" i="46"/>
  <c r="N45" i="46"/>
  <c r="O45" i="46"/>
  <c r="P45" i="46"/>
  <c r="Q45" i="46"/>
  <c r="R45" i="46"/>
  <c r="S45" i="46"/>
  <c r="T45" i="46"/>
  <c r="B46" i="46"/>
  <c r="C46" i="46"/>
  <c r="D46" i="46"/>
  <c r="E46" i="46"/>
  <c r="F46" i="46"/>
  <c r="G46" i="46"/>
  <c r="H46" i="46"/>
  <c r="I46" i="46"/>
  <c r="J46" i="46"/>
  <c r="K46" i="46"/>
  <c r="L46" i="46"/>
  <c r="M46" i="46"/>
  <c r="N46" i="46"/>
  <c r="O46" i="46"/>
  <c r="P46" i="46"/>
  <c r="Q46" i="46"/>
  <c r="R46" i="46"/>
  <c r="S46" i="46"/>
  <c r="T46" i="46"/>
  <c r="B47" i="46"/>
  <c r="C47" i="46"/>
  <c r="D47" i="46"/>
  <c r="E47" i="46"/>
  <c r="F47" i="46"/>
  <c r="G47" i="46"/>
  <c r="H47" i="46"/>
  <c r="I47" i="46"/>
  <c r="J47" i="46"/>
  <c r="K47" i="46"/>
  <c r="L47" i="46"/>
  <c r="M47" i="46"/>
  <c r="N47" i="46"/>
  <c r="O47" i="46"/>
  <c r="P47" i="46"/>
  <c r="Q47" i="46"/>
  <c r="R47" i="46"/>
  <c r="S47" i="46"/>
  <c r="T47" i="46"/>
  <c r="B48" i="46"/>
  <c r="C48" i="46"/>
  <c r="D48" i="46"/>
  <c r="E48" i="46"/>
  <c r="F48" i="46"/>
  <c r="G48" i="46"/>
  <c r="H48" i="46"/>
  <c r="I48" i="46"/>
  <c r="J48" i="46"/>
  <c r="K48" i="46"/>
  <c r="L48" i="46"/>
  <c r="M48" i="46"/>
  <c r="N48" i="46"/>
  <c r="O48" i="46"/>
  <c r="P48" i="46"/>
  <c r="Q48" i="46"/>
  <c r="R48" i="46"/>
  <c r="S48" i="46"/>
  <c r="T48" i="46"/>
  <c r="M4" i="46"/>
  <c r="N4" i="46"/>
  <c r="O4" i="46"/>
  <c r="P4" i="46"/>
  <c r="Q4" i="46"/>
  <c r="R4" i="46"/>
  <c r="S4" i="46"/>
  <c r="T4" i="46"/>
  <c r="L4" i="46"/>
  <c r="C4" i="46"/>
  <c r="D4" i="46"/>
  <c r="E4" i="46"/>
  <c r="F4" i="46"/>
  <c r="G4" i="46"/>
  <c r="H4" i="46"/>
  <c r="I4" i="46"/>
  <c r="J4" i="46"/>
  <c r="K4" i="46"/>
  <c r="B4" i="46"/>
  <c r="W4" i="44"/>
  <c r="X4" i="44"/>
  <c r="Y4" i="44"/>
  <c r="Z4" i="44"/>
  <c r="AA4" i="44"/>
  <c r="AB4" i="44"/>
  <c r="AC4" i="44"/>
  <c r="AD4" i="44"/>
  <c r="AE4" i="44"/>
  <c r="AF4" i="44"/>
  <c r="AG4" i="44"/>
  <c r="AH4" i="44"/>
  <c r="AI4" i="44"/>
  <c r="AJ4" i="44"/>
  <c r="AK4" i="44"/>
  <c r="AL4" i="44"/>
  <c r="AM4" i="44"/>
  <c r="AN4" i="44"/>
  <c r="AO4" i="44"/>
  <c r="W5" i="44"/>
  <c r="X5" i="44"/>
  <c r="Y5" i="44"/>
  <c r="Z5" i="44"/>
  <c r="AA5" i="44"/>
  <c r="AB5" i="44"/>
  <c r="AC5" i="44"/>
  <c r="AD5" i="44"/>
  <c r="AE5" i="44"/>
  <c r="AF5" i="44"/>
  <c r="AG5" i="44"/>
  <c r="AH5" i="44"/>
  <c r="AI5" i="44"/>
  <c r="AJ5" i="44"/>
  <c r="AK5" i="44"/>
  <c r="AL5" i="44"/>
  <c r="AM5" i="44"/>
  <c r="AN5" i="44"/>
  <c r="AO5" i="44"/>
  <c r="W6" i="44"/>
  <c r="X6" i="44"/>
  <c r="Y6" i="44"/>
  <c r="Z6" i="44"/>
  <c r="AA6" i="44"/>
  <c r="AB6" i="44"/>
  <c r="AC6" i="44"/>
  <c r="AD6" i="44"/>
  <c r="AE6" i="44"/>
  <c r="AF6" i="44"/>
  <c r="AG6" i="44"/>
  <c r="AH6" i="44"/>
  <c r="AI6" i="44"/>
  <c r="AJ6" i="44"/>
  <c r="AK6" i="44"/>
  <c r="AL6" i="44"/>
  <c r="AM6" i="44"/>
  <c r="AN6" i="44"/>
  <c r="AO6" i="44"/>
  <c r="W7" i="44"/>
  <c r="X7" i="44"/>
  <c r="Y7" i="44"/>
  <c r="Z7" i="44"/>
  <c r="AA7" i="44"/>
  <c r="AB7" i="44"/>
  <c r="AC7" i="44"/>
  <c r="AD7" i="44"/>
  <c r="AE7" i="44"/>
  <c r="AF7" i="44"/>
  <c r="AG7" i="44"/>
  <c r="AH7" i="44"/>
  <c r="AI7" i="44"/>
  <c r="AJ7" i="44"/>
  <c r="AK7" i="44"/>
  <c r="AL7" i="44"/>
  <c r="AM7" i="44"/>
  <c r="AN7" i="44"/>
  <c r="AO7" i="44"/>
  <c r="W8" i="44"/>
  <c r="X8" i="44"/>
  <c r="Y8" i="44"/>
  <c r="Z8" i="44"/>
  <c r="AA8" i="44"/>
  <c r="AB8" i="44"/>
  <c r="AC8" i="44"/>
  <c r="AD8" i="44"/>
  <c r="AE8" i="44"/>
  <c r="AF8" i="44"/>
  <c r="AG8" i="44"/>
  <c r="AH8" i="44"/>
  <c r="AI8" i="44"/>
  <c r="AJ8" i="44"/>
  <c r="AK8" i="44"/>
  <c r="AL8" i="44"/>
  <c r="AM8" i="44"/>
  <c r="AN8" i="44"/>
  <c r="AO8" i="44"/>
  <c r="W9" i="44"/>
  <c r="X9" i="44"/>
  <c r="Y9" i="44"/>
  <c r="Z9" i="44"/>
  <c r="AA9" i="44"/>
  <c r="AB9" i="44"/>
  <c r="AC9" i="44"/>
  <c r="AD9" i="44"/>
  <c r="AE9" i="44"/>
  <c r="AF9" i="44"/>
  <c r="AG9" i="44"/>
  <c r="AH9" i="44"/>
  <c r="AI9" i="44"/>
  <c r="AJ9" i="44"/>
  <c r="AK9" i="44"/>
  <c r="AL9" i="44"/>
  <c r="AM9" i="44"/>
  <c r="AN9" i="44"/>
  <c r="AO9" i="44"/>
  <c r="W10" i="44"/>
  <c r="X10" i="44"/>
  <c r="Y10" i="44"/>
  <c r="Z10" i="44"/>
  <c r="AA10" i="44"/>
  <c r="AB10" i="44"/>
  <c r="AC10" i="44"/>
  <c r="AD10" i="44"/>
  <c r="AE10" i="44"/>
  <c r="AF10" i="44"/>
  <c r="AG10" i="44"/>
  <c r="AH10" i="44"/>
  <c r="AI10" i="44"/>
  <c r="AJ10" i="44"/>
  <c r="AK10" i="44"/>
  <c r="AL10" i="44"/>
  <c r="AM10" i="44"/>
  <c r="AN10" i="44"/>
  <c r="AO10" i="44"/>
  <c r="W11" i="44"/>
  <c r="X11" i="44"/>
  <c r="Y11" i="44"/>
  <c r="Z11" i="44"/>
  <c r="AA11" i="44"/>
  <c r="AB11" i="44"/>
  <c r="AC11" i="44"/>
  <c r="AD11" i="44"/>
  <c r="AE11" i="44"/>
  <c r="AF11" i="44"/>
  <c r="AG11" i="44"/>
  <c r="AH11" i="44"/>
  <c r="AI11" i="44"/>
  <c r="AJ11" i="44"/>
  <c r="AK11" i="44"/>
  <c r="AL11" i="44"/>
  <c r="AM11" i="44"/>
  <c r="AN11" i="44"/>
  <c r="AO11" i="44"/>
  <c r="W12" i="44"/>
  <c r="X12" i="44"/>
  <c r="Y12" i="44"/>
  <c r="Z12" i="44"/>
  <c r="AA12" i="44"/>
  <c r="AB12" i="44"/>
  <c r="AC12" i="44"/>
  <c r="AD12" i="44"/>
  <c r="AE12" i="44"/>
  <c r="AF12" i="44"/>
  <c r="AG12" i="44"/>
  <c r="AH12" i="44"/>
  <c r="AI12" i="44"/>
  <c r="AJ12" i="44"/>
  <c r="AK12" i="44"/>
  <c r="AL12" i="44"/>
  <c r="AM12" i="44"/>
  <c r="AN12" i="44"/>
  <c r="AO12" i="44"/>
  <c r="W13" i="44"/>
  <c r="X13" i="44"/>
  <c r="Y13" i="44"/>
  <c r="Z13" i="44"/>
  <c r="AA13" i="44"/>
  <c r="AB13" i="44"/>
  <c r="AC13" i="44"/>
  <c r="AD13" i="44"/>
  <c r="AE13" i="44"/>
  <c r="AF13" i="44"/>
  <c r="AG13" i="44"/>
  <c r="AH13" i="44"/>
  <c r="AI13" i="44"/>
  <c r="AJ13" i="44"/>
  <c r="AK13" i="44"/>
  <c r="AL13" i="44"/>
  <c r="AM13" i="44"/>
  <c r="AN13" i="44"/>
  <c r="AO13" i="44"/>
  <c r="W14" i="44"/>
  <c r="X14" i="44"/>
  <c r="Y14" i="44"/>
  <c r="Z14" i="44"/>
  <c r="AA14" i="44"/>
  <c r="AB14" i="44"/>
  <c r="AC14" i="44"/>
  <c r="AD14" i="44"/>
  <c r="AE14" i="44"/>
  <c r="AF14" i="44"/>
  <c r="AG14" i="44"/>
  <c r="AH14" i="44"/>
  <c r="AI14" i="44"/>
  <c r="AJ14" i="44"/>
  <c r="AK14" i="44"/>
  <c r="AL14" i="44"/>
  <c r="AM14" i="44"/>
  <c r="AN14" i="44"/>
  <c r="AO14" i="44"/>
  <c r="W15" i="44"/>
  <c r="X15" i="44"/>
  <c r="Y15" i="44"/>
  <c r="Z15" i="44"/>
  <c r="AA15" i="44"/>
  <c r="AB15" i="44"/>
  <c r="AC15" i="44"/>
  <c r="AD15" i="44"/>
  <c r="AE15" i="44"/>
  <c r="AF15" i="44"/>
  <c r="AG15" i="44"/>
  <c r="AH15" i="44"/>
  <c r="AI15" i="44"/>
  <c r="AJ15" i="44"/>
  <c r="AK15" i="44"/>
  <c r="AL15" i="44"/>
  <c r="AM15" i="44"/>
  <c r="AN15" i="44"/>
  <c r="AO15" i="44"/>
  <c r="W16" i="44"/>
  <c r="X16" i="44"/>
  <c r="Y16" i="44"/>
  <c r="Z16" i="44"/>
  <c r="AA16" i="44"/>
  <c r="AB16" i="44"/>
  <c r="AC16" i="44"/>
  <c r="AD16" i="44"/>
  <c r="AE16" i="44"/>
  <c r="AF16" i="44"/>
  <c r="AG16" i="44"/>
  <c r="AH16" i="44"/>
  <c r="AI16" i="44"/>
  <c r="AJ16" i="44"/>
  <c r="AK16" i="44"/>
  <c r="AL16" i="44"/>
  <c r="AM16" i="44"/>
  <c r="AN16" i="44"/>
  <c r="AO16" i="44"/>
  <c r="W17" i="44"/>
  <c r="X17" i="44"/>
  <c r="Y17" i="44"/>
  <c r="Z17" i="44"/>
  <c r="AA17" i="44"/>
  <c r="AB17" i="44"/>
  <c r="AC17" i="44"/>
  <c r="AD17" i="44"/>
  <c r="AE17" i="44"/>
  <c r="AF17" i="44"/>
  <c r="AG17" i="44"/>
  <c r="AH17" i="44"/>
  <c r="AI17" i="44"/>
  <c r="AJ17" i="44"/>
  <c r="AK17" i="44"/>
  <c r="AL17" i="44"/>
  <c r="AM17" i="44"/>
  <c r="AN17" i="44"/>
  <c r="AO17" i="44"/>
  <c r="W18" i="44"/>
  <c r="X18" i="44"/>
  <c r="Y18" i="44"/>
  <c r="Z18" i="44"/>
  <c r="AA18" i="44"/>
  <c r="AB18" i="44"/>
  <c r="AC18" i="44"/>
  <c r="AD18" i="44"/>
  <c r="AE18" i="44"/>
  <c r="AF18" i="44"/>
  <c r="AG18" i="44"/>
  <c r="AH18" i="44"/>
  <c r="AI18" i="44"/>
  <c r="AJ18" i="44"/>
  <c r="AK18" i="44"/>
  <c r="AL18" i="44"/>
  <c r="AM18" i="44"/>
  <c r="AN18" i="44"/>
  <c r="AO18" i="44"/>
  <c r="W19" i="44"/>
  <c r="X19" i="44"/>
  <c r="Y19" i="44"/>
  <c r="Z19" i="44"/>
  <c r="AA19" i="44"/>
  <c r="AB19" i="44"/>
  <c r="AC19" i="44"/>
  <c r="AD19" i="44"/>
  <c r="AE19" i="44"/>
  <c r="AF19" i="44"/>
  <c r="AG19" i="44"/>
  <c r="AH19" i="44"/>
  <c r="AI19" i="44"/>
  <c r="AJ19" i="44"/>
  <c r="AK19" i="44"/>
  <c r="AL19" i="44"/>
  <c r="AM19" i="44"/>
  <c r="AN19" i="44"/>
  <c r="AO19" i="44"/>
  <c r="W20" i="44"/>
  <c r="X20" i="44"/>
  <c r="Y20" i="44"/>
  <c r="Z20" i="44"/>
  <c r="AA20" i="44"/>
  <c r="AB20" i="44"/>
  <c r="AC20" i="44"/>
  <c r="AD20" i="44"/>
  <c r="AE20" i="44"/>
  <c r="AF20" i="44"/>
  <c r="AG20" i="44"/>
  <c r="AH20" i="44"/>
  <c r="AI20" i="44"/>
  <c r="AJ20" i="44"/>
  <c r="AK20" i="44"/>
  <c r="AL20" i="44"/>
  <c r="AM20" i="44"/>
  <c r="AN20" i="44"/>
  <c r="AO20" i="44"/>
  <c r="W21" i="44"/>
  <c r="X21" i="44"/>
  <c r="Y21" i="44"/>
  <c r="Z21" i="44"/>
  <c r="AA21" i="44"/>
  <c r="AB21" i="44"/>
  <c r="AC21" i="44"/>
  <c r="AD21" i="44"/>
  <c r="AE21" i="44"/>
  <c r="AF21" i="44"/>
  <c r="AG21" i="44"/>
  <c r="AH21" i="44"/>
  <c r="AI21" i="44"/>
  <c r="AJ21" i="44"/>
  <c r="AK21" i="44"/>
  <c r="AL21" i="44"/>
  <c r="AM21" i="44"/>
  <c r="AN21" i="44"/>
  <c r="AO21" i="44"/>
  <c r="W22" i="44"/>
  <c r="X22" i="44"/>
  <c r="Y22" i="44"/>
  <c r="Z22" i="44"/>
  <c r="AA22" i="44"/>
  <c r="AB22" i="44"/>
  <c r="AC22" i="44"/>
  <c r="AD22" i="44"/>
  <c r="AE22" i="44"/>
  <c r="AF22" i="44"/>
  <c r="AG22" i="44"/>
  <c r="AH22" i="44"/>
  <c r="AI22" i="44"/>
  <c r="AJ22" i="44"/>
  <c r="AK22" i="44"/>
  <c r="AL22" i="44"/>
  <c r="AM22" i="44"/>
  <c r="AN22" i="44"/>
  <c r="AO22" i="44"/>
  <c r="W23" i="44"/>
  <c r="X23" i="44"/>
  <c r="Y23" i="44"/>
  <c r="Z23" i="44"/>
  <c r="AA23" i="44"/>
  <c r="AB23" i="44"/>
  <c r="AC23" i="44"/>
  <c r="AD23" i="44"/>
  <c r="AE23" i="44"/>
  <c r="AF23" i="44"/>
  <c r="AG23" i="44"/>
  <c r="AH23" i="44"/>
  <c r="AI23" i="44"/>
  <c r="AJ23" i="44"/>
  <c r="AK23" i="44"/>
  <c r="AL23" i="44"/>
  <c r="AM23" i="44"/>
  <c r="AN23" i="44"/>
  <c r="AO23" i="44"/>
  <c r="W24" i="44"/>
  <c r="X24" i="44"/>
  <c r="Y24" i="44"/>
  <c r="Z24" i="44"/>
  <c r="AA24" i="44"/>
  <c r="AB24" i="44"/>
  <c r="AC24" i="44"/>
  <c r="AD24" i="44"/>
  <c r="AE24" i="44"/>
  <c r="AF24" i="44"/>
  <c r="AG24" i="44"/>
  <c r="AH24" i="44"/>
  <c r="AI24" i="44"/>
  <c r="AJ24" i="44"/>
  <c r="AK24" i="44"/>
  <c r="AL24" i="44"/>
  <c r="AM24" i="44"/>
  <c r="AN24" i="44"/>
  <c r="AO24" i="44"/>
  <c r="W25" i="44"/>
  <c r="X25" i="44"/>
  <c r="Y25" i="44"/>
  <c r="Z25" i="44"/>
  <c r="AA25" i="44"/>
  <c r="AB25" i="44"/>
  <c r="AC25" i="44"/>
  <c r="AD25" i="44"/>
  <c r="AE25" i="44"/>
  <c r="AF25" i="44"/>
  <c r="AG25" i="44"/>
  <c r="AH25" i="44"/>
  <c r="AI25" i="44"/>
  <c r="AJ25" i="44"/>
  <c r="AK25" i="44"/>
  <c r="AL25" i="44"/>
  <c r="AM25" i="44"/>
  <c r="AN25" i="44"/>
  <c r="AO25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W28" i="44"/>
  <c r="X28" i="44"/>
  <c r="Y28" i="44"/>
  <c r="Z28" i="44"/>
  <c r="AA28" i="44"/>
  <c r="AB28" i="44"/>
  <c r="AC28" i="44"/>
  <c r="AD28" i="44"/>
  <c r="AE28" i="44"/>
  <c r="AF28" i="44"/>
  <c r="AG28" i="44"/>
  <c r="AH28" i="44"/>
  <c r="AI28" i="44"/>
  <c r="AJ28" i="44"/>
  <c r="AK28" i="44"/>
  <c r="AL28" i="44"/>
  <c r="AM28" i="44"/>
  <c r="AN28" i="44"/>
  <c r="AO28" i="44"/>
  <c r="W29" i="44"/>
  <c r="X29" i="44"/>
  <c r="Y29" i="44"/>
  <c r="Z29" i="44"/>
  <c r="AA29" i="44"/>
  <c r="AB29" i="44"/>
  <c r="AC29" i="44"/>
  <c r="AD29" i="44"/>
  <c r="AE29" i="44"/>
  <c r="AF29" i="44"/>
  <c r="AG29" i="44"/>
  <c r="AH29" i="44"/>
  <c r="AI29" i="44"/>
  <c r="AJ29" i="44"/>
  <c r="AK29" i="44"/>
  <c r="AL29" i="44"/>
  <c r="AM29" i="44"/>
  <c r="AN29" i="44"/>
  <c r="AO29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W31" i="44"/>
  <c r="X31" i="44"/>
  <c r="Y31" i="44"/>
  <c r="Z31" i="44"/>
  <c r="AA31" i="44"/>
  <c r="AB31" i="44"/>
  <c r="AC31" i="44"/>
  <c r="AD31" i="44"/>
  <c r="AE31" i="44"/>
  <c r="AF31" i="44"/>
  <c r="AG31" i="44"/>
  <c r="AH31" i="44"/>
  <c r="AI31" i="44"/>
  <c r="AJ31" i="44"/>
  <c r="AK31" i="44"/>
  <c r="AL31" i="44"/>
  <c r="AM31" i="44"/>
  <c r="AN31" i="44"/>
  <c r="AO31" i="44"/>
  <c r="W32" i="44"/>
  <c r="X32" i="44"/>
  <c r="Y32" i="44"/>
  <c r="Z32" i="44"/>
  <c r="AA32" i="44"/>
  <c r="AB32" i="44"/>
  <c r="AC32" i="44"/>
  <c r="AD32" i="44"/>
  <c r="AE32" i="44"/>
  <c r="AF32" i="44"/>
  <c r="AG32" i="44"/>
  <c r="AH32" i="44"/>
  <c r="AI32" i="44"/>
  <c r="AJ32" i="44"/>
  <c r="AK32" i="44"/>
  <c r="AL32" i="44"/>
  <c r="AM32" i="44"/>
  <c r="AN32" i="44"/>
  <c r="AO32" i="44"/>
  <c r="W33" i="44"/>
  <c r="X33" i="44"/>
  <c r="Y33" i="44"/>
  <c r="Z33" i="44"/>
  <c r="AA33" i="44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W36" i="44"/>
  <c r="X36" i="44"/>
  <c r="Y36" i="44"/>
  <c r="Z36" i="44"/>
  <c r="AA36" i="44"/>
  <c r="AB36" i="44"/>
  <c r="AC36" i="44"/>
  <c r="AD36" i="44"/>
  <c r="AE36" i="44"/>
  <c r="AF36" i="44"/>
  <c r="AG36" i="44"/>
  <c r="AH36" i="44"/>
  <c r="AI36" i="44"/>
  <c r="AJ36" i="44"/>
  <c r="AK36" i="44"/>
  <c r="AL36" i="44"/>
  <c r="AM36" i="44"/>
  <c r="AN36" i="44"/>
  <c r="AO36" i="44"/>
  <c r="W37" i="44"/>
  <c r="X37" i="44"/>
  <c r="Y37" i="44"/>
  <c r="Z37" i="44"/>
  <c r="AA37" i="44"/>
  <c r="AB37" i="44"/>
  <c r="AC37" i="44"/>
  <c r="AD37" i="44"/>
  <c r="AE37" i="44"/>
  <c r="AF37" i="44"/>
  <c r="AG37" i="44"/>
  <c r="AH37" i="44"/>
  <c r="AI37" i="44"/>
  <c r="AJ37" i="44"/>
  <c r="AK37" i="44"/>
  <c r="AL37" i="44"/>
  <c r="AM37" i="44"/>
  <c r="AN37" i="44"/>
  <c r="AO37" i="44"/>
  <c r="W38" i="44"/>
  <c r="X38" i="44"/>
  <c r="Y38" i="44"/>
  <c r="Z38" i="44"/>
  <c r="AA38" i="44"/>
  <c r="AB38" i="44"/>
  <c r="AC38" i="44"/>
  <c r="AD38" i="44"/>
  <c r="AE38" i="44"/>
  <c r="AF38" i="44"/>
  <c r="AG38" i="44"/>
  <c r="AH38" i="44"/>
  <c r="AI38" i="44"/>
  <c r="AJ38" i="44"/>
  <c r="AK38" i="44"/>
  <c r="AL38" i="44"/>
  <c r="AM38" i="44"/>
  <c r="AN38" i="44"/>
  <c r="AO38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W40" i="44"/>
  <c r="X40" i="44"/>
  <c r="Y40" i="44"/>
  <c r="Z40" i="44"/>
  <c r="AA40" i="44"/>
  <c r="AB40" i="44"/>
  <c r="AC40" i="44"/>
  <c r="AD40" i="44"/>
  <c r="AE40" i="44"/>
  <c r="AF40" i="44"/>
  <c r="AG40" i="44"/>
  <c r="AH40" i="44"/>
  <c r="AI40" i="44"/>
  <c r="AJ40" i="44"/>
  <c r="AK40" i="44"/>
  <c r="AL40" i="44"/>
  <c r="AM40" i="44"/>
  <c r="AN40" i="44"/>
  <c r="AO40" i="44"/>
  <c r="W41" i="44"/>
  <c r="X41" i="44"/>
  <c r="Y41" i="44"/>
  <c r="Z41" i="44"/>
  <c r="AA41" i="44"/>
  <c r="AB41" i="44"/>
  <c r="AC41" i="44"/>
  <c r="AD41" i="44"/>
  <c r="AE41" i="44"/>
  <c r="AF41" i="44"/>
  <c r="AG41" i="44"/>
  <c r="AH41" i="44"/>
  <c r="AI41" i="44"/>
  <c r="AJ41" i="44"/>
  <c r="AK41" i="44"/>
  <c r="AL41" i="44"/>
  <c r="AM41" i="44"/>
  <c r="AN41" i="44"/>
  <c r="AO41" i="44"/>
  <c r="W42" i="44"/>
  <c r="X42" i="44"/>
  <c r="Y42" i="44"/>
  <c r="Z42" i="44"/>
  <c r="AA42" i="44"/>
  <c r="AB42" i="44"/>
  <c r="AC42" i="44"/>
  <c r="AD42" i="44"/>
  <c r="AE42" i="44"/>
  <c r="AF42" i="44"/>
  <c r="AG42" i="44"/>
  <c r="AH42" i="44"/>
  <c r="AI42" i="44"/>
  <c r="AJ42" i="44"/>
  <c r="AK42" i="44"/>
  <c r="AL42" i="44"/>
  <c r="AM42" i="44"/>
  <c r="AN42" i="44"/>
  <c r="AO42" i="44"/>
  <c r="W43" i="44"/>
  <c r="X43" i="44"/>
  <c r="Y43" i="44"/>
  <c r="Z43" i="44"/>
  <c r="AA43" i="44"/>
  <c r="AB43" i="44"/>
  <c r="AC43" i="44"/>
  <c r="AD43" i="44"/>
  <c r="AE43" i="44"/>
  <c r="AF43" i="44"/>
  <c r="AG43" i="44"/>
  <c r="AH43" i="44"/>
  <c r="AI43" i="44"/>
  <c r="AJ43" i="44"/>
  <c r="AK43" i="44"/>
  <c r="AL43" i="44"/>
  <c r="AM43" i="44"/>
  <c r="AN43" i="44"/>
  <c r="AO43" i="44"/>
  <c r="W44" i="44"/>
  <c r="X44" i="44"/>
  <c r="Y44" i="44"/>
  <c r="Z44" i="44"/>
  <c r="AA44" i="44"/>
  <c r="AB44" i="44"/>
  <c r="AC44" i="44"/>
  <c r="AD44" i="44"/>
  <c r="AE44" i="44"/>
  <c r="AF44" i="44"/>
  <c r="AG44" i="44"/>
  <c r="AH44" i="44"/>
  <c r="AI44" i="44"/>
  <c r="AJ44" i="44"/>
  <c r="AK44" i="44"/>
  <c r="AL44" i="44"/>
  <c r="AM44" i="44"/>
  <c r="AN44" i="44"/>
  <c r="AO44" i="44"/>
  <c r="W45" i="44"/>
  <c r="X45" i="44"/>
  <c r="Y45" i="44"/>
  <c r="Z45" i="44"/>
  <c r="AA45" i="44"/>
  <c r="AB45" i="44"/>
  <c r="AC45" i="44"/>
  <c r="AD45" i="44"/>
  <c r="AE45" i="44"/>
  <c r="AF45" i="44"/>
  <c r="AG45" i="44"/>
  <c r="AH45" i="44"/>
  <c r="AI45" i="44"/>
  <c r="AJ45" i="44"/>
  <c r="AK45" i="44"/>
  <c r="AL45" i="44"/>
  <c r="AM45" i="44"/>
  <c r="AN45" i="44"/>
  <c r="AO45" i="44"/>
  <c r="W46" i="44"/>
  <c r="X46" i="44"/>
  <c r="Y46" i="44"/>
  <c r="Z46" i="44"/>
  <c r="AA46" i="44"/>
  <c r="AB46" i="44"/>
  <c r="AC46" i="44"/>
  <c r="AD46" i="44"/>
  <c r="AE46" i="44"/>
  <c r="AF46" i="44"/>
  <c r="AG46" i="44"/>
  <c r="AH46" i="44"/>
  <c r="AI46" i="44"/>
  <c r="AJ46" i="44"/>
  <c r="AK46" i="44"/>
  <c r="AL46" i="44"/>
  <c r="AM46" i="44"/>
  <c r="AN46" i="44"/>
  <c r="AO46" i="44"/>
  <c r="W47" i="44"/>
  <c r="X47" i="44"/>
  <c r="Y47" i="44"/>
  <c r="Z47" i="44"/>
  <c r="AA47" i="44"/>
  <c r="AB47" i="44"/>
  <c r="AC47" i="44"/>
  <c r="AD47" i="44"/>
  <c r="AE47" i="44"/>
  <c r="AF47" i="44"/>
  <c r="AG47" i="44"/>
  <c r="AH47" i="44"/>
  <c r="AI47" i="44"/>
  <c r="AJ47" i="44"/>
  <c r="AK47" i="44"/>
  <c r="AL47" i="44"/>
  <c r="AM47" i="44"/>
  <c r="AN47" i="44"/>
  <c r="AO47" i="44"/>
  <c r="W48" i="44"/>
  <c r="X48" i="44"/>
  <c r="Y48" i="44"/>
  <c r="Z48" i="44"/>
  <c r="AA48" i="44"/>
  <c r="AB48" i="44"/>
  <c r="AC48" i="44"/>
  <c r="AD48" i="44"/>
  <c r="AE48" i="44"/>
  <c r="AF48" i="44"/>
  <c r="AG48" i="44"/>
  <c r="AH48" i="44"/>
  <c r="AI48" i="44"/>
  <c r="AJ48" i="44"/>
  <c r="AK48" i="44"/>
  <c r="AL48" i="44"/>
  <c r="AM48" i="44"/>
  <c r="AN48" i="44"/>
  <c r="AO48" i="44"/>
  <c r="B6" i="44"/>
  <c r="C6" i="44"/>
  <c r="D6" i="44"/>
  <c r="E6" i="44"/>
  <c r="F6" i="44"/>
  <c r="G6" i="44"/>
  <c r="H6" i="44"/>
  <c r="I6" i="44"/>
  <c r="J6" i="44"/>
  <c r="K6" i="44"/>
  <c r="L6" i="44"/>
  <c r="M6" i="44"/>
  <c r="N6" i="44"/>
  <c r="O6" i="44"/>
  <c r="P6" i="44"/>
  <c r="Q6" i="44"/>
  <c r="R6" i="44"/>
  <c r="S6" i="44"/>
  <c r="T6" i="44"/>
  <c r="B7" i="44"/>
  <c r="C7" i="44"/>
  <c r="D7" i="44"/>
  <c r="E7" i="44"/>
  <c r="F7" i="44"/>
  <c r="G7" i="44"/>
  <c r="H7" i="44"/>
  <c r="I7" i="44"/>
  <c r="J7" i="44"/>
  <c r="K7" i="44"/>
  <c r="L7" i="44"/>
  <c r="M7" i="44"/>
  <c r="N7" i="44"/>
  <c r="O7" i="44"/>
  <c r="P7" i="44"/>
  <c r="Q7" i="44"/>
  <c r="R7" i="44"/>
  <c r="S7" i="44"/>
  <c r="T7" i="44"/>
  <c r="B8" i="44"/>
  <c r="C8" i="44"/>
  <c r="D8" i="44"/>
  <c r="E8" i="44"/>
  <c r="F8" i="44"/>
  <c r="G8" i="44"/>
  <c r="H8" i="44"/>
  <c r="I8" i="44"/>
  <c r="J8" i="44"/>
  <c r="K8" i="44"/>
  <c r="L8" i="44"/>
  <c r="M8" i="44"/>
  <c r="N8" i="44"/>
  <c r="O8" i="44"/>
  <c r="P8" i="44"/>
  <c r="Q8" i="44"/>
  <c r="R8" i="44"/>
  <c r="S8" i="44"/>
  <c r="T8" i="44"/>
  <c r="B9" i="44"/>
  <c r="C9" i="44"/>
  <c r="D9" i="44"/>
  <c r="E9" i="44"/>
  <c r="F9" i="44"/>
  <c r="G9" i="44"/>
  <c r="H9" i="44"/>
  <c r="I9" i="44"/>
  <c r="J9" i="44"/>
  <c r="K9" i="44"/>
  <c r="L9" i="44"/>
  <c r="M9" i="44"/>
  <c r="N9" i="44"/>
  <c r="O9" i="44"/>
  <c r="P9" i="44"/>
  <c r="Q9" i="44"/>
  <c r="R9" i="44"/>
  <c r="S9" i="44"/>
  <c r="T9" i="44"/>
  <c r="B10" i="44"/>
  <c r="C10" i="44"/>
  <c r="D10" i="44"/>
  <c r="E10" i="44"/>
  <c r="F10" i="44"/>
  <c r="G10" i="44"/>
  <c r="H10" i="44"/>
  <c r="I10" i="44"/>
  <c r="J10" i="44"/>
  <c r="K10" i="44"/>
  <c r="L10" i="44"/>
  <c r="M10" i="44"/>
  <c r="N10" i="44"/>
  <c r="O10" i="44"/>
  <c r="P10" i="44"/>
  <c r="Q10" i="44"/>
  <c r="R10" i="44"/>
  <c r="S10" i="44"/>
  <c r="T10" i="44"/>
  <c r="B11" i="44"/>
  <c r="C11" i="44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B12" i="44"/>
  <c r="C12" i="44"/>
  <c r="D12" i="44"/>
  <c r="E12" i="44"/>
  <c r="F12" i="44"/>
  <c r="G12" i="44"/>
  <c r="H12" i="44"/>
  <c r="I12" i="44"/>
  <c r="J12" i="44"/>
  <c r="K12" i="44"/>
  <c r="L12" i="44"/>
  <c r="M12" i="44"/>
  <c r="N12" i="44"/>
  <c r="O12" i="44"/>
  <c r="P12" i="44"/>
  <c r="Q12" i="44"/>
  <c r="R12" i="44"/>
  <c r="S12" i="44"/>
  <c r="T12" i="44"/>
  <c r="B13" i="44"/>
  <c r="C13" i="44"/>
  <c r="D13" i="44"/>
  <c r="E13" i="44"/>
  <c r="F13" i="44"/>
  <c r="G13" i="44"/>
  <c r="H13" i="44"/>
  <c r="I13" i="44"/>
  <c r="J13" i="44"/>
  <c r="K13" i="44"/>
  <c r="L13" i="44"/>
  <c r="M13" i="44"/>
  <c r="N13" i="44"/>
  <c r="O13" i="44"/>
  <c r="P13" i="44"/>
  <c r="Q13" i="44"/>
  <c r="R13" i="44"/>
  <c r="S13" i="44"/>
  <c r="T13" i="44"/>
  <c r="B14" i="44"/>
  <c r="C14" i="44"/>
  <c r="D14" i="44"/>
  <c r="E14" i="44"/>
  <c r="F14" i="44"/>
  <c r="G14" i="44"/>
  <c r="H14" i="44"/>
  <c r="I14" i="44"/>
  <c r="J14" i="44"/>
  <c r="K14" i="44"/>
  <c r="L14" i="44"/>
  <c r="M14" i="44"/>
  <c r="N14" i="44"/>
  <c r="O14" i="44"/>
  <c r="P14" i="44"/>
  <c r="Q14" i="44"/>
  <c r="R14" i="44"/>
  <c r="S14" i="44"/>
  <c r="T14" i="44"/>
  <c r="B15" i="44"/>
  <c r="C15" i="44"/>
  <c r="D15" i="44"/>
  <c r="E15" i="44"/>
  <c r="F15" i="44"/>
  <c r="G15" i="44"/>
  <c r="H15" i="44"/>
  <c r="I15" i="44"/>
  <c r="J15" i="44"/>
  <c r="K15" i="44"/>
  <c r="L15" i="44"/>
  <c r="M15" i="44"/>
  <c r="N15" i="44"/>
  <c r="O15" i="44"/>
  <c r="P15" i="44"/>
  <c r="Q15" i="44"/>
  <c r="R15" i="44"/>
  <c r="S15" i="44"/>
  <c r="T15" i="44"/>
  <c r="B16" i="44"/>
  <c r="C16" i="44"/>
  <c r="D16" i="44"/>
  <c r="E16" i="44"/>
  <c r="F16" i="44"/>
  <c r="G16" i="44"/>
  <c r="H16" i="44"/>
  <c r="I16" i="44"/>
  <c r="J16" i="44"/>
  <c r="K16" i="44"/>
  <c r="L16" i="44"/>
  <c r="M16" i="44"/>
  <c r="N16" i="44"/>
  <c r="O16" i="44"/>
  <c r="P16" i="44"/>
  <c r="Q16" i="44"/>
  <c r="R16" i="44"/>
  <c r="S16" i="44"/>
  <c r="T16" i="44"/>
  <c r="B17" i="44"/>
  <c r="C17" i="44"/>
  <c r="D17" i="44"/>
  <c r="E17" i="44"/>
  <c r="F17" i="44"/>
  <c r="G17" i="44"/>
  <c r="H17" i="44"/>
  <c r="I17" i="44"/>
  <c r="J17" i="44"/>
  <c r="K17" i="44"/>
  <c r="L17" i="44"/>
  <c r="M17" i="44"/>
  <c r="N17" i="44"/>
  <c r="O17" i="44"/>
  <c r="P17" i="44"/>
  <c r="Q17" i="44"/>
  <c r="R17" i="44"/>
  <c r="S17" i="44"/>
  <c r="T17" i="44"/>
  <c r="B18" i="44"/>
  <c r="C18" i="44"/>
  <c r="D18" i="44"/>
  <c r="E18" i="44"/>
  <c r="F18" i="44"/>
  <c r="G18" i="44"/>
  <c r="H18" i="44"/>
  <c r="I18" i="44"/>
  <c r="J18" i="44"/>
  <c r="K18" i="44"/>
  <c r="L18" i="44"/>
  <c r="M18" i="44"/>
  <c r="N18" i="44"/>
  <c r="O18" i="44"/>
  <c r="P18" i="44"/>
  <c r="Q18" i="44"/>
  <c r="R18" i="44"/>
  <c r="S18" i="44"/>
  <c r="T18" i="44"/>
  <c r="B19" i="44"/>
  <c r="C19" i="44"/>
  <c r="D19" i="44"/>
  <c r="E19" i="44"/>
  <c r="F19" i="44"/>
  <c r="G19" i="44"/>
  <c r="H19" i="44"/>
  <c r="I19" i="44"/>
  <c r="J19" i="44"/>
  <c r="K19" i="44"/>
  <c r="L19" i="44"/>
  <c r="M19" i="44"/>
  <c r="N19" i="44"/>
  <c r="O19" i="44"/>
  <c r="P19" i="44"/>
  <c r="Q19" i="44"/>
  <c r="R19" i="44"/>
  <c r="S19" i="44"/>
  <c r="T19" i="44"/>
  <c r="B20" i="44"/>
  <c r="C20" i="44"/>
  <c r="D20" i="44"/>
  <c r="E20" i="44"/>
  <c r="F20" i="44"/>
  <c r="G20" i="44"/>
  <c r="H20" i="44"/>
  <c r="I20" i="44"/>
  <c r="J20" i="44"/>
  <c r="K20" i="44"/>
  <c r="L20" i="44"/>
  <c r="M20" i="44"/>
  <c r="N20" i="44"/>
  <c r="O20" i="44"/>
  <c r="P20" i="44"/>
  <c r="Q20" i="44"/>
  <c r="R20" i="44"/>
  <c r="S20" i="44"/>
  <c r="T20" i="44"/>
  <c r="B21" i="44"/>
  <c r="C21" i="44"/>
  <c r="D21" i="44"/>
  <c r="E21" i="44"/>
  <c r="F21" i="44"/>
  <c r="G21" i="44"/>
  <c r="H21" i="44"/>
  <c r="I21" i="44"/>
  <c r="J21" i="44"/>
  <c r="K21" i="44"/>
  <c r="L21" i="44"/>
  <c r="M21" i="44"/>
  <c r="N21" i="44"/>
  <c r="O21" i="44"/>
  <c r="P21" i="44"/>
  <c r="Q21" i="44"/>
  <c r="R21" i="44"/>
  <c r="S21" i="44"/>
  <c r="T21" i="44"/>
  <c r="B22" i="44"/>
  <c r="C22" i="44"/>
  <c r="D22" i="44"/>
  <c r="E22" i="44"/>
  <c r="F22" i="44"/>
  <c r="G22" i="44"/>
  <c r="H22" i="44"/>
  <c r="I22" i="44"/>
  <c r="J22" i="44"/>
  <c r="K22" i="44"/>
  <c r="L22" i="44"/>
  <c r="M22" i="44"/>
  <c r="N22" i="44"/>
  <c r="O22" i="44"/>
  <c r="P22" i="44"/>
  <c r="Q22" i="44"/>
  <c r="R22" i="44"/>
  <c r="S22" i="44"/>
  <c r="T22" i="44"/>
  <c r="B23" i="44"/>
  <c r="C23" i="44"/>
  <c r="D23" i="44"/>
  <c r="E23" i="44"/>
  <c r="F23" i="44"/>
  <c r="G23" i="44"/>
  <c r="H23" i="44"/>
  <c r="I23" i="44"/>
  <c r="J23" i="44"/>
  <c r="K23" i="44"/>
  <c r="L23" i="44"/>
  <c r="M23" i="44"/>
  <c r="N23" i="44"/>
  <c r="O23" i="44"/>
  <c r="P23" i="44"/>
  <c r="Q23" i="44"/>
  <c r="R23" i="44"/>
  <c r="S23" i="44"/>
  <c r="T23" i="44"/>
  <c r="B24" i="44"/>
  <c r="C24" i="44"/>
  <c r="D24" i="44"/>
  <c r="E24" i="44"/>
  <c r="F24" i="44"/>
  <c r="G24" i="44"/>
  <c r="H24" i="44"/>
  <c r="I24" i="44"/>
  <c r="J24" i="44"/>
  <c r="K24" i="44"/>
  <c r="L24" i="44"/>
  <c r="M24" i="44"/>
  <c r="N24" i="44"/>
  <c r="O24" i="44"/>
  <c r="P24" i="44"/>
  <c r="Q24" i="44"/>
  <c r="R24" i="44"/>
  <c r="S24" i="44"/>
  <c r="T24" i="44"/>
  <c r="B25" i="44"/>
  <c r="C25" i="44"/>
  <c r="D25" i="44"/>
  <c r="E25" i="44"/>
  <c r="F25" i="44"/>
  <c r="G25" i="44"/>
  <c r="H25" i="44"/>
  <c r="I25" i="44"/>
  <c r="J25" i="44"/>
  <c r="K25" i="44"/>
  <c r="L25" i="44"/>
  <c r="M25" i="44"/>
  <c r="N25" i="44"/>
  <c r="O25" i="44"/>
  <c r="P25" i="44"/>
  <c r="Q25" i="44"/>
  <c r="R25" i="44"/>
  <c r="S25" i="44"/>
  <c r="T25" i="44"/>
  <c r="B26" i="44"/>
  <c r="C26" i="44"/>
  <c r="D26" i="44"/>
  <c r="E26" i="44"/>
  <c r="F26" i="44"/>
  <c r="G26" i="44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B27" i="44"/>
  <c r="C27" i="44"/>
  <c r="D27" i="44"/>
  <c r="E27" i="44"/>
  <c r="F27" i="44"/>
  <c r="G27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B28" i="44"/>
  <c r="C28" i="44"/>
  <c r="D28" i="44"/>
  <c r="E28" i="44"/>
  <c r="F28" i="44"/>
  <c r="G28" i="44"/>
  <c r="H28" i="44"/>
  <c r="I28" i="44"/>
  <c r="J28" i="44"/>
  <c r="K28" i="44"/>
  <c r="L28" i="44"/>
  <c r="M28" i="44"/>
  <c r="N28" i="44"/>
  <c r="O28" i="44"/>
  <c r="P28" i="44"/>
  <c r="Q28" i="44"/>
  <c r="R28" i="44"/>
  <c r="S28" i="44"/>
  <c r="T28" i="44"/>
  <c r="B29" i="44"/>
  <c r="C29" i="44"/>
  <c r="D29" i="44"/>
  <c r="E29" i="44"/>
  <c r="F29" i="44"/>
  <c r="G29" i="44"/>
  <c r="H29" i="44"/>
  <c r="I29" i="44"/>
  <c r="J29" i="44"/>
  <c r="K29" i="44"/>
  <c r="L29" i="44"/>
  <c r="M29" i="44"/>
  <c r="N29" i="44"/>
  <c r="O29" i="44"/>
  <c r="P29" i="44"/>
  <c r="Q29" i="44"/>
  <c r="R29" i="44"/>
  <c r="S29" i="44"/>
  <c r="T29" i="44"/>
  <c r="B30" i="44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B31" i="44"/>
  <c r="C31" i="44"/>
  <c r="D31" i="44"/>
  <c r="E31" i="44"/>
  <c r="F31" i="44"/>
  <c r="G31" i="44"/>
  <c r="H31" i="44"/>
  <c r="I31" i="44"/>
  <c r="J31" i="44"/>
  <c r="K31" i="44"/>
  <c r="L31" i="44"/>
  <c r="M31" i="44"/>
  <c r="N31" i="44"/>
  <c r="O31" i="44"/>
  <c r="P31" i="44"/>
  <c r="Q31" i="44"/>
  <c r="R31" i="44"/>
  <c r="S31" i="44"/>
  <c r="T31" i="44"/>
  <c r="B32" i="44"/>
  <c r="C32" i="44"/>
  <c r="D32" i="44"/>
  <c r="E32" i="44"/>
  <c r="F32" i="44"/>
  <c r="G32" i="44"/>
  <c r="H32" i="44"/>
  <c r="I32" i="44"/>
  <c r="J32" i="44"/>
  <c r="K32" i="44"/>
  <c r="L32" i="44"/>
  <c r="M32" i="44"/>
  <c r="N32" i="44"/>
  <c r="O32" i="44"/>
  <c r="P32" i="44"/>
  <c r="Q32" i="44"/>
  <c r="R32" i="44"/>
  <c r="S32" i="44"/>
  <c r="T32" i="44"/>
  <c r="B33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R33" i="44"/>
  <c r="S33" i="44"/>
  <c r="T33" i="44"/>
  <c r="B34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B35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B36" i="44"/>
  <c r="C36" i="44"/>
  <c r="D36" i="44"/>
  <c r="E36" i="44"/>
  <c r="F36" i="44"/>
  <c r="G36" i="44"/>
  <c r="H36" i="44"/>
  <c r="I36" i="44"/>
  <c r="J36" i="44"/>
  <c r="K36" i="44"/>
  <c r="L36" i="44"/>
  <c r="M36" i="44"/>
  <c r="N36" i="44"/>
  <c r="O36" i="44"/>
  <c r="P36" i="44"/>
  <c r="Q36" i="44"/>
  <c r="R36" i="44"/>
  <c r="S36" i="44"/>
  <c r="T36" i="44"/>
  <c r="B37" i="44"/>
  <c r="C37" i="44"/>
  <c r="D37" i="44"/>
  <c r="E37" i="44"/>
  <c r="F37" i="44"/>
  <c r="G37" i="44"/>
  <c r="H37" i="44"/>
  <c r="I37" i="44"/>
  <c r="J37" i="44"/>
  <c r="K37" i="44"/>
  <c r="L37" i="44"/>
  <c r="M37" i="44"/>
  <c r="N37" i="44"/>
  <c r="O37" i="44"/>
  <c r="P37" i="44"/>
  <c r="Q37" i="44"/>
  <c r="R37" i="44"/>
  <c r="S37" i="44"/>
  <c r="T37" i="44"/>
  <c r="B38" i="44"/>
  <c r="C38" i="44"/>
  <c r="D38" i="44"/>
  <c r="E38" i="44"/>
  <c r="F38" i="44"/>
  <c r="G38" i="44"/>
  <c r="H38" i="44"/>
  <c r="I38" i="44"/>
  <c r="J38" i="44"/>
  <c r="K38" i="44"/>
  <c r="L38" i="44"/>
  <c r="M38" i="44"/>
  <c r="N38" i="44"/>
  <c r="O38" i="44"/>
  <c r="P38" i="44"/>
  <c r="Q38" i="44"/>
  <c r="R38" i="44"/>
  <c r="S38" i="44"/>
  <c r="T38" i="44"/>
  <c r="B39" i="44"/>
  <c r="C39" i="44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B40" i="44"/>
  <c r="C40" i="44"/>
  <c r="D40" i="44"/>
  <c r="E40" i="44"/>
  <c r="F40" i="44"/>
  <c r="G40" i="44"/>
  <c r="H40" i="44"/>
  <c r="I40" i="44"/>
  <c r="J40" i="44"/>
  <c r="K40" i="44"/>
  <c r="L40" i="44"/>
  <c r="M40" i="44"/>
  <c r="N40" i="44"/>
  <c r="O40" i="44"/>
  <c r="P40" i="44"/>
  <c r="Q40" i="44"/>
  <c r="R40" i="44"/>
  <c r="S40" i="44"/>
  <c r="T40" i="44"/>
  <c r="B41" i="44"/>
  <c r="C41" i="44"/>
  <c r="D41" i="44"/>
  <c r="E41" i="44"/>
  <c r="F41" i="44"/>
  <c r="G41" i="44"/>
  <c r="H41" i="44"/>
  <c r="I41" i="44"/>
  <c r="J41" i="44"/>
  <c r="K41" i="44"/>
  <c r="L41" i="44"/>
  <c r="M41" i="44"/>
  <c r="N41" i="44"/>
  <c r="O41" i="44"/>
  <c r="P41" i="44"/>
  <c r="Q41" i="44"/>
  <c r="R41" i="44"/>
  <c r="S41" i="44"/>
  <c r="T41" i="44"/>
  <c r="B42" i="44"/>
  <c r="C42" i="44"/>
  <c r="D42" i="44"/>
  <c r="E42" i="44"/>
  <c r="F42" i="44"/>
  <c r="G42" i="44"/>
  <c r="H42" i="44"/>
  <c r="I42" i="44"/>
  <c r="J42" i="44"/>
  <c r="K42" i="44"/>
  <c r="L42" i="44"/>
  <c r="M42" i="44"/>
  <c r="N42" i="44"/>
  <c r="O42" i="44"/>
  <c r="P42" i="44"/>
  <c r="Q42" i="44"/>
  <c r="R42" i="44"/>
  <c r="S42" i="44"/>
  <c r="T42" i="44"/>
  <c r="B43" i="44"/>
  <c r="C43" i="44"/>
  <c r="D43" i="44"/>
  <c r="E43" i="44"/>
  <c r="F43" i="44"/>
  <c r="G43" i="44"/>
  <c r="H43" i="44"/>
  <c r="I43" i="44"/>
  <c r="J43" i="44"/>
  <c r="K43" i="44"/>
  <c r="L43" i="44"/>
  <c r="M43" i="44"/>
  <c r="N43" i="44"/>
  <c r="O43" i="44"/>
  <c r="P43" i="44"/>
  <c r="Q43" i="44"/>
  <c r="R43" i="44"/>
  <c r="S43" i="44"/>
  <c r="T43" i="44"/>
  <c r="B44" i="44"/>
  <c r="C44" i="44"/>
  <c r="D44" i="44"/>
  <c r="E44" i="44"/>
  <c r="F44" i="44"/>
  <c r="G44" i="44"/>
  <c r="H44" i="44"/>
  <c r="I44" i="44"/>
  <c r="J44" i="44"/>
  <c r="K44" i="44"/>
  <c r="L44" i="44"/>
  <c r="M44" i="44"/>
  <c r="N44" i="44"/>
  <c r="O44" i="44"/>
  <c r="P44" i="44"/>
  <c r="Q44" i="44"/>
  <c r="R44" i="44"/>
  <c r="S44" i="44"/>
  <c r="T44" i="44"/>
  <c r="B45" i="44"/>
  <c r="C45" i="44"/>
  <c r="D45" i="44"/>
  <c r="E45" i="44"/>
  <c r="F45" i="44"/>
  <c r="G45" i="44"/>
  <c r="H45" i="44"/>
  <c r="I45" i="44"/>
  <c r="J45" i="44"/>
  <c r="K45" i="44"/>
  <c r="L45" i="44"/>
  <c r="M45" i="44"/>
  <c r="N45" i="44"/>
  <c r="O45" i="44"/>
  <c r="P45" i="44"/>
  <c r="Q45" i="44"/>
  <c r="R45" i="44"/>
  <c r="S45" i="44"/>
  <c r="T45" i="44"/>
  <c r="B46" i="44"/>
  <c r="C46" i="44"/>
  <c r="D46" i="44"/>
  <c r="E46" i="44"/>
  <c r="F46" i="44"/>
  <c r="G46" i="44"/>
  <c r="H46" i="44"/>
  <c r="I46" i="44"/>
  <c r="J46" i="44"/>
  <c r="K46" i="44"/>
  <c r="L46" i="44"/>
  <c r="M46" i="44"/>
  <c r="N46" i="44"/>
  <c r="O46" i="44"/>
  <c r="P46" i="44"/>
  <c r="Q46" i="44"/>
  <c r="R46" i="44"/>
  <c r="S46" i="44"/>
  <c r="T46" i="44"/>
  <c r="B47" i="44"/>
  <c r="C47" i="44"/>
  <c r="D47" i="44"/>
  <c r="E47" i="44"/>
  <c r="F47" i="44"/>
  <c r="G47" i="44"/>
  <c r="H47" i="44"/>
  <c r="I47" i="44"/>
  <c r="J47" i="44"/>
  <c r="K47" i="44"/>
  <c r="L47" i="44"/>
  <c r="M47" i="44"/>
  <c r="N47" i="44"/>
  <c r="O47" i="44"/>
  <c r="P47" i="44"/>
  <c r="Q47" i="44"/>
  <c r="R47" i="44"/>
  <c r="S47" i="44"/>
  <c r="T47" i="44"/>
  <c r="B48" i="44"/>
  <c r="C48" i="44"/>
  <c r="D48" i="44"/>
  <c r="E48" i="44"/>
  <c r="F48" i="44"/>
  <c r="G48" i="44"/>
  <c r="H48" i="44"/>
  <c r="I48" i="44"/>
  <c r="J48" i="44"/>
  <c r="K48" i="44"/>
  <c r="L48" i="44"/>
  <c r="M48" i="44"/>
  <c r="N48" i="44"/>
  <c r="O48" i="44"/>
  <c r="P48" i="44"/>
  <c r="Q48" i="44"/>
  <c r="R48" i="44"/>
  <c r="S48" i="44"/>
  <c r="T48" i="44"/>
  <c r="B5" i="44"/>
  <c r="C5" i="44"/>
  <c r="D5" i="44"/>
  <c r="E5" i="44"/>
  <c r="F5" i="44"/>
  <c r="G5" i="44"/>
  <c r="H5" i="44"/>
  <c r="I5" i="44"/>
  <c r="J5" i="44"/>
  <c r="K5" i="44"/>
  <c r="L5" i="44"/>
  <c r="M5" i="44"/>
  <c r="N5" i="44"/>
  <c r="O5" i="44"/>
  <c r="P5" i="44"/>
  <c r="Q5" i="44"/>
  <c r="R5" i="44"/>
  <c r="S5" i="44"/>
  <c r="T5" i="44"/>
  <c r="C4" i="44"/>
  <c r="D4" i="44"/>
  <c r="E4" i="44"/>
  <c r="F4" i="44"/>
  <c r="G4" i="44"/>
  <c r="H4" i="44"/>
  <c r="I4" i="44"/>
  <c r="J4" i="44"/>
  <c r="K4" i="44"/>
  <c r="M4" i="44"/>
  <c r="N4" i="44"/>
  <c r="O4" i="44"/>
  <c r="P4" i="44"/>
  <c r="Q4" i="44"/>
  <c r="R4" i="44"/>
  <c r="S4" i="44"/>
  <c r="T4" i="44"/>
  <c r="L4" i="44"/>
  <c r="B4" i="44"/>
  <c r="W4" i="43"/>
  <c r="X4" i="43"/>
  <c r="Y4" i="43"/>
  <c r="Z4" i="43"/>
  <c r="AA4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W5" i="43"/>
  <c r="X5" i="43"/>
  <c r="Y5" i="43"/>
  <c r="Z5" i="43"/>
  <c r="AA5" i="43"/>
  <c r="AB5" i="43"/>
  <c r="AC5" i="43"/>
  <c r="AD5" i="43"/>
  <c r="AE5" i="43"/>
  <c r="AF5" i="43"/>
  <c r="AG5" i="43"/>
  <c r="AH5" i="43"/>
  <c r="AI5" i="43"/>
  <c r="AJ5" i="43"/>
  <c r="AK5" i="43"/>
  <c r="AL5" i="43"/>
  <c r="AM5" i="43"/>
  <c r="AN5" i="43"/>
  <c r="AO5" i="43"/>
  <c r="W6" i="43"/>
  <c r="X6" i="43"/>
  <c r="Y6" i="43"/>
  <c r="Z6" i="43"/>
  <c r="AA6" i="43"/>
  <c r="AB6" i="43"/>
  <c r="AC6" i="43"/>
  <c r="AD6" i="43"/>
  <c r="AE6" i="43"/>
  <c r="AF6" i="43"/>
  <c r="AG6" i="43"/>
  <c r="AH6" i="43"/>
  <c r="AI6" i="43"/>
  <c r="AJ6" i="43"/>
  <c r="AK6" i="43"/>
  <c r="AL6" i="43"/>
  <c r="AM6" i="43"/>
  <c r="AN6" i="43"/>
  <c r="AO6" i="43"/>
  <c r="W7" i="43"/>
  <c r="X7" i="43"/>
  <c r="Y7" i="43"/>
  <c r="Z7" i="43"/>
  <c r="AA7" i="43"/>
  <c r="AB7" i="43"/>
  <c r="AC7" i="43"/>
  <c r="AD7" i="43"/>
  <c r="AE7" i="43"/>
  <c r="AF7" i="43"/>
  <c r="AG7" i="43"/>
  <c r="AH7" i="43"/>
  <c r="AI7" i="43"/>
  <c r="AJ7" i="43"/>
  <c r="AK7" i="43"/>
  <c r="AL7" i="43"/>
  <c r="AM7" i="43"/>
  <c r="AN7" i="43"/>
  <c r="AO7" i="43"/>
  <c r="W8" i="43"/>
  <c r="X8" i="43"/>
  <c r="Y8" i="43"/>
  <c r="Z8" i="43"/>
  <c r="AA8" i="43"/>
  <c r="AB8" i="43"/>
  <c r="AC8" i="43"/>
  <c r="AD8" i="43"/>
  <c r="AE8" i="43"/>
  <c r="AF8" i="43"/>
  <c r="AG8" i="43"/>
  <c r="AH8" i="43"/>
  <c r="AI8" i="43"/>
  <c r="AJ8" i="43"/>
  <c r="AK8" i="43"/>
  <c r="AL8" i="43"/>
  <c r="AM8" i="43"/>
  <c r="AN8" i="43"/>
  <c r="AO8" i="43"/>
  <c r="W9" i="43"/>
  <c r="X9" i="43"/>
  <c r="Y9" i="43"/>
  <c r="Z9" i="43"/>
  <c r="AA9" i="43"/>
  <c r="AB9" i="43"/>
  <c r="AC9" i="43"/>
  <c r="AD9" i="43"/>
  <c r="AE9" i="43"/>
  <c r="AF9" i="43"/>
  <c r="AG9" i="43"/>
  <c r="AH9" i="43"/>
  <c r="AI9" i="43"/>
  <c r="AJ9" i="43"/>
  <c r="AK9" i="43"/>
  <c r="AL9" i="43"/>
  <c r="AM9" i="43"/>
  <c r="AN9" i="43"/>
  <c r="AO9" i="43"/>
  <c r="W10" i="43"/>
  <c r="X10" i="43"/>
  <c r="Y10" i="43"/>
  <c r="Z10" i="43"/>
  <c r="AA10" i="43"/>
  <c r="AB10" i="43"/>
  <c r="AC10" i="43"/>
  <c r="AD10" i="43"/>
  <c r="AE10" i="43"/>
  <c r="AF10" i="43"/>
  <c r="AG10" i="43"/>
  <c r="AH10" i="43"/>
  <c r="AI10" i="43"/>
  <c r="AJ10" i="43"/>
  <c r="AK10" i="43"/>
  <c r="AL10" i="43"/>
  <c r="AM10" i="43"/>
  <c r="AN10" i="43"/>
  <c r="AO10" i="43"/>
  <c r="W11" i="43"/>
  <c r="X11" i="43"/>
  <c r="Y11" i="43"/>
  <c r="Z11" i="43"/>
  <c r="AA11" i="43"/>
  <c r="AB11" i="43"/>
  <c r="AC11" i="43"/>
  <c r="AD11" i="43"/>
  <c r="AE11" i="43"/>
  <c r="AF11" i="43"/>
  <c r="AG11" i="43"/>
  <c r="AH11" i="43"/>
  <c r="AI11" i="43"/>
  <c r="AJ11" i="43"/>
  <c r="AK11" i="43"/>
  <c r="AL11" i="43"/>
  <c r="AM11" i="43"/>
  <c r="AN11" i="43"/>
  <c r="AO11" i="43"/>
  <c r="W12" i="43"/>
  <c r="X12" i="43"/>
  <c r="Y12" i="43"/>
  <c r="Z12" i="43"/>
  <c r="AA12" i="43"/>
  <c r="AB12" i="43"/>
  <c r="AC12" i="43"/>
  <c r="AD12" i="43"/>
  <c r="AE12" i="43"/>
  <c r="AF12" i="43"/>
  <c r="AG12" i="43"/>
  <c r="AH12" i="43"/>
  <c r="AI12" i="43"/>
  <c r="AJ12" i="43"/>
  <c r="AK12" i="43"/>
  <c r="AL12" i="43"/>
  <c r="AM12" i="43"/>
  <c r="AN12" i="43"/>
  <c r="AO12" i="43"/>
  <c r="W13" i="43"/>
  <c r="X13" i="43"/>
  <c r="Y13" i="43"/>
  <c r="Z13" i="43"/>
  <c r="AA13" i="43"/>
  <c r="AB13" i="43"/>
  <c r="AC13" i="43"/>
  <c r="AD13" i="43"/>
  <c r="AE13" i="43"/>
  <c r="AF13" i="43"/>
  <c r="AG13" i="43"/>
  <c r="AH13" i="43"/>
  <c r="AI13" i="43"/>
  <c r="AJ13" i="43"/>
  <c r="AK13" i="43"/>
  <c r="AL13" i="43"/>
  <c r="AM13" i="43"/>
  <c r="AN13" i="43"/>
  <c r="AO13" i="43"/>
  <c r="W14" i="43"/>
  <c r="X14" i="43"/>
  <c r="Y14" i="43"/>
  <c r="Z14" i="43"/>
  <c r="AA14" i="43"/>
  <c r="AB14" i="43"/>
  <c r="AC14" i="43"/>
  <c r="AD14" i="43"/>
  <c r="AE14" i="43"/>
  <c r="AF14" i="43"/>
  <c r="AG14" i="43"/>
  <c r="AH14" i="43"/>
  <c r="AI14" i="43"/>
  <c r="AJ14" i="43"/>
  <c r="AK14" i="43"/>
  <c r="AL14" i="43"/>
  <c r="AM14" i="43"/>
  <c r="AN14" i="43"/>
  <c r="AO14" i="43"/>
  <c r="W15" i="43"/>
  <c r="X15" i="43"/>
  <c r="Y15" i="43"/>
  <c r="Z15" i="43"/>
  <c r="AA15" i="43"/>
  <c r="AB15" i="43"/>
  <c r="AC15" i="43"/>
  <c r="AD15" i="43"/>
  <c r="AE15" i="43"/>
  <c r="AF15" i="43"/>
  <c r="AG15" i="43"/>
  <c r="AH15" i="43"/>
  <c r="AI15" i="43"/>
  <c r="AJ15" i="43"/>
  <c r="AK15" i="43"/>
  <c r="AL15" i="43"/>
  <c r="AM15" i="43"/>
  <c r="AN15" i="43"/>
  <c r="AO15" i="43"/>
  <c r="W16" i="43"/>
  <c r="X16" i="43"/>
  <c r="Y16" i="43"/>
  <c r="Z16" i="43"/>
  <c r="AA16" i="43"/>
  <c r="AB16" i="43"/>
  <c r="AC16" i="43"/>
  <c r="AD16" i="43"/>
  <c r="AE16" i="43"/>
  <c r="AF16" i="43"/>
  <c r="AG16" i="43"/>
  <c r="AH16" i="43"/>
  <c r="AI16" i="43"/>
  <c r="AJ16" i="43"/>
  <c r="AK16" i="43"/>
  <c r="AL16" i="43"/>
  <c r="AM16" i="43"/>
  <c r="AN16" i="43"/>
  <c r="AO16" i="43"/>
  <c r="W17" i="43"/>
  <c r="X17" i="43"/>
  <c r="Y17" i="43"/>
  <c r="Z17" i="43"/>
  <c r="AA17" i="43"/>
  <c r="AB17" i="43"/>
  <c r="AC17" i="43"/>
  <c r="AD17" i="43"/>
  <c r="AE17" i="43"/>
  <c r="AF17" i="43"/>
  <c r="AG17" i="43"/>
  <c r="AH17" i="43"/>
  <c r="AI17" i="43"/>
  <c r="AJ17" i="43"/>
  <c r="AK17" i="43"/>
  <c r="AL17" i="43"/>
  <c r="AM17" i="43"/>
  <c r="AN17" i="43"/>
  <c r="AO17" i="43"/>
  <c r="W18" i="43"/>
  <c r="X18" i="43"/>
  <c r="Y18" i="43"/>
  <c r="Z18" i="43"/>
  <c r="AA18" i="43"/>
  <c r="AB18" i="43"/>
  <c r="AC18" i="43"/>
  <c r="AD18" i="43"/>
  <c r="AE18" i="43"/>
  <c r="AF18" i="43"/>
  <c r="AG18" i="43"/>
  <c r="AH18" i="43"/>
  <c r="AI18" i="43"/>
  <c r="AJ18" i="43"/>
  <c r="AK18" i="43"/>
  <c r="AL18" i="43"/>
  <c r="AM18" i="43"/>
  <c r="AN18" i="43"/>
  <c r="AO18" i="43"/>
  <c r="W19" i="43"/>
  <c r="X19" i="43"/>
  <c r="Y19" i="43"/>
  <c r="Z19" i="43"/>
  <c r="AA19" i="43"/>
  <c r="AB19" i="43"/>
  <c r="AC19" i="43"/>
  <c r="AD19" i="43"/>
  <c r="AE19" i="43"/>
  <c r="AF19" i="43"/>
  <c r="AG19" i="43"/>
  <c r="AH19" i="43"/>
  <c r="AI19" i="43"/>
  <c r="AJ19" i="43"/>
  <c r="AK19" i="43"/>
  <c r="AL19" i="43"/>
  <c r="AM19" i="43"/>
  <c r="AN19" i="43"/>
  <c r="AO19" i="43"/>
  <c r="W20" i="43"/>
  <c r="X20" i="43"/>
  <c r="Y20" i="43"/>
  <c r="Z20" i="43"/>
  <c r="AA20" i="43"/>
  <c r="AB20" i="43"/>
  <c r="AC20" i="43"/>
  <c r="AD20" i="43"/>
  <c r="AE20" i="43"/>
  <c r="AF20" i="43"/>
  <c r="AG20" i="43"/>
  <c r="AH20" i="43"/>
  <c r="AI20" i="43"/>
  <c r="AJ20" i="43"/>
  <c r="AK20" i="43"/>
  <c r="AL20" i="43"/>
  <c r="AM20" i="43"/>
  <c r="AN20" i="43"/>
  <c r="AO20" i="43"/>
  <c r="W21" i="43"/>
  <c r="X21" i="43"/>
  <c r="Y21" i="43"/>
  <c r="Z21" i="43"/>
  <c r="AA21" i="43"/>
  <c r="AB21" i="43"/>
  <c r="AC21" i="43"/>
  <c r="AD21" i="43"/>
  <c r="AE21" i="43"/>
  <c r="AF21" i="43"/>
  <c r="AG21" i="43"/>
  <c r="AH21" i="43"/>
  <c r="AI21" i="43"/>
  <c r="AJ21" i="43"/>
  <c r="AK21" i="43"/>
  <c r="AL21" i="43"/>
  <c r="AM21" i="43"/>
  <c r="AN21" i="43"/>
  <c r="AO21" i="43"/>
  <c r="W22" i="43"/>
  <c r="X22" i="43"/>
  <c r="Y22" i="43"/>
  <c r="Z22" i="43"/>
  <c r="AA22" i="43"/>
  <c r="AB22" i="43"/>
  <c r="AC22" i="43"/>
  <c r="AD22" i="43"/>
  <c r="AE22" i="43"/>
  <c r="AF22" i="43"/>
  <c r="AG22" i="43"/>
  <c r="AH22" i="43"/>
  <c r="AI22" i="43"/>
  <c r="AJ22" i="43"/>
  <c r="AK22" i="43"/>
  <c r="AL22" i="43"/>
  <c r="AM22" i="43"/>
  <c r="AN22" i="43"/>
  <c r="AO22" i="43"/>
  <c r="W23" i="43"/>
  <c r="X23" i="43"/>
  <c r="Y23" i="43"/>
  <c r="Z23" i="43"/>
  <c r="AA23" i="43"/>
  <c r="AB23" i="43"/>
  <c r="AC23" i="43"/>
  <c r="AD23" i="43"/>
  <c r="AE23" i="43"/>
  <c r="AF23" i="43"/>
  <c r="AG23" i="43"/>
  <c r="AH23" i="43"/>
  <c r="AI23" i="43"/>
  <c r="AJ23" i="43"/>
  <c r="AK23" i="43"/>
  <c r="AL23" i="43"/>
  <c r="AM23" i="43"/>
  <c r="AN23" i="43"/>
  <c r="AO23" i="43"/>
  <c r="W24" i="43"/>
  <c r="X24" i="43"/>
  <c r="Y24" i="43"/>
  <c r="Z24" i="43"/>
  <c r="AA24" i="43"/>
  <c r="AB24" i="43"/>
  <c r="AC24" i="43"/>
  <c r="AD24" i="43"/>
  <c r="AE24" i="43"/>
  <c r="AF24" i="43"/>
  <c r="AG24" i="43"/>
  <c r="AH24" i="43"/>
  <c r="AI24" i="43"/>
  <c r="AJ24" i="43"/>
  <c r="AK24" i="43"/>
  <c r="AL24" i="43"/>
  <c r="AM24" i="43"/>
  <c r="AN24" i="43"/>
  <c r="AO24" i="43"/>
  <c r="W25" i="43"/>
  <c r="X25" i="43"/>
  <c r="Y25" i="43"/>
  <c r="Z25" i="43"/>
  <c r="AA25" i="43"/>
  <c r="AB25" i="43"/>
  <c r="AC25" i="43"/>
  <c r="AD25" i="43"/>
  <c r="AE25" i="43"/>
  <c r="AF25" i="43"/>
  <c r="AG25" i="43"/>
  <c r="AH25" i="43"/>
  <c r="AI25" i="43"/>
  <c r="AJ25" i="43"/>
  <c r="AK25" i="43"/>
  <c r="AL25" i="43"/>
  <c r="AM25" i="43"/>
  <c r="AN25" i="43"/>
  <c r="AO25" i="43"/>
  <c r="W26" i="43"/>
  <c r="X26" i="43"/>
  <c r="Y26" i="43"/>
  <c r="Z26" i="43"/>
  <c r="AA26" i="43"/>
  <c r="AB26" i="43"/>
  <c r="AC26" i="43"/>
  <c r="AD26" i="43"/>
  <c r="AE26" i="43"/>
  <c r="AF26" i="43"/>
  <c r="AG26" i="43"/>
  <c r="AH26" i="43"/>
  <c r="AI26" i="43"/>
  <c r="AJ26" i="43"/>
  <c r="AK26" i="43"/>
  <c r="AL26" i="43"/>
  <c r="AM26" i="43"/>
  <c r="AN26" i="43"/>
  <c r="AO26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AI27" i="43"/>
  <c r="AJ27" i="43"/>
  <c r="AK27" i="43"/>
  <c r="AL27" i="43"/>
  <c r="AM27" i="43"/>
  <c r="AN27" i="43"/>
  <c r="AO27" i="43"/>
  <c r="W28" i="43"/>
  <c r="X28" i="43"/>
  <c r="Y28" i="43"/>
  <c r="Z28" i="43"/>
  <c r="AA28" i="43"/>
  <c r="AB28" i="43"/>
  <c r="AC28" i="43"/>
  <c r="AD28" i="43"/>
  <c r="AE28" i="43"/>
  <c r="AF28" i="43"/>
  <c r="AG28" i="43"/>
  <c r="AH28" i="43"/>
  <c r="AI28" i="43"/>
  <c r="AJ28" i="43"/>
  <c r="AK28" i="43"/>
  <c r="AL28" i="43"/>
  <c r="AM28" i="43"/>
  <c r="AN28" i="43"/>
  <c r="AO28" i="43"/>
  <c r="W29" i="43"/>
  <c r="X29" i="43"/>
  <c r="Y29" i="43"/>
  <c r="Z29" i="43"/>
  <c r="AA29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W30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AJ30" i="43"/>
  <c r="AK30" i="43"/>
  <c r="AL30" i="43"/>
  <c r="AM30" i="43"/>
  <c r="AN30" i="43"/>
  <c r="AO30" i="43"/>
  <c r="W31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AJ31" i="43"/>
  <c r="AK31" i="43"/>
  <c r="AL31" i="43"/>
  <c r="AM31" i="43"/>
  <c r="AN31" i="43"/>
  <c r="AO31" i="43"/>
  <c r="W32" i="43"/>
  <c r="X32" i="43"/>
  <c r="Y32" i="43"/>
  <c r="Z32" i="43"/>
  <c r="AA32" i="43"/>
  <c r="AB32" i="43"/>
  <c r="AC32" i="43"/>
  <c r="AD32" i="43"/>
  <c r="AE32" i="43"/>
  <c r="AF32" i="43"/>
  <c r="AG32" i="43"/>
  <c r="AH32" i="43"/>
  <c r="AI32" i="43"/>
  <c r="AJ32" i="43"/>
  <c r="AK32" i="43"/>
  <c r="AL32" i="43"/>
  <c r="AM32" i="43"/>
  <c r="AN32" i="43"/>
  <c r="AO32" i="43"/>
  <c r="W33" i="43"/>
  <c r="X33" i="43"/>
  <c r="Y33" i="43"/>
  <c r="Z33" i="43"/>
  <c r="AA33" i="43"/>
  <c r="AB33" i="43"/>
  <c r="AC33" i="43"/>
  <c r="AD33" i="43"/>
  <c r="AE33" i="43"/>
  <c r="AF33" i="43"/>
  <c r="AG33" i="43"/>
  <c r="AH33" i="43"/>
  <c r="AI33" i="43"/>
  <c r="AJ33" i="43"/>
  <c r="AK33" i="43"/>
  <c r="AL33" i="43"/>
  <c r="AM33" i="43"/>
  <c r="AN33" i="43"/>
  <c r="AO33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W35" i="43"/>
  <c r="X35" i="43"/>
  <c r="Y35" i="43"/>
  <c r="Z35" i="43"/>
  <c r="AA35" i="43"/>
  <c r="AB35" i="43"/>
  <c r="AC35" i="43"/>
  <c r="AD35" i="43"/>
  <c r="AE35" i="43"/>
  <c r="AF35" i="43"/>
  <c r="AG35" i="43"/>
  <c r="AH35" i="43"/>
  <c r="AI35" i="43"/>
  <c r="AJ35" i="43"/>
  <c r="AK35" i="43"/>
  <c r="AL35" i="43"/>
  <c r="AM35" i="43"/>
  <c r="AN35" i="43"/>
  <c r="AO35" i="43"/>
  <c r="W36" i="43"/>
  <c r="X36" i="43"/>
  <c r="Y36" i="43"/>
  <c r="Z36" i="43"/>
  <c r="AA36" i="43"/>
  <c r="AB36" i="43"/>
  <c r="AC36" i="43"/>
  <c r="AD36" i="43"/>
  <c r="AE36" i="43"/>
  <c r="AF36" i="43"/>
  <c r="AG36" i="43"/>
  <c r="AH36" i="43"/>
  <c r="AI36" i="43"/>
  <c r="AJ36" i="43"/>
  <c r="AK36" i="43"/>
  <c r="AL36" i="43"/>
  <c r="AM36" i="43"/>
  <c r="AN36" i="43"/>
  <c r="AO36" i="43"/>
  <c r="W37" i="43"/>
  <c r="X37" i="43"/>
  <c r="Y37" i="43"/>
  <c r="Z37" i="43"/>
  <c r="AA37" i="43"/>
  <c r="AB37" i="43"/>
  <c r="AC37" i="43"/>
  <c r="AD37" i="43"/>
  <c r="AE37" i="43"/>
  <c r="AF37" i="43"/>
  <c r="AG37" i="43"/>
  <c r="AH37" i="43"/>
  <c r="AI37" i="43"/>
  <c r="AJ37" i="43"/>
  <c r="AK37" i="43"/>
  <c r="AL37" i="43"/>
  <c r="AM37" i="43"/>
  <c r="AN37" i="43"/>
  <c r="AO37" i="43"/>
  <c r="W38" i="43"/>
  <c r="X38" i="43"/>
  <c r="Y38" i="43"/>
  <c r="Z38" i="43"/>
  <c r="AA38" i="43"/>
  <c r="AB38" i="43"/>
  <c r="AC38" i="43"/>
  <c r="AD38" i="43"/>
  <c r="AE38" i="43"/>
  <c r="AF38" i="43"/>
  <c r="AG38" i="43"/>
  <c r="AH38" i="43"/>
  <c r="AI38" i="43"/>
  <c r="AJ38" i="43"/>
  <c r="AK38" i="43"/>
  <c r="AL38" i="43"/>
  <c r="AM38" i="43"/>
  <c r="AN38" i="43"/>
  <c r="AO38" i="43"/>
  <c r="W39" i="43"/>
  <c r="X39" i="43"/>
  <c r="Y39" i="43"/>
  <c r="Z39" i="43"/>
  <c r="AA39" i="43"/>
  <c r="AB39" i="43"/>
  <c r="AC39" i="43"/>
  <c r="AD39" i="43"/>
  <c r="AE39" i="43"/>
  <c r="AF39" i="43"/>
  <c r="AG39" i="43"/>
  <c r="AH39" i="43"/>
  <c r="AI39" i="43"/>
  <c r="AJ39" i="43"/>
  <c r="AK39" i="43"/>
  <c r="AL39" i="43"/>
  <c r="AM39" i="43"/>
  <c r="AN39" i="43"/>
  <c r="AO39" i="43"/>
  <c r="W40" i="43"/>
  <c r="X40" i="43"/>
  <c r="Y40" i="43"/>
  <c r="Z40" i="43"/>
  <c r="AA40" i="43"/>
  <c r="AB40" i="43"/>
  <c r="AC40" i="43"/>
  <c r="AD40" i="43"/>
  <c r="AE40" i="43"/>
  <c r="AF40" i="43"/>
  <c r="AG40" i="43"/>
  <c r="AH40" i="43"/>
  <c r="AI40" i="43"/>
  <c r="AJ40" i="43"/>
  <c r="AK40" i="43"/>
  <c r="AL40" i="43"/>
  <c r="AM40" i="43"/>
  <c r="AN40" i="43"/>
  <c r="AO40" i="43"/>
  <c r="W41" i="43"/>
  <c r="X41" i="43"/>
  <c r="Y41" i="43"/>
  <c r="Z41" i="43"/>
  <c r="AA41" i="43"/>
  <c r="AB41" i="43"/>
  <c r="AC41" i="43"/>
  <c r="AD41" i="43"/>
  <c r="AE41" i="43"/>
  <c r="AF41" i="43"/>
  <c r="AG41" i="43"/>
  <c r="AH41" i="43"/>
  <c r="AI41" i="43"/>
  <c r="AJ41" i="43"/>
  <c r="AK41" i="43"/>
  <c r="AL41" i="43"/>
  <c r="AM41" i="43"/>
  <c r="AN41" i="43"/>
  <c r="AO41" i="43"/>
  <c r="W42" i="43"/>
  <c r="X42" i="43"/>
  <c r="Y42" i="43"/>
  <c r="Z42" i="43"/>
  <c r="AA42" i="43"/>
  <c r="AB42" i="43"/>
  <c r="AC42" i="43"/>
  <c r="AD42" i="43"/>
  <c r="AE42" i="43"/>
  <c r="AF42" i="43"/>
  <c r="AG42" i="43"/>
  <c r="AH42" i="43"/>
  <c r="AI42" i="43"/>
  <c r="AJ42" i="43"/>
  <c r="AK42" i="43"/>
  <c r="AL42" i="43"/>
  <c r="AM42" i="43"/>
  <c r="AN42" i="43"/>
  <c r="AO42" i="43"/>
  <c r="W43" i="43"/>
  <c r="X43" i="43"/>
  <c r="Y43" i="43"/>
  <c r="Z43" i="43"/>
  <c r="AA43" i="43"/>
  <c r="AB43" i="43"/>
  <c r="AC43" i="43"/>
  <c r="AD43" i="43"/>
  <c r="AE43" i="43"/>
  <c r="AF43" i="43"/>
  <c r="AG43" i="43"/>
  <c r="AH43" i="43"/>
  <c r="AI43" i="43"/>
  <c r="AJ43" i="43"/>
  <c r="AK43" i="43"/>
  <c r="AL43" i="43"/>
  <c r="AM43" i="43"/>
  <c r="AN43" i="43"/>
  <c r="AO43" i="43"/>
  <c r="W44" i="43"/>
  <c r="X44" i="43"/>
  <c r="Y44" i="43"/>
  <c r="Z44" i="43"/>
  <c r="AA44" i="43"/>
  <c r="AB44" i="43"/>
  <c r="AC44" i="43"/>
  <c r="AD44" i="43"/>
  <c r="AE44" i="43"/>
  <c r="AF44" i="43"/>
  <c r="AG44" i="43"/>
  <c r="AH44" i="43"/>
  <c r="AI44" i="43"/>
  <c r="AJ44" i="43"/>
  <c r="AK44" i="43"/>
  <c r="AL44" i="43"/>
  <c r="AM44" i="43"/>
  <c r="AN44" i="43"/>
  <c r="AO44" i="43"/>
  <c r="W45" i="43"/>
  <c r="X45" i="43"/>
  <c r="Y45" i="43"/>
  <c r="Z45" i="43"/>
  <c r="AA45" i="43"/>
  <c r="AB45" i="43"/>
  <c r="AC45" i="43"/>
  <c r="AD45" i="43"/>
  <c r="AE45" i="43"/>
  <c r="AF45" i="43"/>
  <c r="AG45" i="43"/>
  <c r="AH45" i="43"/>
  <c r="AI45" i="43"/>
  <c r="AJ45" i="43"/>
  <c r="AK45" i="43"/>
  <c r="AL45" i="43"/>
  <c r="AM45" i="43"/>
  <c r="AN45" i="43"/>
  <c r="AO45" i="43"/>
  <c r="W46" i="43"/>
  <c r="X46" i="43"/>
  <c r="Y46" i="43"/>
  <c r="Z46" i="43"/>
  <c r="AA46" i="43"/>
  <c r="AB46" i="43"/>
  <c r="AC46" i="43"/>
  <c r="AD46" i="43"/>
  <c r="AE46" i="43"/>
  <c r="AF46" i="43"/>
  <c r="AG46" i="43"/>
  <c r="AH46" i="43"/>
  <c r="AI46" i="43"/>
  <c r="AJ46" i="43"/>
  <c r="AK46" i="43"/>
  <c r="AL46" i="43"/>
  <c r="AM46" i="43"/>
  <c r="AN46" i="43"/>
  <c r="AO46" i="43"/>
  <c r="W47" i="43"/>
  <c r="X47" i="43"/>
  <c r="Y47" i="43"/>
  <c r="Z47" i="43"/>
  <c r="AA47" i="43"/>
  <c r="AB47" i="43"/>
  <c r="AC47" i="43"/>
  <c r="AD47" i="43"/>
  <c r="AE47" i="43"/>
  <c r="AF47" i="43"/>
  <c r="AG47" i="43"/>
  <c r="AH47" i="43"/>
  <c r="AI47" i="43"/>
  <c r="AJ47" i="43"/>
  <c r="AK47" i="43"/>
  <c r="AL47" i="43"/>
  <c r="AM47" i="43"/>
  <c r="AN47" i="43"/>
  <c r="AO47" i="43"/>
  <c r="W48" i="43"/>
  <c r="X48" i="43"/>
  <c r="Y48" i="43"/>
  <c r="Z48" i="43"/>
  <c r="AA48" i="43"/>
  <c r="AB48" i="43"/>
  <c r="AC48" i="43"/>
  <c r="AD48" i="43"/>
  <c r="AE48" i="43"/>
  <c r="AF48" i="43"/>
  <c r="AG48" i="43"/>
  <c r="AH48" i="43"/>
  <c r="AI48" i="43"/>
  <c r="AJ48" i="43"/>
  <c r="AK48" i="43"/>
  <c r="AL48" i="43"/>
  <c r="AM48" i="43"/>
  <c r="AN48" i="43"/>
  <c r="AO48" i="43"/>
  <c r="B6" i="43"/>
  <c r="C6" i="43"/>
  <c r="D6" i="43"/>
  <c r="E6" i="43"/>
  <c r="F6" i="43"/>
  <c r="G6" i="43"/>
  <c r="H6" i="43"/>
  <c r="I6" i="43"/>
  <c r="J6" i="43"/>
  <c r="K6" i="43"/>
  <c r="L6" i="43"/>
  <c r="M6" i="43"/>
  <c r="N6" i="43"/>
  <c r="O6" i="43"/>
  <c r="P6" i="43"/>
  <c r="Q6" i="43"/>
  <c r="R6" i="43"/>
  <c r="S6" i="43"/>
  <c r="T6" i="43"/>
  <c r="B7" i="43"/>
  <c r="C7" i="43"/>
  <c r="D7" i="43"/>
  <c r="E7" i="43"/>
  <c r="F7" i="43"/>
  <c r="G7" i="43"/>
  <c r="H7" i="43"/>
  <c r="I7" i="43"/>
  <c r="J7" i="43"/>
  <c r="K7" i="43"/>
  <c r="L7" i="43"/>
  <c r="M7" i="43"/>
  <c r="N7" i="43"/>
  <c r="O7" i="43"/>
  <c r="P7" i="43"/>
  <c r="Q7" i="43"/>
  <c r="R7" i="43"/>
  <c r="S7" i="43"/>
  <c r="T7" i="43"/>
  <c r="B8" i="43"/>
  <c r="C8" i="43"/>
  <c r="D8" i="43"/>
  <c r="E8" i="43"/>
  <c r="F8" i="43"/>
  <c r="G8" i="43"/>
  <c r="H8" i="43"/>
  <c r="I8" i="43"/>
  <c r="J8" i="43"/>
  <c r="K8" i="43"/>
  <c r="L8" i="43"/>
  <c r="M8" i="43"/>
  <c r="N8" i="43"/>
  <c r="O8" i="43"/>
  <c r="P8" i="43"/>
  <c r="Q8" i="43"/>
  <c r="R8" i="43"/>
  <c r="S8" i="43"/>
  <c r="T8" i="43"/>
  <c r="B9" i="43"/>
  <c r="C9" i="43"/>
  <c r="D9" i="43"/>
  <c r="E9" i="43"/>
  <c r="F9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T9" i="43"/>
  <c r="B10" i="43"/>
  <c r="C10" i="43"/>
  <c r="D10" i="43"/>
  <c r="E10" i="43"/>
  <c r="F10" i="43"/>
  <c r="G10" i="43"/>
  <c r="H10" i="43"/>
  <c r="I10" i="43"/>
  <c r="J10" i="43"/>
  <c r="K10" i="43"/>
  <c r="L10" i="43"/>
  <c r="M10" i="43"/>
  <c r="N10" i="43"/>
  <c r="O10" i="43"/>
  <c r="P10" i="43"/>
  <c r="Q10" i="43"/>
  <c r="R10" i="43"/>
  <c r="S10" i="43"/>
  <c r="T10" i="43"/>
  <c r="B11" i="43"/>
  <c r="C11" i="43"/>
  <c r="D11" i="43"/>
  <c r="E11" i="43"/>
  <c r="F11" i="43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T11" i="43"/>
  <c r="B12" i="43"/>
  <c r="C12" i="43"/>
  <c r="D12" i="43"/>
  <c r="E12" i="43"/>
  <c r="F12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T12" i="43"/>
  <c r="B13" i="43"/>
  <c r="C13" i="43"/>
  <c r="D13" i="43"/>
  <c r="E13" i="43"/>
  <c r="F13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B14" i="43"/>
  <c r="C14" i="43"/>
  <c r="D14" i="43"/>
  <c r="E14" i="43"/>
  <c r="F14" i="43"/>
  <c r="G14" i="43"/>
  <c r="H14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B15" i="43"/>
  <c r="C15" i="43"/>
  <c r="D15" i="43"/>
  <c r="E15" i="43"/>
  <c r="F15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T15" i="43"/>
  <c r="B16" i="43"/>
  <c r="C16" i="43"/>
  <c r="D16" i="43"/>
  <c r="E16" i="43"/>
  <c r="F16" i="43"/>
  <c r="G16" i="43"/>
  <c r="H16" i="43"/>
  <c r="I16" i="43"/>
  <c r="J16" i="43"/>
  <c r="K16" i="43"/>
  <c r="L16" i="43"/>
  <c r="M16" i="43"/>
  <c r="N16" i="43"/>
  <c r="O16" i="43"/>
  <c r="P16" i="43"/>
  <c r="Q16" i="43"/>
  <c r="R16" i="43"/>
  <c r="S16" i="43"/>
  <c r="T16" i="43"/>
  <c r="B17" i="43"/>
  <c r="C17" i="43"/>
  <c r="D17" i="43"/>
  <c r="E17" i="43"/>
  <c r="F17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B18" i="43"/>
  <c r="C18" i="43"/>
  <c r="D18" i="43"/>
  <c r="E18" i="43"/>
  <c r="F18" i="43"/>
  <c r="G18" i="43"/>
  <c r="H18" i="43"/>
  <c r="I18" i="43"/>
  <c r="J18" i="43"/>
  <c r="K18" i="43"/>
  <c r="L18" i="43"/>
  <c r="M18" i="43"/>
  <c r="N18" i="43"/>
  <c r="O18" i="43"/>
  <c r="P18" i="43"/>
  <c r="Q18" i="43"/>
  <c r="R18" i="43"/>
  <c r="S18" i="43"/>
  <c r="T18" i="43"/>
  <c r="B19" i="43"/>
  <c r="C19" i="43"/>
  <c r="D19" i="43"/>
  <c r="E19" i="43"/>
  <c r="F19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T19" i="43"/>
  <c r="B20" i="43"/>
  <c r="C20" i="43"/>
  <c r="D20" i="43"/>
  <c r="E20" i="43"/>
  <c r="F20" i="43"/>
  <c r="G20" i="43"/>
  <c r="H20" i="43"/>
  <c r="I20" i="43"/>
  <c r="J20" i="43"/>
  <c r="K20" i="43"/>
  <c r="L20" i="43"/>
  <c r="M20" i="43"/>
  <c r="N20" i="43"/>
  <c r="O20" i="43"/>
  <c r="P20" i="43"/>
  <c r="Q20" i="43"/>
  <c r="R20" i="43"/>
  <c r="S20" i="43"/>
  <c r="T20" i="43"/>
  <c r="B21" i="43"/>
  <c r="C21" i="43"/>
  <c r="D21" i="43"/>
  <c r="E21" i="43"/>
  <c r="F21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B22" i="43"/>
  <c r="C22" i="43"/>
  <c r="D22" i="43"/>
  <c r="E22" i="43"/>
  <c r="F22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B23" i="43"/>
  <c r="C23" i="43"/>
  <c r="D23" i="43"/>
  <c r="E23" i="43"/>
  <c r="F23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B24" i="43"/>
  <c r="C24" i="43"/>
  <c r="D24" i="43"/>
  <c r="E24" i="43"/>
  <c r="F24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B25" i="43"/>
  <c r="C25" i="43"/>
  <c r="D25" i="43"/>
  <c r="E25" i="43"/>
  <c r="F25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B26" i="43"/>
  <c r="C26" i="43"/>
  <c r="D26" i="43"/>
  <c r="E26" i="43"/>
  <c r="F26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B27" i="43"/>
  <c r="C27" i="43"/>
  <c r="D27" i="43"/>
  <c r="E27" i="43"/>
  <c r="F27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B28" i="43"/>
  <c r="C28" i="43"/>
  <c r="D28" i="43"/>
  <c r="E28" i="43"/>
  <c r="F28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B29" i="43"/>
  <c r="C29" i="43"/>
  <c r="D29" i="43"/>
  <c r="E29" i="43"/>
  <c r="F29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B30" i="43"/>
  <c r="C30" i="43"/>
  <c r="D30" i="43"/>
  <c r="E30" i="43"/>
  <c r="F30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B31" i="43"/>
  <c r="C31" i="43"/>
  <c r="D31" i="43"/>
  <c r="E31" i="43"/>
  <c r="F31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B32" i="43"/>
  <c r="C32" i="43"/>
  <c r="D32" i="43"/>
  <c r="E32" i="43"/>
  <c r="F32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B33" i="43"/>
  <c r="C33" i="43"/>
  <c r="D33" i="43"/>
  <c r="E33" i="43"/>
  <c r="F33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B34" i="43"/>
  <c r="C34" i="43"/>
  <c r="D34" i="43"/>
  <c r="E34" i="43"/>
  <c r="F34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B35" i="43"/>
  <c r="C35" i="43"/>
  <c r="D35" i="43"/>
  <c r="E35" i="43"/>
  <c r="F35" i="43"/>
  <c r="G35" i="43"/>
  <c r="H35" i="43"/>
  <c r="I35" i="43"/>
  <c r="J35" i="43"/>
  <c r="K35" i="43"/>
  <c r="L35" i="43"/>
  <c r="M35" i="43"/>
  <c r="N35" i="43"/>
  <c r="O35" i="43"/>
  <c r="P35" i="43"/>
  <c r="Q35" i="43"/>
  <c r="R35" i="43"/>
  <c r="S35" i="43"/>
  <c r="T35" i="43"/>
  <c r="B36" i="43"/>
  <c r="C36" i="43"/>
  <c r="D36" i="43"/>
  <c r="E36" i="43"/>
  <c r="F36" i="43"/>
  <c r="G36" i="43"/>
  <c r="H36" i="43"/>
  <c r="I36" i="43"/>
  <c r="J36" i="43"/>
  <c r="K36" i="43"/>
  <c r="L36" i="43"/>
  <c r="M36" i="43"/>
  <c r="N36" i="43"/>
  <c r="O36" i="43"/>
  <c r="P36" i="43"/>
  <c r="Q36" i="43"/>
  <c r="R36" i="43"/>
  <c r="S36" i="43"/>
  <c r="T36" i="43"/>
  <c r="B37" i="43"/>
  <c r="C37" i="43"/>
  <c r="D37" i="43"/>
  <c r="E37" i="43"/>
  <c r="F37" i="43"/>
  <c r="G37" i="43"/>
  <c r="H37" i="43"/>
  <c r="I37" i="43"/>
  <c r="J37" i="43"/>
  <c r="K37" i="43"/>
  <c r="L37" i="43"/>
  <c r="M37" i="43"/>
  <c r="N37" i="43"/>
  <c r="O37" i="43"/>
  <c r="P37" i="43"/>
  <c r="Q37" i="43"/>
  <c r="R37" i="43"/>
  <c r="S37" i="43"/>
  <c r="T37" i="43"/>
  <c r="B38" i="43"/>
  <c r="C38" i="43"/>
  <c r="D38" i="43"/>
  <c r="E38" i="43"/>
  <c r="F38" i="43"/>
  <c r="G38" i="43"/>
  <c r="H38" i="43"/>
  <c r="I38" i="43"/>
  <c r="J38" i="43"/>
  <c r="K38" i="43"/>
  <c r="L38" i="43"/>
  <c r="M38" i="43"/>
  <c r="N38" i="43"/>
  <c r="O38" i="43"/>
  <c r="P38" i="43"/>
  <c r="Q38" i="43"/>
  <c r="R38" i="43"/>
  <c r="S38" i="43"/>
  <c r="T38" i="43"/>
  <c r="B39" i="43"/>
  <c r="C39" i="43"/>
  <c r="D39" i="43"/>
  <c r="E39" i="43"/>
  <c r="F39" i="43"/>
  <c r="G39" i="43"/>
  <c r="H39" i="43"/>
  <c r="I39" i="43"/>
  <c r="J39" i="43"/>
  <c r="K39" i="43"/>
  <c r="L39" i="43"/>
  <c r="M39" i="43"/>
  <c r="N39" i="43"/>
  <c r="O39" i="43"/>
  <c r="P39" i="43"/>
  <c r="Q39" i="43"/>
  <c r="R39" i="43"/>
  <c r="S39" i="43"/>
  <c r="T39" i="43"/>
  <c r="B40" i="43"/>
  <c r="C40" i="43"/>
  <c r="D40" i="43"/>
  <c r="E40" i="43"/>
  <c r="F40" i="43"/>
  <c r="G40" i="43"/>
  <c r="H40" i="43"/>
  <c r="I40" i="43"/>
  <c r="J40" i="43"/>
  <c r="K40" i="43"/>
  <c r="L40" i="43"/>
  <c r="M40" i="43"/>
  <c r="N40" i="43"/>
  <c r="O40" i="43"/>
  <c r="P40" i="43"/>
  <c r="Q40" i="43"/>
  <c r="R40" i="43"/>
  <c r="S40" i="43"/>
  <c r="T40" i="43"/>
  <c r="B41" i="43"/>
  <c r="C41" i="43"/>
  <c r="D41" i="43"/>
  <c r="E41" i="43"/>
  <c r="F41" i="43"/>
  <c r="G41" i="43"/>
  <c r="H41" i="43"/>
  <c r="I41" i="43"/>
  <c r="J41" i="43"/>
  <c r="K41" i="43"/>
  <c r="L41" i="43"/>
  <c r="M41" i="43"/>
  <c r="N41" i="43"/>
  <c r="O41" i="43"/>
  <c r="P41" i="43"/>
  <c r="Q41" i="43"/>
  <c r="R41" i="43"/>
  <c r="S41" i="43"/>
  <c r="T41" i="43"/>
  <c r="B42" i="43"/>
  <c r="C42" i="43"/>
  <c r="D42" i="43"/>
  <c r="E42" i="43"/>
  <c r="F42" i="43"/>
  <c r="G42" i="43"/>
  <c r="H42" i="43"/>
  <c r="I42" i="43"/>
  <c r="J42" i="43"/>
  <c r="K42" i="43"/>
  <c r="L42" i="43"/>
  <c r="M42" i="43"/>
  <c r="N42" i="43"/>
  <c r="O42" i="43"/>
  <c r="P42" i="43"/>
  <c r="Q42" i="43"/>
  <c r="R42" i="43"/>
  <c r="S42" i="43"/>
  <c r="T42" i="43"/>
  <c r="B43" i="43"/>
  <c r="C43" i="43"/>
  <c r="D43" i="43"/>
  <c r="E43" i="43"/>
  <c r="F43" i="43"/>
  <c r="G43" i="43"/>
  <c r="H43" i="43"/>
  <c r="I43" i="43"/>
  <c r="J43" i="43"/>
  <c r="K43" i="43"/>
  <c r="L43" i="43"/>
  <c r="M43" i="43"/>
  <c r="N43" i="43"/>
  <c r="O43" i="43"/>
  <c r="P43" i="43"/>
  <c r="Q43" i="43"/>
  <c r="R43" i="43"/>
  <c r="S43" i="43"/>
  <c r="T43" i="43"/>
  <c r="B44" i="43"/>
  <c r="C44" i="43"/>
  <c r="D44" i="43"/>
  <c r="E44" i="43"/>
  <c r="F44" i="43"/>
  <c r="G44" i="43"/>
  <c r="H44" i="43"/>
  <c r="I44" i="43"/>
  <c r="J44" i="43"/>
  <c r="K44" i="43"/>
  <c r="L44" i="43"/>
  <c r="M44" i="43"/>
  <c r="N44" i="43"/>
  <c r="O44" i="43"/>
  <c r="P44" i="43"/>
  <c r="Q44" i="43"/>
  <c r="R44" i="43"/>
  <c r="S44" i="43"/>
  <c r="T44" i="43"/>
  <c r="B45" i="43"/>
  <c r="C45" i="43"/>
  <c r="D45" i="43"/>
  <c r="E45" i="43"/>
  <c r="F45" i="43"/>
  <c r="G45" i="43"/>
  <c r="H45" i="43"/>
  <c r="I45" i="43"/>
  <c r="J45" i="43"/>
  <c r="K45" i="43"/>
  <c r="L45" i="43"/>
  <c r="M45" i="43"/>
  <c r="N45" i="43"/>
  <c r="O45" i="43"/>
  <c r="P45" i="43"/>
  <c r="Q45" i="43"/>
  <c r="R45" i="43"/>
  <c r="S45" i="43"/>
  <c r="T45" i="43"/>
  <c r="B46" i="43"/>
  <c r="C46" i="43"/>
  <c r="D46" i="43"/>
  <c r="E46" i="43"/>
  <c r="F46" i="43"/>
  <c r="G46" i="43"/>
  <c r="H46" i="43"/>
  <c r="I46" i="43"/>
  <c r="J46" i="43"/>
  <c r="K46" i="43"/>
  <c r="L46" i="43"/>
  <c r="M46" i="43"/>
  <c r="N46" i="43"/>
  <c r="O46" i="43"/>
  <c r="P46" i="43"/>
  <c r="Q46" i="43"/>
  <c r="R46" i="43"/>
  <c r="S46" i="43"/>
  <c r="T46" i="43"/>
  <c r="B47" i="43"/>
  <c r="C47" i="43"/>
  <c r="D47" i="43"/>
  <c r="E47" i="43"/>
  <c r="F47" i="43"/>
  <c r="G47" i="43"/>
  <c r="H47" i="43"/>
  <c r="I47" i="43"/>
  <c r="J47" i="43"/>
  <c r="K47" i="43"/>
  <c r="L47" i="43"/>
  <c r="M47" i="43"/>
  <c r="N47" i="43"/>
  <c r="O47" i="43"/>
  <c r="P47" i="43"/>
  <c r="Q47" i="43"/>
  <c r="R47" i="43"/>
  <c r="S47" i="43"/>
  <c r="T47" i="43"/>
  <c r="B48" i="43"/>
  <c r="C48" i="43"/>
  <c r="D48" i="43"/>
  <c r="E48" i="43"/>
  <c r="F48" i="43"/>
  <c r="G48" i="43"/>
  <c r="H48" i="43"/>
  <c r="I48" i="43"/>
  <c r="J48" i="43"/>
  <c r="K48" i="43"/>
  <c r="L48" i="43"/>
  <c r="M48" i="43"/>
  <c r="N48" i="43"/>
  <c r="O48" i="43"/>
  <c r="P48" i="43"/>
  <c r="Q48" i="43"/>
  <c r="R48" i="43"/>
  <c r="S48" i="43"/>
  <c r="T48" i="43"/>
  <c r="B5" i="43"/>
  <c r="C5" i="43"/>
  <c r="D5" i="43"/>
  <c r="E5" i="43"/>
  <c r="F5" i="43"/>
  <c r="G5" i="43"/>
  <c r="H5" i="43"/>
  <c r="I5" i="43"/>
  <c r="J5" i="43"/>
  <c r="K5" i="43"/>
  <c r="L5" i="43"/>
  <c r="M5" i="43"/>
  <c r="N5" i="43"/>
  <c r="O5" i="43"/>
  <c r="P5" i="43"/>
  <c r="Q5" i="43"/>
  <c r="R5" i="43"/>
  <c r="S5" i="43"/>
  <c r="T5" i="43"/>
  <c r="M4" i="43"/>
  <c r="N4" i="43"/>
  <c r="O4" i="43"/>
  <c r="P4" i="43"/>
  <c r="Q4" i="43"/>
  <c r="R4" i="43"/>
  <c r="S4" i="43"/>
  <c r="T4" i="43"/>
  <c r="L4" i="43"/>
  <c r="C4" i="43"/>
  <c r="D4" i="43"/>
  <c r="E4" i="43"/>
  <c r="F4" i="43"/>
  <c r="G4" i="43"/>
  <c r="H4" i="43"/>
  <c r="I4" i="43"/>
  <c r="J4" i="43"/>
  <c r="K4" i="43"/>
  <c r="B4" i="43"/>
  <c r="T5" i="42"/>
  <c r="U5" i="42"/>
  <c r="V5" i="42"/>
  <c r="W5" i="42"/>
  <c r="X5" i="42"/>
  <c r="Y5" i="42"/>
  <c r="Z5" i="42"/>
  <c r="AA5" i="42"/>
  <c r="AB5" i="42"/>
  <c r="AC5" i="42"/>
  <c r="AD5" i="42"/>
  <c r="AE5" i="42"/>
  <c r="AF5" i="42"/>
  <c r="AG5" i="42"/>
  <c r="AH5" i="42"/>
  <c r="AI5" i="42"/>
  <c r="AJ5" i="42"/>
  <c r="AK5" i="42"/>
  <c r="AL5" i="42"/>
  <c r="AM5" i="42"/>
  <c r="AN5" i="42"/>
  <c r="T6" i="42"/>
  <c r="U6" i="42"/>
  <c r="V6" i="42"/>
  <c r="W6" i="42"/>
  <c r="X6" i="42"/>
  <c r="Y6" i="42"/>
  <c r="Z6" i="42"/>
  <c r="AA6" i="42"/>
  <c r="AB6" i="42"/>
  <c r="AC6" i="42"/>
  <c r="AD6" i="42"/>
  <c r="AE6" i="42"/>
  <c r="AF6" i="42"/>
  <c r="AG6" i="42"/>
  <c r="AH6" i="42"/>
  <c r="AI6" i="42"/>
  <c r="AJ6" i="42"/>
  <c r="AK6" i="42"/>
  <c r="AL6" i="42"/>
  <c r="AM6" i="42"/>
  <c r="AN6" i="42"/>
  <c r="T7" i="42"/>
  <c r="U7" i="42"/>
  <c r="V7" i="42"/>
  <c r="W7" i="42"/>
  <c r="X7" i="42"/>
  <c r="Y7" i="42"/>
  <c r="Z7" i="42"/>
  <c r="AA7" i="42"/>
  <c r="AB7" i="42"/>
  <c r="AC7" i="42"/>
  <c r="AD7" i="42"/>
  <c r="AE7" i="42"/>
  <c r="AF7" i="42"/>
  <c r="AG7" i="42"/>
  <c r="AH7" i="42"/>
  <c r="AI7" i="42"/>
  <c r="AJ7" i="42"/>
  <c r="AK7" i="42"/>
  <c r="AL7" i="42"/>
  <c r="AM7" i="42"/>
  <c r="AN7" i="42"/>
  <c r="T8" i="42"/>
  <c r="U8" i="42"/>
  <c r="V8" i="42"/>
  <c r="W8" i="42"/>
  <c r="X8" i="42"/>
  <c r="Y8" i="42"/>
  <c r="Z8" i="42"/>
  <c r="AA8" i="42"/>
  <c r="AB8" i="42"/>
  <c r="AC8" i="42"/>
  <c r="AD8" i="42"/>
  <c r="AE8" i="42"/>
  <c r="AF8" i="42"/>
  <c r="AG8" i="42"/>
  <c r="AH8" i="42"/>
  <c r="AI8" i="42"/>
  <c r="AJ8" i="42"/>
  <c r="AK8" i="42"/>
  <c r="AL8" i="42"/>
  <c r="AM8" i="42"/>
  <c r="AN8" i="42"/>
  <c r="T9" i="42"/>
  <c r="U9" i="42"/>
  <c r="V9" i="42"/>
  <c r="W9" i="42"/>
  <c r="X9" i="42"/>
  <c r="Y9" i="42"/>
  <c r="Z9" i="42"/>
  <c r="AA9" i="42"/>
  <c r="AB9" i="42"/>
  <c r="AC9" i="42"/>
  <c r="AD9" i="42"/>
  <c r="AE9" i="42"/>
  <c r="AF9" i="42"/>
  <c r="AG9" i="42"/>
  <c r="AH9" i="42"/>
  <c r="AI9" i="42"/>
  <c r="AJ9" i="42"/>
  <c r="AK9" i="42"/>
  <c r="AL9" i="42"/>
  <c r="AM9" i="42"/>
  <c r="AN9" i="42"/>
  <c r="T10" i="42"/>
  <c r="U10" i="42"/>
  <c r="V10" i="42"/>
  <c r="W10" i="42"/>
  <c r="X10" i="42"/>
  <c r="Y10" i="42"/>
  <c r="Z10" i="42"/>
  <c r="AA10" i="42"/>
  <c r="AB10" i="42"/>
  <c r="AC10" i="42"/>
  <c r="AD10" i="42"/>
  <c r="AE10" i="42"/>
  <c r="AF10" i="42"/>
  <c r="AG10" i="42"/>
  <c r="AH10" i="42"/>
  <c r="AI10" i="42"/>
  <c r="AJ10" i="42"/>
  <c r="AK10" i="42"/>
  <c r="AL10" i="42"/>
  <c r="AM10" i="42"/>
  <c r="AN10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T13" i="42"/>
  <c r="U13" i="42"/>
  <c r="V13" i="42"/>
  <c r="W13" i="42"/>
  <c r="X13" i="42"/>
  <c r="Y13" i="42"/>
  <c r="Z13" i="42"/>
  <c r="AA13" i="42"/>
  <c r="AB13" i="42"/>
  <c r="AC13" i="42"/>
  <c r="AD13" i="42"/>
  <c r="AE13" i="42"/>
  <c r="AF13" i="42"/>
  <c r="AG13" i="42"/>
  <c r="AH13" i="42"/>
  <c r="AI13" i="42"/>
  <c r="AJ13" i="42"/>
  <c r="AK13" i="42"/>
  <c r="AL13" i="42"/>
  <c r="AM13" i="42"/>
  <c r="AN13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T22" i="42"/>
  <c r="U22" i="42"/>
  <c r="V22" i="42"/>
  <c r="W22" i="42"/>
  <c r="X22" i="42"/>
  <c r="Y22" i="42"/>
  <c r="Z22" i="42"/>
  <c r="AA22" i="42"/>
  <c r="AB22" i="42"/>
  <c r="AC22" i="42"/>
  <c r="AD22" i="42"/>
  <c r="AE22" i="42"/>
  <c r="AF22" i="42"/>
  <c r="AG22" i="42"/>
  <c r="AH22" i="42"/>
  <c r="AI22" i="42"/>
  <c r="AJ22" i="42"/>
  <c r="AK22" i="42"/>
  <c r="AL22" i="42"/>
  <c r="AM22" i="42"/>
  <c r="AN22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T26" i="42"/>
  <c r="U26" i="42"/>
  <c r="V26" i="42"/>
  <c r="W26" i="42"/>
  <c r="X26" i="42"/>
  <c r="Y26" i="42"/>
  <c r="Z26" i="42"/>
  <c r="AA26" i="42"/>
  <c r="AB26" i="42"/>
  <c r="AC26" i="42"/>
  <c r="AD26" i="42"/>
  <c r="AE26" i="42"/>
  <c r="AF26" i="42"/>
  <c r="AG26" i="42"/>
  <c r="AH26" i="42"/>
  <c r="AI26" i="42"/>
  <c r="AJ26" i="42"/>
  <c r="AK26" i="42"/>
  <c r="AL26" i="42"/>
  <c r="AM26" i="42"/>
  <c r="AN26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T28" i="42"/>
  <c r="U28" i="42"/>
  <c r="V28" i="42"/>
  <c r="W28" i="42"/>
  <c r="X28" i="42"/>
  <c r="Y28" i="42"/>
  <c r="Z28" i="42"/>
  <c r="AA28" i="42"/>
  <c r="AB28" i="42"/>
  <c r="AC28" i="42"/>
  <c r="AD28" i="42"/>
  <c r="AE28" i="42"/>
  <c r="AF28" i="42"/>
  <c r="AG28" i="42"/>
  <c r="AH28" i="42"/>
  <c r="AI28" i="42"/>
  <c r="AJ28" i="42"/>
  <c r="AK28" i="42"/>
  <c r="AL28" i="42"/>
  <c r="AM28" i="42"/>
  <c r="AN28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T32" i="42"/>
  <c r="U32" i="42"/>
  <c r="V32" i="42"/>
  <c r="W32" i="42"/>
  <c r="X32" i="42"/>
  <c r="Y32" i="42"/>
  <c r="Z32" i="42"/>
  <c r="AA32" i="42"/>
  <c r="AB32" i="42"/>
  <c r="AC32" i="42"/>
  <c r="AD32" i="42"/>
  <c r="AE32" i="42"/>
  <c r="AF32" i="42"/>
  <c r="AG32" i="42"/>
  <c r="AH32" i="42"/>
  <c r="AI32" i="42"/>
  <c r="AJ32" i="42"/>
  <c r="AK32" i="42"/>
  <c r="AL32" i="42"/>
  <c r="AM32" i="42"/>
  <c r="AN32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T36" i="42"/>
  <c r="U36" i="42"/>
  <c r="V36" i="42"/>
  <c r="W36" i="42"/>
  <c r="X36" i="42"/>
  <c r="Y36" i="42"/>
  <c r="Z36" i="42"/>
  <c r="AA36" i="42"/>
  <c r="AB36" i="42"/>
  <c r="AC36" i="42"/>
  <c r="AD36" i="42"/>
  <c r="AE36" i="42"/>
  <c r="AF36" i="42"/>
  <c r="AG36" i="42"/>
  <c r="AH36" i="42"/>
  <c r="AI36" i="42"/>
  <c r="AJ36" i="42"/>
  <c r="AK36" i="42"/>
  <c r="AL36" i="42"/>
  <c r="AM36" i="42"/>
  <c r="AN36" i="42"/>
  <c r="T37" i="42"/>
  <c r="U37" i="42"/>
  <c r="V37" i="42"/>
  <c r="W37" i="42"/>
  <c r="X37" i="42"/>
  <c r="Y37" i="42"/>
  <c r="Z37" i="42"/>
  <c r="AA37" i="42"/>
  <c r="AB37" i="42"/>
  <c r="AC37" i="42"/>
  <c r="AD37" i="42"/>
  <c r="AE37" i="42"/>
  <c r="AF37" i="42"/>
  <c r="AG37" i="42"/>
  <c r="AH37" i="42"/>
  <c r="AI37" i="42"/>
  <c r="AJ37" i="42"/>
  <c r="AK37" i="42"/>
  <c r="AL37" i="42"/>
  <c r="AM37" i="42"/>
  <c r="AN37" i="42"/>
  <c r="T38" i="42"/>
  <c r="U38" i="42"/>
  <c r="V38" i="42"/>
  <c r="W38" i="42"/>
  <c r="X38" i="42"/>
  <c r="Y38" i="42"/>
  <c r="Z38" i="42"/>
  <c r="AA38" i="42"/>
  <c r="AB38" i="42"/>
  <c r="AC38" i="42"/>
  <c r="AD38" i="42"/>
  <c r="AE38" i="42"/>
  <c r="AF38" i="42"/>
  <c r="AG38" i="42"/>
  <c r="AH38" i="42"/>
  <c r="AI38" i="42"/>
  <c r="AJ38" i="42"/>
  <c r="AK38" i="42"/>
  <c r="AL38" i="42"/>
  <c r="AM38" i="42"/>
  <c r="AN38" i="42"/>
  <c r="T39" i="42"/>
  <c r="U39" i="42"/>
  <c r="V39" i="42"/>
  <c r="W39" i="42"/>
  <c r="X39" i="42"/>
  <c r="Y39" i="42"/>
  <c r="Z39" i="42"/>
  <c r="AA39" i="42"/>
  <c r="AB39" i="42"/>
  <c r="AC39" i="42"/>
  <c r="AD39" i="42"/>
  <c r="AE39" i="42"/>
  <c r="AF39" i="42"/>
  <c r="AG39" i="42"/>
  <c r="AH39" i="42"/>
  <c r="AI39" i="42"/>
  <c r="AJ39" i="42"/>
  <c r="AK39" i="42"/>
  <c r="AL39" i="42"/>
  <c r="AM39" i="42"/>
  <c r="AN39" i="42"/>
  <c r="T40" i="42"/>
  <c r="U40" i="42"/>
  <c r="V40" i="42"/>
  <c r="W40" i="42"/>
  <c r="X40" i="42"/>
  <c r="Y40" i="42"/>
  <c r="Z40" i="42"/>
  <c r="AA40" i="42"/>
  <c r="AB40" i="42"/>
  <c r="AC40" i="42"/>
  <c r="AD40" i="42"/>
  <c r="AE40" i="42"/>
  <c r="AF40" i="42"/>
  <c r="AG40" i="42"/>
  <c r="AH40" i="42"/>
  <c r="AI40" i="42"/>
  <c r="AJ40" i="42"/>
  <c r="AK40" i="42"/>
  <c r="AL40" i="42"/>
  <c r="AM40" i="42"/>
  <c r="AN40" i="42"/>
  <c r="T41" i="42"/>
  <c r="U41" i="42"/>
  <c r="V41" i="42"/>
  <c r="W41" i="42"/>
  <c r="X41" i="42"/>
  <c r="Y41" i="42"/>
  <c r="Z41" i="42"/>
  <c r="AA41" i="42"/>
  <c r="AB41" i="42"/>
  <c r="AC41" i="42"/>
  <c r="AD41" i="42"/>
  <c r="AE41" i="42"/>
  <c r="AF41" i="42"/>
  <c r="AG41" i="42"/>
  <c r="AH41" i="42"/>
  <c r="AI41" i="42"/>
  <c r="AJ41" i="42"/>
  <c r="AK41" i="42"/>
  <c r="AL41" i="42"/>
  <c r="AM41" i="42"/>
  <c r="AN41" i="42"/>
  <c r="T42" i="42"/>
  <c r="U42" i="42"/>
  <c r="V42" i="42"/>
  <c r="W42" i="42"/>
  <c r="X42" i="42"/>
  <c r="Y42" i="42"/>
  <c r="Z42" i="42"/>
  <c r="AA42" i="42"/>
  <c r="AB42" i="42"/>
  <c r="AC42" i="42"/>
  <c r="AD42" i="42"/>
  <c r="AE42" i="42"/>
  <c r="AF42" i="42"/>
  <c r="AG42" i="42"/>
  <c r="AH42" i="42"/>
  <c r="AI42" i="42"/>
  <c r="AJ42" i="42"/>
  <c r="AK42" i="42"/>
  <c r="AL42" i="42"/>
  <c r="AM42" i="42"/>
  <c r="AN42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T44" i="42"/>
  <c r="U44" i="42"/>
  <c r="V44" i="42"/>
  <c r="W44" i="42"/>
  <c r="X44" i="42"/>
  <c r="Y44" i="42"/>
  <c r="Z44" i="42"/>
  <c r="AA44" i="42"/>
  <c r="AB44" i="42"/>
  <c r="AC44" i="42"/>
  <c r="AD44" i="42"/>
  <c r="AE44" i="42"/>
  <c r="AF44" i="42"/>
  <c r="AG44" i="42"/>
  <c r="AH44" i="42"/>
  <c r="AI44" i="42"/>
  <c r="AJ44" i="42"/>
  <c r="AK44" i="42"/>
  <c r="AL44" i="42"/>
  <c r="AM44" i="42"/>
  <c r="AN44" i="42"/>
  <c r="T45" i="42"/>
  <c r="U45" i="42"/>
  <c r="V45" i="42"/>
  <c r="W45" i="42"/>
  <c r="X45" i="42"/>
  <c r="Y45" i="42"/>
  <c r="Z45" i="42"/>
  <c r="AA45" i="42"/>
  <c r="AB45" i="42"/>
  <c r="AC45" i="42"/>
  <c r="AD45" i="42"/>
  <c r="AE45" i="42"/>
  <c r="AF45" i="42"/>
  <c r="AG45" i="42"/>
  <c r="AH45" i="42"/>
  <c r="AI45" i="42"/>
  <c r="AJ45" i="42"/>
  <c r="AK45" i="42"/>
  <c r="AL45" i="42"/>
  <c r="AM45" i="42"/>
  <c r="AN45" i="42"/>
  <c r="T46" i="42"/>
  <c r="U46" i="42"/>
  <c r="V46" i="42"/>
  <c r="W46" i="42"/>
  <c r="X46" i="42"/>
  <c r="Y46" i="42"/>
  <c r="Z46" i="42"/>
  <c r="AA46" i="42"/>
  <c r="AB46" i="42"/>
  <c r="AC46" i="42"/>
  <c r="AD46" i="42"/>
  <c r="AE46" i="42"/>
  <c r="AF46" i="42"/>
  <c r="AG46" i="42"/>
  <c r="AH46" i="42"/>
  <c r="AI46" i="42"/>
  <c r="AJ46" i="42"/>
  <c r="AK46" i="42"/>
  <c r="AL46" i="42"/>
  <c r="AM46" i="42"/>
  <c r="AN46" i="42"/>
  <c r="T47" i="42"/>
  <c r="U47" i="42"/>
  <c r="V47" i="42"/>
  <c r="W47" i="42"/>
  <c r="X47" i="42"/>
  <c r="Y47" i="42"/>
  <c r="Z47" i="42"/>
  <c r="AA47" i="42"/>
  <c r="AB47" i="42"/>
  <c r="AC47" i="42"/>
  <c r="AD47" i="42"/>
  <c r="AE47" i="42"/>
  <c r="AF47" i="42"/>
  <c r="AG47" i="42"/>
  <c r="AH47" i="42"/>
  <c r="AI47" i="42"/>
  <c r="AJ47" i="42"/>
  <c r="AK47" i="42"/>
  <c r="AL47" i="42"/>
  <c r="AM47" i="42"/>
  <c r="AN47" i="42"/>
  <c r="T48" i="42"/>
  <c r="U48" i="42"/>
  <c r="V48" i="42"/>
  <c r="W48" i="42"/>
  <c r="X48" i="42"/>
  <c r="Y48" i="42"/>
  <c r="Z48" i="42"/>
  <c r="AA48" i="42"/>
  <c r="AB48" i="42"/>
  <c r="AC48" i="42"/>
  <c r="AD48" i="42"/>
  <c r="AE48" i="42"/>
  <c r="AF48" i="42"/>
  <c r="AG48" i="42"/>
  <c r="AH48" i="42"/>
  <c r="AI48" i="42"/>
  <c r="AJ48" i="42"/>
  <c r="AK48" i="42"/>
  <c r="AL48" i="42"/>
  <c r="AM48" i="42"/>
  <c r="AN48" i="42"/>
  <c r="T49" i="42"/>
  <c r="U49" i="42"/>
  <c r="V49" i="42"/>
  <c r="W49" i="42"/>
  <c r="X49" i="42"/>
  <c r="Y49" i="42"/>
  <c r="Z49" i="42"/>
  <c r="AA49" i="42"/>
  <c r="AB49" i="42"/>
  <c r="AC49" i="42"/>
  <c r="AD49" i="42"/>
  <c r="AE49" i="42"/>
  <c r="AF49" i="42"/>
  <c r="AG49" i="42"/>
  <c r="AH49" i="42"/>
  <c r="AI49" i="42"/>
  <c r="AJ49" i="42"/>
  <c r="AK49" i="42"/>
  <c r="AL49" i="42"/>
  <c r="AM49" i="42"/>
  <c r="AN49" i="42"/>
  <c r="T50" i="42"/>
  <c r="U50" i="42"/>
  <c r="V50" i="42"/>
  <c r="W50" i="42"/>
  <c r="X50" i="42"/>
  <c r="Y50" i="42"/>
  <c r="Z50" i="42"/>
  <c r="AA50" i="42"/>
  <c r="AB50" i="42"/>
  <c r="AC50" i="42"/>
  <c r="AD50" i="42"/>
  <c r="AE50" i="42"/>
  <c r="AF50" i="42"/>
  <c r="AG50" i="42"/>
  <c r="AH50" i="42"/>
  <c r="AI50" i="42"/>
  <c r="AJ50" i="42"/>
  <c r="AK50" i="42"/>
  <c r="AL50" i="42"/>
  <c r="AM50" i="42"/>
  <c r="AN50" i="42"/>
  <c r="T51" i="42"/>
  <c r="U51" i="42"/>
  <c r="V51" i="42"/>
  <c r="W51" i="42"/>
  <c r="X51" i="42"/>
  <c r="Y51" i="42"/>
  <c r="Z51" i="42"/>
  <c r="AA51" i="42"/>
  <c r="AB51" i="42"/>
  <c r="AC51" i="42"/>
  <c r="AD51" i="42"/>
  <c r="AE51" i="42"/>
  <c r="AF51" i="42"/>
  <c r="AG51" i="42"/>
  <c r="AH51" i="42"/>
  <c r="AI51" i="42"/>
  <c r="AJ51" i="42"/>
  <c r="AK51" i="42"/>
  <c r="AL51" i="42"/>
  <c r="AM51" i="42"/>
  <c r="AN51" i="42"/>
  <c r="T52" i="42"/>
  <c r="U52" i="42"/>
  <c r="V52" i="42"/>
  <c r="W52" i="42"/>
  <c r="X52" i="42"/>
  <c r="Y52" i="42"/>
  <c r="Z52" i="42"/>
  <c r="AA52" i="42"/>
  <c r="AB52" i="42"/>
  <c r="AC52" i="42"/>
  <c r="AD52" i="42"/>
  <c r="AE52" i="42"/>
  <c r="AF52" i="42"/>
  <c r="AG52" i="42"/>
  <c r="AH52" i="42"/>
  <c r="AI52" i="42"/>
  <c r="AJ52" i="42"/>
  <c r="AK52" i="42"/>
  <c r="AL52" i="42"/>
  <c r="AM52" i="42"/>
  <c r="AN52" i="42"/>
  <c r="T53" i="42"/>
  <c r="U53" i="42"/>
  <c r="V53" i="42"/>
  <c r="W53" i="42"/>
  <c r="X53" i="42"/>
  <c r="Y53" i="42"/>
  <c r="Z53" i="42"/>
  <c r="AA53" i="42"/>
  <c r="AB53" i="42"/>
  <c r="AC53" i="42"/>
  <c r="AD53" i="42"/>
  <c r="AE53" i="42"/>
  <c r="AF53" i="42"/>
  <c r="AG53" i="42"/>
  <c r="AH53" i="42"/>
  <c r="AI53" i="42"/>
  <c r="AJ53" i="42"/>
  <c r="AK53" i="42"/>
  <c r="AL53" i="42"/>
  <c r="AM53" i="42"/>
  <c r="AN53" i="42"/>
  <c r="T54" i="42"/>
  <c r="U54" i="42"/>
  <c r="V54" i="42"/>
  <c r="W54" i="42"/>
  <c r="X54" i="42"/>
  <c r="Y54" i="42"/>
  <c r="Z54" i="42"/>
  <c r="AA54" i="42"/>
  <c r="AB54" i="42"/>
  <c r="AC54" i="42"/>
  <c r="AD54" i="42"/>
  <c r="AE54" i="42"/>
  <c r="AF54" i="42"/>
  <c r="AG54" i="42"/>
  <c r="AH54" i="42"/>
  <c r="AI54" i="42"/>
  <c r="AJ54" i="42"/>
  <c r="AK54" i="42"/>
  <c r="AL54" i="42"/>
  <c r="AM54" i="42"/>
  <c r="AN54" i="42"/>
  <c r="T55" i="42"/>
  <c r="U55" i="42"/>
  <c r="V55" i="42"/>
  <c r="W55" i="42"/>
  <c r="X55" i="42"/>
  <c r="Y55" i="42"/>
  <c r="Z55" i="42"/>
  <c r="AA55" i="42"/>
  <c r="AB55" i="42"/>
  <c r="AC55" i="42"/>
  <c r="AD55" i="42"/>
  <c r="AE55" i="42"/>
  <c r="AF55" i="42"/>
  <c r="AG55" i="42"/>
  <c r="AH55" i="42"/>
  <c r="AI55" i="42"/>
  <c r="AJ55" i="42"/>
  <c r="AK55" i="42"/>
  <c r="AL55" i="42"/>
  <c r="AM55" i="42"/>
  <c r="AN55" i="42"/>
  <c r="T56" i="42"/>
  <c r="U56" i="42"/>
  <c r="V56" i="42"/>
  <c r="W56" i="42"/>
  <c r="X56" i="42"/>
  <c r="Y56" i="42"/>
  <c r="Z56" i="42"/>
  <c r="AA56" i="42"/>
  <c r="AB56" i="42"/>
  <c r="AC56" i="42"/>
  <c r="AD56" i="42"/>
  <c r="AE56" i="42"/>
  <c r="AF56" i="42"/>
  <c r="AG56" i="42"/>
  <c r="AH56" i="42"/>
  <c r="AI56" i="42"/>
  <c r="AJ56" i="42"/>
  <c r="AK56" i="42"/>
  <c r="AL56" i="42"/>
  <c r="AM56" i="42"/>
  <c r="AN56" i="42"/>
  <c r="T57" i="42"/>
  <c r="U57" i="42"/>
  <c r="V57" i="42"/>
  <c r="W57" i="42"/>
  <c r="X57" i="42"/>
  <c r="Y57" i="42"/>
  <c r="Z57" i="42"/>
  <c r="AA57" i="42"/>
  <c r="AB57" i="42"/>
  <c r="AC57" i="42"/>
  <c r="AD57" i="42"/>
  <c r="AE57" i="42"/>
  <c r="AF57" i="42"/>
  <c r="AG57" i="42"/>
  <c r="AH57" i="42"/>
  <c r="AI57" i="42"/>
  <c r="AJ57" i="42"/>
  <c r="AK57" i="42"/>
  <c r="AL57" i="42"/>
  <c r="AM57" i="42"/>
  <c r="AN57" i="42"/>
  <c r="T58" i="42"/>
  <c r="U58" i="42"/>
  <c r="V58" i="42"/>
  <c r="W58" i="42"/>
  <c r="X58" i="42"/>
  <c r="Y58" i="42"/>
  <c r="Z58" i="42"/>
  <c r="AA58" i="42"/>
  <c r="AB58" i="42"/>
  <c r="AC58" i="42"/>
  <c r="AD58" i="42"/>
  <c r="AE58" i="42"/>
  <c r="AF58" i="42"/>
  <c r="AG58" i="42"/>
  <c r="AH58" i="42"/>
  <c r="AI58" i="42"/>
  <c r="AJ58" i="42"/>
  <c r="AK58" i="42"/>
  <c r="AL58" i="42"/>
  <c r="AM58" i="42"/>
  <c r="AN58" i="42"/>
  <c r="U4" i="42"/>
  <c r="V4" i="42"/>
  <c r="W4" i="42"/>
  <c r="X4" i="42"/>
  <c r="Y4" i="42"/>
  <c r="Z4" i="42"/>
  <c r="AA4" i="42"/>
  <c r="AB4" i="42"/>
  <c r="AC4" i="42"/>
  <c r="AD4" i="42"/>
  <c r="AE4" i="42"/>
  <c r="AF4" i="42"/>
  <c r="AG4" i="42"/>
  <c r="AH4" i="42"/>
  <c r="AI4" i="42"/>
  <c r="AJ4" i="42"/>
  <c r="AK4" i="42"/>
  <c r="AL4" i="42"/>
  <c r="AM4" i="42"/>
  <c r="AN4" i="42"/>
  <c r="T4" i="42"/>
  <c r="B5" i="42"/>
  <c r="C5" i="42"/>
  <c r="D5" i="42"/>
  <c r="E5" i="42"/>
  <c r="F5" i="42"/>
  <c r="G5" i="42"/>
  <c r="H5" i="42"/>
  <c r="I5" i="42"/>
  <c r="J5" i="42"/>
  <c r="K5" i="42"/>
  <c r="L5" i="42"/>
  <c r="M5" i="42"/>
  <c r="N5" i="42"/>
  <c r="O5" i="42"/>
  <c r="P5" i="42"/>
  <c r="Q5" i="42"/>
  <c r="B6" i="42"/>
  <c r="C6" i="42"/>
  <c r="D6" i="42"/>
  <c r="E6" i="42"/>
  <c r="F6" i="42"/>
  <c r="G6" i="42"/>
  <c r="H6" i="42"/>
  <c r="I6" i="42"/>
  <c r="J6" i="42"/>
  <c r="K6" i="42"/>
  <c r="L6" i="42"/>
  <c r="M6" i="42"/>
  <c r="N6" i="42"/>
  <c r="O6" i="42"/>
  <c r="P6" i="42"/>
  <c r="Q6" i="42"/>
  <c r="B7" i="42"/>
  <c r="C7" i="42"/>
  <c r="D7" i="42"/>
  <c r="E7" i="42"/>
  <c r="F7" i="42"/>
  <c r="G7" i="42"/>
  <c r="H7" i="42"/>
  <c r="I7" i="42"/>
  <c r="J7" i="42"/>
  <c r="K7" i="42"/>
  <c r="L7" i="42"/>
  <c r="M7" i="42"/>
  <c r="N7" i="42"/>
  <c r="O7" i="42"/>
  <c r="P7" i="42"/>
  <c r="Q7" i="42"/>
  <c r="B8" i="42"/>
  <c r="C8" i="42"/>
  <c r="D8" i="42"/>
  <c r="E8" i="42"/>
  <c r="F8" i="42"/>
  <c r="G8" i="42"/>
  <c r="H8" i="42"/>
  <c r="I8" i="42"/>
  <c r="J8" i="42"/>
  <c r="K8" i="42"/>
  <c r="L8" i="42"/>
  <c r="M8" i="42"/>
  <c r="N8" i="42"/>
  <c r="O8" i="42"/>
  <c r="P8" i="42"/>
  <c r="Q8" i="42"/>
  <c r="B9" i="42"/>
  <c r="C9" i="42"/>
  <c r="D9" i="42"/>
  <c r="E9" i="42"/>
  <c r="F9" i="42"/>
  <c r="G9" i="42"/>
  <c r="H9" i="42"/>
  <c r="I9" i="42"/>
  <c r="J9" i="42"/>
  <c r="K9" i="42"/>
  <c r="L9" i="42"/>
  <c r="M9" i="42"/>
  <c r="N9" i="42"/>
  <c r="O9" i="42"/>
  <c r="P9" i="42"/>
  <c r="Q9" i="42"/>
  <c r="B10" i="42"/>
  <c r="C10" i="42"/>
  <c r="D10" i="42"/>
  <c r="E10" i="42"/>
  <c r="F10" i="42"/>
  <c r="G10" i="42"/>
  <c r="H10" i="42"/>
  <c r="I10" i="42"/>
  <c r="J10" i="42"/>
  <c r="K10" i="42"/>
  <c r="L10" i="42"/>
  <c r="M10" i="42"/>
  <c r="N10" i="42"/>
  <c r="O10" i="42"/>
  <c r="P10" i="42"/>
  <c r="Q10" i="42"/>
  <c r="B11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B12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B13" i="42"/>
  <c r="C13" i="42"/>
  <c r="D13" i="42"/>
  <c r="E13" i="42"/>
  <c r="F13" i="42"/>
  <c r="G13" i="42"/>
  <c r="H13" i="42"/>
  <c r="I13" i="42"/>
  <c r="J13" i="42"/>
  <c r="K13" i="42"/>
  <c r="L13" i="42"/>
  <c r="M13" i="42"/>
  <c r="N13" i="42"/>
  <c r="O13" i="42"/>
  <c r="P13" i="42"/>
  <c r="Q13" i="42"/>
  <c r="B14" i="42"/>
  <c r="C14" i="42"/>
  <c r="D14" i="42"/>
  <c r="E14" i="42"/>
  <c r="F14" i="42"/>
  <c r="G14" i="42"/>
  <c r="H14" i="42"/>
  <c r="I14" i="42"/>
  <c r="J14" i="42"/>
  <c r="K14" i="42"/>
  <c r="L14" i="42"/>
  <c r="M14" i="42"/>
  <c r="N14" i="42"/>
  <c r="O14" i="42"/>
  <c r="P14" i="42"/>
  <c r="Q14" i="42"/>
  <c r="B15" i="42"/>
  <c r="C15" i="42"/>
  <c r="D15" i="42"/>
  <c r="E15" i="42"/>
  <c r="F15" i="42"/>
  <c r="G15" i="42"/>
  <c r="H15" i="42"/>
  <c r="I15" i="42"/>
  <c r="J15" i="42"/>
  <c r="K15" i="42"/>
  <c r="L15" i="42"/>
  <c r="M15" i="42"/>
  <c r="N15" i="42"/>
  <c r="O15" i="42"/>
  <c r="P15" i="42"/>
  <c r="Q15" i="42"/>
  <c r="B16" i="42"/>
  <c r="C16" i="42"/>
  <c r="D16" i="42"/>
  <c r="E16" i="42"/>
  <c r="F16" i="42"/>
  <c r="G16" i="42"/>
  <c r="H16" i="42"/>
  <c r="I16" i="42"/>
  <c r="J16" i="42"/>
  <c r="K16" i="42"/>
  <c r="L16" i="42"/>
  <c r="M16" i="42"/>
  <c r="N16" i="42"/>
  <c r="O16" i="42"/>
  <c r="P16" i="42"/>
  <c r="Q16" i="42"/>
  <c r="B17" i="42"/>
  <c r="C17" i="4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B18" i="42"/>
  <c r="C18" i="42"/>
  <c r="D18" i="42"/>
  <c r="E18" i="42"/>
  <c r="F18" i="42"/>
  <c r="G18" i="42"/>
  <c r="H18" i="42"/>
  <c r="I18" i="42"/>
  <c r="J18" i="42"/>
  <c r="K18" i="42"/>
  <c r="L18" i="42"/>
  <c r="M18" i="42"/>
  <c r="N18" i="42"/>
  <c r="O18" i="42"/>
  <c r="P18" i="42"/>
  <c r="Q18" i="42"/>
  <c r="B19" i="42"/>
  <c r="C19" i="42"/>
  <c r="D19" i="42"/>
  <c r="E19" i="42"/>
  <c r="F19" i="42"/>
  <c r="G19" i="42"/>
  <c r="H19" i="42"/>
  <c r="I19" i="42"/>
  <c r="J19" i="42"/>
  <c r="K19" i="42"/>
  <c r="L19" i="42"/>
  <c r="M19" i="42"/>
  <c r="N19" i="42"/>
  <c r="O19" i="42"/>
  <c r="P19" i="42"/>
  <c r="Q19" i="42"/>
  <c r="B20" i="42"/>
  <c r="C20" i="42"/>
  <c r="D20" i="42"/>
  <c r="E20" i="42"/>
  <c r="F20" i="42"/>
  <c r="G20" i="42"/>
  <c r="H20" i="42"/>
  <c r="I20" i="42"/>
  <c r="J20" i="42"/>
  <c r="K20" i="42"/>
  <c r="L20" i="42"/>
  <c r="M20" i="42"/>
  <c r="N20" i="42"/>
  <c r="O20" i="42"/>
  <c r="P20" i="42"/>
  <c r="Q20" i="42"/>
  <c r="B21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B22" i="42"/>
  <c r="C22" i="42"/>
  <c r="D22" i="42"/>
  <c r="E22" i="42"/>
  <c r="F22" i="42"/>
  <c r="G22" i="42"/>
  <c r="H22" i="42"/>
  <c r="I22" i="42"/>
  <c r="J22" i="42"/>
  <c r="K22" i="42"/>
  <c r="L22" i="42"/>
  <c r="M22" i="42"/>
  <c r="N22" i="42"/>
  <c r="O22" i="42"/>
  <c r="P22" i="42"/>
  <c r="Q22" i="42"/>
  <c r="B23" i="42"/>
  <c r="C23" i="42"/>
  <c r="D23" i="42"/>
  <c r="E23" i="42"/>
  <c r="F23" i="42"/>
  <c r="G23" i="42"/>
  <c r="H23" i="42"/>
  <c r="I23" i="42"/>
  <c r="J23" i="42"/>
  <c r="K23" i="42"/>
  <c r="L23" i="42"/>
  <c r="M23" i="42"/>
  <c r="N23" i="42"/>
  <c r="O23" i="42"/>
  <c r="P23" i="42"/>
  <c r="Q23" i="42"/>
  <c r="B24" i="42"/>
  <c r="C24" i="42"/>
  <c r="D24" i="42"/>
  <c r="E24" i="42"/>
  <c r="F24" i="42"/>
  <c r="G24" i="42"/>
  <c r="H24" i="42"/>
  <c r="I24" i="42"/>
  <c r="J24" i="42"/>
  <c r="K24" i="42"/>
  <c r="L24" i="42"/>
  <c r="M24" i="42"/>
  <c r="N24" i="42"/>
  <c r="O24" i="42"/>
  <c r="P24" i="42"/>
  <c r="Q24" i="42"/>
  <c r="B25" i="42"/>
  <c r="C25" i="42"/>
  <c r="D25" i="42"/>
  <c r="E25" i="42"/>
  <c r="F25" i="42"/>
  <c r="G25" i="42"/>
  <c r="H25" i="42"/>
  <c r="I25" i="42"/>
  <c r="J25" i="42"/>
  <c r="K25" i="42"/>
  <c r="L25" i="42"/>
  <c r="M25" i="42"/>
  <c r="N25" i="42"/>
  <c r="O25" i="42"/>
  <c r="P25" i="42"/>
  <c r="Q25" i="42"/>
  <c r="B26" i="42"/>
  <c r="C26" i="42"/>
  <c r="D26" i="42"/>
  <c r="E26" i="42"/>
  <c r="F26" i="42"/>
  <c r="G26" i="42"/>
  <c r="H26" i="42"/>
  <c r="I26" i="42"/>
  <c r="J26" i="42"/>
  <c r="K26" i="42"/>
  <c r="L26" i="42"/>
  <c r="M26" i="42"/>
  <c r="N26" i="42"/>
  <c r="O26" i="42"/>
  <c r="P26" i="42"/>
  <c r="Q26" i="42"/>
  <c r="B27" i="42"/>
  <c r="C27" i="42"/>
  <c r="D27" i="42"/>
  <c r="E27" i="42"/>
  <c r="F27" i="42"/>
  <c r="G27" i="42"/>
  <c r="H27" i="42"/>
  <c r="I27" i="42"/>
  <c r="J27" i="42"/>
  <c r="K27" i="42"/>
  <c r="L27" i="42"/>
  <c r="M27" i="42"/>
  <c r="N27" i="42"/>
  <c r="O27" i="42"/>
  <c r="P27" i="42"/>
  <c r="Q27" i="42"/>
  <c r="B28" i="42"/>
  <c r="C28" i="42"/>
  <c r="D28" i="42"/>
  <c r="E28" i="42"/>
  <c r="F28" i="42"/>
  <c r="G28" i="42"/>
  <c r="H28" i="42"/>
  <c r="I28" i="42"/>
  <c r="J28" i="42"/>
  <c r="K28" i="42"/>
  <c r="L28" i="42"/>
  <c r="M28" i="42"/>
  <c r="N28" i="42"/>
  <c r="O28" i="42"/>
  <c r="P28" i="42"/>
  <c r="Q28" i="42"/>
  <c r="B29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B30" i="42"/>
  <c r="C30" i="42"/>
  <c r="D30" i="42"/>
  <c r="E30" i="42"/>
  <c r="F30" i="42"/>
  <c r="G30" i="42"/>
  <c r="H30" i="42"/>
  <c r="I30" i="42"/>
  <c r="J30" i="42"/>
  <c r="K30" i="42"/>
  <c r="L30" i="42"/>
  <c r="M30" i="42"/>
  <c r="N30" i="42"/>
  <c r="O30" i="42"/>
  <c r="P30" i="42"/>
  <c r="Q30" i="42"/>
  <c r="B31" i="42"/>
  <c r="C31" i="42"/>
  <c r="D31" i="42"/>
  <c r="E31" i="42"/>
  <c r="F31" i="42"/>
  <c r="G31" i="42"/>
  <c r="H31" i="42"/>
  <c r="I31" i="42"/>
  <c r="J31" i="42"/>
  <c r="K31" i="42"/>
  <c r="L31" i="42"/>
  <c r="M31" i="42"/>
  <c r="N31" i="42"/>
  <c r="O31" i="42"/>
  <c r="P31" i="42"/>
  <c r="Q31" i="42"/>
  <c r="B32" i="42"/>
  <c r="C32" i="42"/>
  <c r="D32" i="42"/>
  <c r="E32" i="42"/>
  <c r="F32" i="42"/>
  <c r="G32" i="42"/>
  <c r="H32" i="42"/>
  <c r="I32" i="42"/>
  <c r="J32" i="42"/>
  <c r="K32" i="42"/>
  <c r="L32" i="42"/>
  <c r="M32" i="42"/>
  <c r="N32" i="42"/>
  <c r="O32" i="42"/>
  <c r="P32" i="42"/>
  <c r="Q32" i="42"/>
  <c r="B33" i="42"/>
  <c r="C33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B34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B35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B36" i="42"/>
  <c r="C36" i="42"/>
  <c r="D36" i="42"/>
  <c r="E36" i="42"/>
  <c r="F36" i="42"/>
  <c r="G36" i="42"/>
  <c r="H36" i="42"/>
  <c r="I36" i="42"/>
  <c r="J36" i="42"/>
  <c r="K36" i="42"/>
  <c r="L36" i="42"/>
  <c r="M36" i="42"/>
  <c r="N36" i="42"/>
  <c r="O36" i="42"/>
  <c r="P36" i="42"/>
  <c r="Q36" i="42"/>
  <c r="B37" i="42"/>
  <c r="C37" i="42"/>
  <c r="D37" i="42"/>
  <c r="E37" i="42"/>
  <c r="F37" i="42"/>
  <c r="G37" i="42"/>
  <c r="H37" i="42"/>
  <c r="I37" i="42"/>
  <c r="J37" i="42"/>
  <c r="K37" i="42"/>
  <c r="L37" i="42"/>
  <c r="M37" i="42"/>
  <c r="N37" i="42"/>
  <c r="O37" i="42"/>
  <c r="P37" i="42"/>
  <c r="Q37" i="42"/>
  <c r="B38" i="42"/>
  <c r="C38" i="42"/>
  <c r="D38" i="42"/>
  <c r="E38" i="42"/>
  <c r="F38" i="42"/>
  <c r="G38" i="42"/>
  <c r="H38" i="42"/>
  <c r="I38" i="42"/>
  <c r="J38" i="42"/>
  <c r="K38" i="42"/>
  <c r="L38" i="42"/>
  <c r="M38" i="42"/>
  <c r="N38" i="42"/>
  <c r="O38" i="42"/>
  <c r="P38" i="42"/>
  <c r="Q38" i="42"/>
  <c r="B39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O39" i="42"/>
  <c r="P39" i="42"/>
  <c r="Q39" i="42"/>
  <c r="B40" i="42"/>
  <c r="C40" i="42"/>
  <c r="D40" i="42"/>
  <c r="E40" i="42"/>
  <c r="F40" i="42"/>
  <c r="G40" i="42"/>
  <c r="H40" i="42"/>
  <c r="I40" i="42"/>
  <c r="J40" i="42"/>
  <c r="K40" i="42"/>
  <c r="L40" i="42"/>
  <c r="M40" i="42"/>
  <c r="N40" i="42"/>
  <c r="O40" i="42"/>
  <c r="P40" i="42"/>
  <c r="Q40" i="42"/>
  <c r="B41" i="42"/>
  <c r="C41" i="42"/>
  <c r="D41" i="42"/>
  <c r="E41" i="42"/>
  <c r="F41" i="42"/>
  <c r="G41" i="42"/>
  <c r="H41" i="42"/>
  <c r="I41" i="42"/>
  <c r="J41" i="42"/>
  <c r="K41" i="42"/>
  <c r="L41" i="42"/>
  <c r="M41" i="42"/>
  <c r="N41" i="42"/>
  <c r="O41" i="42"/>
  <c r="P41" i="42"/>
  <c r="Q41" i="42"/>
  <c r="B42" i="42"/>
  <c r="C42" i="42"/>
  <c r="D42" i="42"/>
  <c r="E42" i="42"/>
  <c r="F42" i="42"/>
  <c r="G42" i="42"/>
  <c r="H42" i="42"/>
  <c r="I42" i="42"/>
  <c r="J42" i="42"/>
  <c r="K42" i="42"/>
  <c r="L42" i="42"/>
  <c r="M42" i="42"/>
  <c r="N42" i="42"/>
  <c r="O42" i="42"/>
  <c r="P42" i="42"/>
  <c r="Q42" i="42"/>
  <c r="B43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B44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O44" i="42"/>
  <c r="P44" i="42"/>
  <c r="Q44" i="42"/>
  <c r="B45" i="42"/>
  <c r="C45" i="42"/>
  <c r="D45" i="42"/>
  <c r="E45" i="42"/>
  <c r="F45" i="42"/>
  <c r="G45" i="42"/>
  <c r="H45" i="42"/>
  <c r="I45" i="42"/>
  <c r="J45" i="42"/>
  <c r="K45" i="42"/>
  <c r="L45" i="42"/>
  <c r="M45" i="42"/>
  <c r="N45" i="42"/>
  <c r="O45" i="42"/>
  <c r="P45" i="42"/>
  <c r="Q45" i="42"/>
  <c r="B46" i="42"/>
  <c r="C46" i="42"/>
  <c r="D46" i="42"/>
  <c r="E46" i="42"/>
  <c r="F46" i="42"/>
  <c r="G46" i="42"/>
  <c r="H46" i="42"/>
  <c r="I46" i="42"/>
  <c r="J46" i="42"/>
  <c r="K46" i="42"/>
  <c r="L46" i="42"/>
  <c r="M46" i="42"/>
  <c r="N46" i="42"/>
  <c r="O46" i="42"/>
  <c r="P46" i="42"/>
  <c r="Q46" i="42"/>
  <c r="B47" i="42"/>
  <c r="C47" i="42"/>
  <c r="D47" i="42"/>
  <c r="E47" i="42"/>
  <c r="F47" i="42"/>
  <c r="G47" i="42"/>
  <c r="H47" i="42"/>
  <c r="I47" i="42"/>
  <c r="J47" i="42"/>
  <c r="K47" i="42"/>
  <c r="L47" i="42"/>
  <c r="M47" i="42"/>
  <c r="N47" i="42"/>
  <c r="O47" i="42"/>
  <c r="P47" i="42"/>
  <c r="Q47" i="42"/>
  <c r="B48" i="42"/>
  <c r="C48" i="42"/>
  <c r="D48" i="42"/>
  <c r="E48" i="42"/>
  <c r="F48" i="42"/>
  <c r="G48" i="42"/>
  <c r="H48" i="42"/>
  <c r="I48" i="42"/>
  <c r="J48" i="42"/>
  <c r="K48" i="42"/>
  <c r="L48" i="42"/>
  <c r="M48" i="42"/>
  <c r="N48" i="42"/>
  <c r="O48" i="42"/>
  <c r="P48" i="42"/>
  <c r="Q48" i="42"/>
  <c r="B49" i="42"/>
  <c r="C49" i="42"/>
  <c r="D49" i="42"/>
  <c r="E49" i="42"/>
  <c r="F49" i="42"/>
  <c r="G49" i="42"/>
  <c r="H49" i="42"/>
  <c r="I49" i="42"/>
  <c r="J49" i="42"/>
  <c r="K49" i="42"/>
  <c r="L49" i="42"/>
  <c r="M49" i="42"/>
  <c r="N49" i="42"/>
  <c r="O49" i="42"/>
  <c r="P49" i="42"/>
  <c r="Q49" i="42"/>
  <c r="B50" i="42"/>
  <c r="C50" i="42"/>
  <c r="D50" i="42"/>
  <c r="E50" i="42"/>
  <c r="F50" i="42"/>
  <c r="G50" i="42"/>
  <c r="H50" i="42"/>
  <c r="I50" i="42"/>
  <c r="J50" i="42"/>
  <c r="K50" i="42"/>
  <c r="L50" i="42"/>
  <c r="M50" i="42"/>
  <c r="N50" i="42"/>
  <c r="O50" i="42"/>
  <c r="P50" i="42"/>
  <c r="Q50" i="42"/>
  <c r="B51" i="42"/>
  <c r="C51" i="42"/>
  <c r="D51" i="42"/>
  <c r="E51" i="42"/>
  <c r="F51" i="42"/>
  <c r="G51" i="42"/>
  <c r="H51" i="42"/>
  <c r="I51" i="42"/>
  <c r="J51" i="42"/>
  <c r="K51" i="42"/>
  <c r="L51" i="42"/>
  <c r="M51" i="42"/>
  <c r="N51" i="42"/>
  <c r="O51" i="42"/>
  <c r="P51" i="42"/>
  <c r="Q51" i="42"/>
  <c r="B52" i="42"/>
  <c r="C52" i="42"/>
  <c r="D52" i="42"/>
  <c r="E52" i="42"/>
  <c r="F52" i="42"/>
  <c r="G52" i="42"/>
  <c r="H52" i="42"/>
  <c r="I52" i="42"/>
  <c r="J52" i="42"/>
  <c r="K52" i="42"/>
  <c r="L52" i="42"/>
  <c r="M52" i="42"/>
  <c r="N52" i="42"/>
  <c r="O52" i="42"/>
  <c r="P52" i="42"/>
  <c r="Q52" i="42"/>
  <c r="B53" i="42"/>
  <c r="C53" i="42"/>
  <c r="D53" i="42"/>
  <c r="E53" i="42"/>
  <c r="F53" i="42"/>
  <c r="G53" i="42"/>
  <c r="H53" i="42"/>
  <c r="I53" i="42"/>
  <c r="J53" i="42"/>
  <c r="K53" i="42"/>
  <c r="L53" i="42"/>
  <c r="M53" i="42"/>
  <c r="N53" i="42"/>
  <c r="O53" i="42"/>
  <c r="P53" i="42"/>
  <c r="Q53" i="42"/>
  <c r="B54" i="42"/>
  <c r="C54" i="42"/>
  <c r="D54" i="42"/>
  <c r="E54" i="42"/>
  <c r="F54" i="42"/>
  <c r="G54" i="42"/>
  <c r="H54" i="42"/>
  <c r="I54" i="42"/>
  <c r="J54" i="42"/>
  <c r="K54" i="42"/>
  <c r="L54" i="42"/>
  <c r="M54" i="42"/>
  <c r="N54" i="42"/>
  <c r="O54" i="42"/>
  <c r="P54" i="42"/>
  <c r="Q54" i="42"/>
  <c r="B55" i="42"/>
  <c r="C55" i="42"/>
  <c r="D55" i="42"/>
  <c r="E55" i="42"/>
  <c r="F55" i="42"/>
  <c r="G55" i="42"/>
  <c r="H55" i="42"/>
  <c r="I55" i="42"/>
  <c r="J55" i="42"/>
  <c r="K55" i="42"/>
  <c r="L55" i="42"/>
  <c r="M55" i="42"/>
  <c r="N55" i="42"/>
  <c r="O55" i="42"/>
  <c r="P55" i="42"/>
  <c r="Q55" i="42"/>
  <c r="B56" i="42"/>
  <c r="C56" i="42"/>
  <c r="D56" i="42"/>
  <c r="E56" i="42"/>
  <c r="F56" i="42"/>
  <c r="G56" i="42"/>
  <c r="H56" i="42"/>
  <c r="I56" i="42"/>
  <c r="J56" i="42"/>
  <c r="K56" i="42"/>
  <c r="L56" i="42"/>
  <c r="M56" i="42"/>
  <c r="N56" i="42"/>
  <c r="O56" i="42"/>
  <c r="P56" i="42"/>
  <c r="Q56" i="42"/>
  <c r="B57" i="42"/>
  <c r="C57" i="42"/>
  <c r="D57" i="42"/>
  <c r="E57" i="42"/>
  <c r="F57" i="42"/>
  <c r="G57" i="42"/>
  <c r="H57" i="42"/>
  <c r="I57" i="42"/>
  <c r="J57" i="42"/>
  <c r="K57" i="42"/>
  <c r="L57" i="42"/>
  <c r="M57" i="42"/>
  <c r="N57" i="42"/>
  <c r="O57" i="42"/>
  <c r="P57" i="42"/>
  <c r="Q57" i="42"/>
  <c r="B58" i="42"/>
  <c r="C58" i="42"/>
  <c r="D58" i="42"/>
  <c r="E58" i="42"/>
  <c r="F58" i="42"/>
  <c r="G58" i="42"/>
  <c r="H58" i="42"/>
  <c r="I58" i="42"/>
  <c r="J58" i="42"/>
  <c r="K58" i="42"/>
  <c r="L58" i="42"/>
  <c r="M58" i="42"/>
  <c r="N58" i="42"/>
  <c r="O58" i="42"/>
  <c r="P58" i="42"/>
  <c r="Q58" i="42"/>
  <c r="C4" i="42"/>
  <c r="D4" i="42"/>
  <c r="E4" i="42"/>
  <c r="F4" i="42"/>
  <c r="G4" i="42"/>
  <c r="H4" i="42"/>
  <c r="I4" i="42"/>
  <c r="J4" i="42"/>
  <c r="K4" i="42"/>
  <c r="L4" i="42"/>
  <c r="M4" i="42"/>
  <c r="N4" i="42"/>
  <c r="O4" i="42"/>
  <c r="P4" i="42"/>
  <c r="Q4" i="42"/>
  <c r="B4" i="42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AK5" i="41"/>
  <c r="AL5" i="41"/>
  <c r="AM5" i="41"/>
  <c r="AN5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AK6" i="41"/>
  <c r="AL6" i="41"/>
  <c r="AM6" i="41"/>
  <c r="AN6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AK7" i="41"/>
  <c r="AL7" i="41"/>
  <c r="AM7" i="41"/>
  <c r="AN7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AK8" i="41"/>
  <c r="AL8" i="41"/>
  <c r="AM8" i="41"/>
  <c r="AN8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AK9" i="41"/>
  <c r="AL9" i="41"/>
  <c r="AM9" i="41"/>
  <c r="AN9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K10" i="41"/>
  <c r="AL10" i="41"/>
  <c r="AM10" i="41"/>
  <c r="AN10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AK11" i="41"/>
  <c r="AL11" i="41"/>
  <c r="AM11" i="41"/>
  <c r="AN11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K12" i="41"/>
  <c r="AL12" i="41"/>
  <c r="AM12" i="41"/>
  <c r="AN12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AK14" i="41"/>
  <c r="AL14" i="41"/>
  <c r="AM14" i="41"/>
  <c r="AN14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AK15" i="41"/>
  <c r="AL15" i="41"/>
  <c r="AM15" i="41"/>
  <c r="AN15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AK16" i="41"/>
  <c r="AL16" i="41"/>
  <c r="AM16" i="41"/>
  <c r="AN16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AK22" i="41"/>
  <c r="AL22" i="41"/>
  <c r="AM22" i="41"/>
  <c r="AN22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AK23" i="41"/>
  <c r="AL23" i="41"/>
  <c r="AM23" i="41"/>
  <c r="AN23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AK24" i="41"/>
  <c r="AL24" i="41"/>
  <c r="AM24" i="41"/>
  <c r="AN24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AK25" i="41"/>
  <c r="AL25" i="41"/>
  <c r="AM25" i="41"/>
  <c r="AN25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AK26" i="41"/>
  <c r="AL26" i="41"/>
  <c r="AM26" i="41"/>
  <c r="AN26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AK27" i="41"/>
  <c r="AL27" i="41"/>
  <c r="AM27" i="41"/>
  <c r="AN27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AK28" i="41"/>
  <c r="AL28" i="41"/>
  <c r="AM28" i="41"/>
  <c r="AN28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K29" i="41"/>
  <c r="AL29" i="41"/>
  <c r="AM29" i="41"/>
  <c r="AN29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AK30" i="41"/>
  <c r="AL30" i="41"/>
  <c r="AM30" i="41"/>
  <c r="AN30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AK31" i="41"/>
  <c r="AL31" i="41"/>
  <c r="AM31" i="41"/>
  <c r="AN31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K32" i="41"/>
  <c r="AL32" i="41"/>
  <c r="AM32" i="41"/>
  <c r="AN32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AK33" i="41"/>
  <c r="AL33" i="41"/>
  <c r="AM33" i="41"/>
  <c r="AN33" i="41"/>
  <c r="T34" i="41"/>
  <c r="U34" i="41"/>
  <c r="V34" i="41"/>
  <c r="W34" i="41"/>
  <c r="X34" i="41"/>
  <c r="Y34" i="41"/>
  <c r="Z34" i="41"/>
  <c r="AA34" i="41"/>
  <c r="AB34" i="41"/>
  <c r="AC34" i="41"/>
  <c r="AD34" i="41"/>
  <c r="AE34" i="41"/>
  <c r="AF34" i="41"/>
  <c r="AG34" i="41"/>
  <c r="AH34" i="41"/>
  <c r="AI34" i="41"/>
  <c r="AJ34" i="41"/>
  <c r="AK34" i="41"/>
  <c r="AL34" i="41"/>
  <c r="AM34" i="41"/>
  <c r="AN34" i="41"/>
  <c r="T35" i="41"/>
  <c r="U35" i="41"/>
  <c r="V35" i="41"/>
  <c r="W35" i="41"/>
  <c r="X35" i="41"/>
  <c r="Y35" i="41"/>
  <c r="Z35" i="41"/>
  <c r="AA35" i="41"/>
  <c r="AB35" i="41"/>
  <c r="AC35" i="41"/>
  <c r="AD35" i="41"/>
  <c r="AE35" i="41"/>
  <c r="AF35" i="41"/>
  <c r="AG35" i="41"/>
  <c r="AH35" i="41"/>
  <c r="AI35" i="41"/>
  <c r="AJ35" i="41"/>
  <c r="AK35" i="41"/>
  <c r="AL35" i="41"/>
  <c r="AM35" i="41"/>
  <c r="AN35" i="41"/>
  <c r="T36" i="41"/>
  <c r="U36" i="41"/>
  <c r="V36" i="41"/>
  <c r="W36" i="41"/>
  <c r="X36" i="41"/>
  <c r="Y36" i="41"/>
  <c r="Z36" i="41"/>
  <c r="AA36" i="41"/>
  <c r="AB36" i="41"/>
  <c r="AC36" i="41"/>
  <c r="AD36" i="41"/>
  <c r="AE36" i="41"/>
  <c r="AF36" i="41"/>
  <c r="AG36" i="41"/>
  <c r="AH36" i="41"/>
  <c r="AI36" i="41"/>
  <c r="AJ36" i="41"/>
  <c r="AK36" i="41"/>
  <c r="AL36" i="41"/>
  <c r="AM36" i="41"/>
  <c r="AN36" i="41"/>
  <c r="T37" i="41"/>
  <c r="U37" i="41"/>
  <c r="V37" i="41"/>
  <c r="W37" i="41"/>
  <c r="X37" i="41"/>
  <c r="Y37" i="41"/>
  <c r="Z37" i="41"/>
  <c r="AA37" i="41"/>
  <c r="AB37" i="41"/>
  <c r="AC37" i="41"/>
  <c r="AD37" i="41"/>
  <c r="AE37" i="41"/>
  <c r="AF37" i="41"/>
  <c r="AG37" i="41"/>
  <c r="AH37" i="41"/>
  <c r="AI37" i="41"/>
  <c r="AJ37" i="41"/>
  <c r="AK37" i="41"/>
  <c r="AL37" i="41"/>
  <c r="AM37" i="41"/>
  <c r="AN37" i="41"/>
  <c r="T38" i="41"/>
  <c r="U38" i="41"/>
  <c r="V38" i="41"/>
  <c r="W38" i="41"/>
  <c r="X38" i="41"/>
  <c r="Y38" i="41"/>
  <c r="Z38" i="41"/>
  <c r="AA38" i="41"/>
  <c r="AB38" i="41"/>
  <c r="AC38" i="41"/>
  <c r="AD38" i="41"/>
  <c r="AE38" i="41"/>
  <c r="AF38" i="41"/>
  <c r="AG38" i="41"/>
  <c r="AH38" i="41"/>
  <c r="AI38" i="41"/>
  <c r="AJ38" i="41"/>
  <c r="AK38" i="41"/>
  <c r="AL38" i="41"/>
  <c r="AM38" i="41"/>
  <c r="AN38" i="41"/>
  <c r="T39" i="41"/>
  <c r="U39" i="41"/>
  <c r="V39" i="41"/>
  <c r="W39" i="41"/>
  <c r="X39" i="41"/>
  <c r="Y39" i="41"/>
  <c r="Z39" i="41"/>
  <c r="AA39" i="41"/>
  <c r="AB39" i="41"/>
  <c r="AC39" i="41"/>
  <c r="AD39" i="41"/>
  <c r="AE39" i="41"/>
  <c r="AF39" i="41"/>
  <c r="AG39" i="41"/>
  <c r="AH39" i="41"/>
  <c r="AI39" i="41"/>
  <c r="AJ39" i="41"/>
  <c r="AK39" i="41"/>
  <c r="AL39" i="41"/>
  <c r="AM39" i="41"/>
  <c r="AN39" i="41"/>
  <c r="T40" i="41"/>
  <c r="U40" i="41"/>
  <c r="V40" i="41"/>
  <c r="W40" i="41"/>
  <c r="X40" i="41"/>
  <c r="Y40" i="41"/>
  <c r="Z40" i="41"/>
  <c r="AA40" i="41"/>
  <c r="AB40" i="41"/>
  <c r="AC40" i="41"/>
  <c r="AD40" i="41"/>
  <c r="AE40" i="41"/>
  <c r="AF40" i="41"/>
  <c r="AG40" i="41"/>
  <c r="AH40" i="41"/>
  <c r="AI40" i="41"/>
  <c r="AJ40" i="41"/>
  <c r="AK40" i="41"/>
  <c r="AL40" i="41"/>
  <c r="AM40" i="41"/>
  <c r="AN40" i="41"/>
  <c r="T41" i="41"/>
  <c r="U41" i="41"/>
  <c r="V41" i="41"/>
  <c r="W41" i="41"/>
  <c r="X41" i="41"/>
  <c r="Y41" i="41"/>
  <c r="Z41" i="41"/>
  <c r="AA41" i="41"/>
  <c r="AB41" i="41"/>
  <c r="AC41" i="41"/>
  <c r="AD41" i="41"/>
  <c r="AE41" i="41"/>
  <c r="AF41" i="41"/>
  <c r="AG41" i="41"/>
  <c r="AH41" i="41"/>
  <c r="AI41" i="41"/>
  <c r="AJ41" i="41"/>
  <c r="AK41" i="41"/>
  <c r="AL41" i="41"/>
  <c r="AM41" i="41"/>
  <c r="AN41" i="41"/>
  <c r="T42" i="41"/>
  <c r="U42" i="41"/>
  <c r="V42" i="41"/>
  <c r="W42" i="41"/>
  <c r="X42" i="41"/>
  <c r="Y42" i="41"/>
  <c r="Z42" i="41"/>
  <c r="AA42" i="41"/>
  <c r="AB42" i="41"/>
  <c r="AC42" i="41"/>
  <c r="AD42" i="41"/>
  <c r="AE42" i="41"/>
  <c r="AF42" i="41"/>
  <c r="AG42" i="41"/>
  <c r="AH42" i="41"/>
  <c r="AI42" i="41"/>
  <c r="AJ42" i="41"/>
  <c r="AK42" i="41"/>
  <c r="AL42" i="41"/>
  <c r="AM42" i="41"/>
  <c r="AN42" i="41"/>
  <c r="T43" i="41"/>
  <c r="U43" i="41"/>
  <c r="V43" i="41"/>
  <c r="W43" i="41"/>
  <c r="X43" i="41"/>
  <c r="Y43" i="41"/>
  <c r="Z43" i="41"/>
  <c r="AA43" i="41"/>
  <c r="AB43" i="41"/>
  <c r="AC43" i="41"/>
  <c r="AD43" i="41"/>
  <c r="AE43" i="41"/>
  <c r="AF43" i="41"/>
  <c r="AG43" i="41"/>
  <c r="AH43" i="41"/>
  <c r="AI43" i="41"/>
  <c r="AJ43" i="41"/>
  <c r="AK43" i="41"/>
  <c r="AL43" i="41"/>
  <c r="AM43" i="41"/>
  <c r="AN43" i="41"/>
  <c r="T44" i="41"/>
  <c r="U44" i="41"/>
  <c r="V44" i="41"/>
  <c r="W44" i="41"/>
  <c r="X44" i="41"/>
  <c r="Y44" i="41"/>
  <c r="Z44" i="41"/>
  <c r="AA44" i="41"/>
  <c r="AB44" i="41"/>
  <c r="AC44" i="41"/>
  <c r="AD44" i="41"/>
  <c r="AE44" i="41"/>
  <c r="AF44" i="41"/>
  <c r="AG44" i="41"/>
  <c r="AH44" i="41"/>
  <c r="AI44" i="41"/>
  <c r="AJ44" i="41"/>
  <c r="AK44" i="41"/>
  <c r="AL44" i="41"/>
  <c r="AM44" i="41"/>
  <c r="AN44" i="41"/>
  <c r="T45" i="41"/>
  <c r="U45" i="41"/>
  <c r="V45" i="41"/>
  <c r="W45" i="41"/>
  <c r="X45" i="41"/>
  <c r="Y45" i="41"/>
  <c r="Z45" i="41"/>
  <c r="AA45" i="41"/>
  <c r="AB45" i="41"/>
  <c r="AC45" i="41"/>
  <c r="AD45" i="41"/>
  <c r="AE45" i="41"/>
  <c r="AF45" i="41"/>
  <c r="AG45" i="41"/>
  <c r="AH45" i="41"/>
  <c r="AI45" i="41"/>
  <c r="AJ45" i="41"/>
  <c r="AK45" i="41"/>
  <c r="AL45" i="41"/>
  <c r="AM45" i="41"/>
  <c r="AN45" i="41"/>
  <c r="T46" i="41"/>
  <c r="U46" i="41"/>
  <c r="V46" i="41"/>
  <c r="W46" i="41"/>
  <c r="X46" i="41"/>
  <c r="Y46" i="41"/>
  <c r="Z46" i="41"/>
  <c r="AA46" i="41"/>
  <c r="AB46" i="41"/>
  <c r="AC46" i="41"/>
  <c r="AD46" i="41"/>
  <c r="AE46" i="41"/>
  <c r="AF46" i="41"/>
  <c r="AG46" i="41"/>
  <c r="AH46" i="41"/>
  <c r="AI46" i="41"/>
  <c r="AJ46" i="41"/>
  <c r="AK46" i="41"/>
  <c r="AL46" i="41"/>
  <c r="AM46" i="41"/>
  <c r="AN46" i="41"/>
  <c r="T47" i="41"/>
  <c r="U47" i="41"/>
  <c r="V47" i="41"/>
  <c r="W47" i="41"/>
  <c r="X47" i="41"/>
  <c r="Y47" i="41"/>
  <c r="Z47" i="41"/>
  <c r="AA47" i="41"/>
  <c r="AB47" i="41"/>
  <c r="AC47" i="41"/>
  <c r="AD47" i="41"/>
  <c r="AE47" i="41"/>
  <c r="AF47" i="41"/>
  <c r="AG47" i="41"/>
  <c r="AH47" i="41"/>
  <c r="AI47" i="41"/>
  <c r="AJ47" i="41"/>
  <c r="AK47" i="41"/>
  <c r="AL47" i="41"/>
  <c r="AM47" i="41"/>
  <c r="AN47" i="41"/>
  <c r="T48" i="41"/>
  <c r="U48" i="41"/>
  <c r="V48" i="41"/>
  <c r="W48" i="41"/>
  <c r="X48" i="41"/>
  <c r="Y48" i="41"/>
  <c r="Z48" i="41"/>
  <c r="AA48" i="41"/>
  <c r="AB48" i="41"/>
  <c r="AC48" i="41"/>
  <c r="AD48" i="41"/>
  <c r="AE48" i="41"/>
  <c r="AF48" i="41"/>
  <c r="AG48" i="41"/>
  <c r="AH48" i="41"/>
  <c r="AI48" i="41"/>
  <c r="AJ48" i="41"/>
  <c r="AK48" i="41"/>
  <c r="AL48" i="41"/>
  <c r="AM48" i="41"/>
  <c r="AN48" i="41"/>
  <c r="T49" i="41"/>
  <c r="U49" i="41"/>
  <c r="V49" i="41"/>
  <c r="W49" i="41"/>
  <c r="X49" i="41"/>
  <c r="Y49" i="41"/>
  <c r="Z49" i="41"/>
  <c r="AA49" i="41"/>
  <c r="AB49" i="41"/>
  <c r="AC49" i="41"/>
  <c r="AD49" i="41"/>
  <c r="AE49" i="41"/>
  <c r="AF49" i="41"/>
  <c r="AG49" i="41"/>
  <c r="AH49" i="41"/>
  <c r="AI49" i="41"/>
  <c r="AJ49" i="41"/>
  <c r="AK49" i="41"/>
  <c r="AL49" i="41"/>
  <c r="AM49" i="41"/>
  <c r="AN49" i="41"/>
  <c r="T50" i="41"/>
  <c r="U50" i="41"/>
  <c r="V50" i="41"/>
  <c r="W50" i="41"/>
  <c r="X50" i="41"/>
  <c r="Y50" i="41"/>
  <c r="Z50" i="41"/>
  <c r="AA50" i="41"/>
  <c r="AB50" i="41"/>
  <c r="AC50" i="41"/>
  <c r="AD50" i="41"/>
  <c r="AE50" i="41"/>
  <c r="AF50" i="41"/>
  <c r="AG50" i="41"/>
  <c r="AH50" i="41"/>
  <c r="AI50" i="41"/>
  <c r="AJ50" i="41"/>
  <c r="AK50" i="41"/>
  <c r="AL50" i="41"/>
  <c r="AM50" i="41"/>
  <c r="AN50" i="41"/>
  <c r="T51" i="41"/>
  <c r="U51" i="41"/>
  <c r="V51" i="41"/>
  <c r="W51" i="41"/>
  <c r="X51" i="41"/>
  <c r="Y51" i="41"/>
  <c r="Z51" i="41"/>
  <c r="AA51" i="41"/>
  <c r="AB51" i="41"/>
  <c r="AC51" i="41"/>
  <c r="AD51" i="41"/>
  <c r="AE51" i="41"/>
  <c r="AF51" i="41"/>
  <c r="AG51" i="41"/>
  <c r="AH51" i="41"/>
  <c r="AI51" i="41"/>
  <c r="AJ51" i="41"/>
  <c r="AK51" i="41"/>
  <c r="AL51" i="41"/>
  <c r="AM51" i="41"/>
  <c r="AN51" i="41"/>
  <c r="T52" i="41"/>
  <c r="U52" i="41"/>
  <c r="V52" i="41"/>
  <c r="W52" i="41"/>
  <c r="X52" i="41"/>
  <c r="Y52" i="41"/>
  <c r="Z52" i="41"/>
  <c r="AA52" i="41"/>
  <c r="AB52" i="41"/>
  <c r="AC52" i="41"/>
  <c r="AD52" i="41"/>
  <c r="AE52" i="41"/>
  <c r="AF52" i="41"/>
  <c r="AG52" i="41"/>
  <c r="AH52" i="41"/>
  <c r="AI52" i="41"/>
  <c r="AJ52" i="41"/>
  <c r="AK52" i="41"/>
  <c r="AL52" i="41"/>
  <c r="AM52" i="41"/>
  <c r="AN52" i="41"/>
  <c r="T53" i="41"/>
  <c r="U53" i="41"/>
  <c r="V53" i="41"/>
  <c r="W53" i="41"/>
  <c r="X53" i="41"/>
  <c r="Y53" i="41"/>
  <c r="Z53" i="41"/>
  <c r="AA53" i="41"/>
  <c r="AB53" i="41"/>
  <c r="AC53" i="41"/>
  <c r="AD53" i="41"/>
  <c r="AE53" i="41"/>
  <c r="AF53" i="41"/>
  <c r="AG53" i="41"/>
  <c r="AH53" i="41"/>
  <c r="AI53" i="41"/>
  <c r="AJ53" i="41"/>
  <c r="AK53" i="41"/>
  <c r="AL53" i="41"/>
  <c r="AM53" i="41"/>
  <c r="AN53" i="41"/>
  <c r="T54" i="41"/>
  <c r="U54" i="41"/>
  <c r="V54" i="41"/>
  <c r="W54" i="41"/>
  <c r="X54" i="41"/>
  <c r="Y54" i="41"/>
  <c r="Z54" i="41"/>
  <c r="AA54" i="41"/>
  <c r="AB54" i="41"/>
  <c r="AC54" i="41"/>
  <c r="AD54" i="41"/>
  <c r="AE54" i="41"/>
  <c r="AF54" i="41"/>
  <c r="AG54" i="41"/>
  <c r="AH54" i="41"/>
  <c r="AI54" i="41"/>
  <c r="AJ54" i="41"/>
  <c r="AK54" i="41"/>
  <c r="AL54" i="41"/>
  <c r="AM54" i="41"/>
  <c r="AN54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T56" i="41"/>
  <c r="U56" i="41"/>
  <c r="V56" i="41"/>
  <c r="W56" i="41"/>
  <c r="X56" i="41"/>
  <c r="Y56" i="41"/>
  <c r="Z56" i="41"/>
  <c r="AA56" i="41"/>
  <c r="AB56" i="41"/>
  <c r="AC56" i="41"/>
  <c r="AD56" i="41"/>
  <c r="AE56" i="41"/>
  <c r="AF56" i="41"/>
  <c r="AG56" i="41"/>
  <c r="AH56" i="41"/>
  <c r="AI56" i="41"/>
  <c r="AJ56" i="41"/>
  <c r="AK56" i="41"/>
  <c r="AL56" i="41"/>
  <c r="AM56" i="41"/>
  <c r="AN56" i="41"/>
  <c r="T57" i="41"/>
  <c r="U57" i="41"/>
  <c r="V57" i="41"/>
  <c r="W57" i="4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N57" i="41"/>
  <c r="T58" i="41"/>
  <c r="U58" i="41"/>
  <c r="V58" i="41"/>
  <c r="W58" i="41"/>
  <c r="X58" i="41"/>
  <c r="Y58" i="41"/>
  <c r="Z58" i="41"/>
  <c r="AA58" i="41"/>
  <c r="AB58" i="41"/>
  <c r="AC58" i="41"/>
  <c r="AD58" i="41"/>
  <c r="AE58" i="41"/>
  <c r="AF58" i="41"/>
  <c r="AG58" i="41"/>
  <c r="AH58" i="41"/>
  <c r="AI58" i="41"/>
  <c r="AJ58" i="41"/>
  <c r="AK58" i="41"/>
  <c r="AL58" i="41"/>
  <c r="AM58" i="41"/>
  <c r="AN58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AK4" i="41"/>
  <c r="AL4" i="41"/>
  <c r="AM4" i="41"/>
  <c r="AN4" i="41"/>
  <c r="U4" i="41"/>
  <c r="T4" i="41"/>
  <c r="B5" i="41"/>
  <c r="C5" i="41"/>
  <c r="D5" i="41"/>
  <c r="E5" i="41"/>
  <c r="F5" i="41"/>
  <c r="G5" i="41"/>
  <c r="H5" i="41"/>
  <c r="I5" i="41"/>
  <c r="J5" i="41"/>
  <c r="K5" i="41"/>
  <c r="L5" i="41"/>
  <c r="M5" i="41"/>
  <c r="N5" i="41"/>
  <c r="O5" i="41"/>
  <c r="P5" i="41"/>
  <c r="Q5" i="41"/>
  <c r="B6" i="41"/>
  <c r="C6" i="41"/>
  <c r="D6" i="41"/>
  <c r="E6" i="41"/>
  <c r="F6" i="41"/>
  <c r="G6" i="41"/>
  <c r="H6" i="41"/>
  <c r="I6" i="41"/>
  <c r="J6" i="41"/>
  <c r="K6" i="41"/>
  <c r="L6" i="41"/>
  <c r="M6" i="41"/>
  <c r="N6" i="41"/>
  <c r="O6" i="41"/>
  <c r="P6" i="41"/>
  <c r="Q6" i="41"/>
  <c r="B7" i="41"/>
  <c r="C7" i="41"/>
  <c r="D7" i="41"/>
  <c r="E7" i="41"/>
  <c r="F7" i="41"/>
  <c r="G7" i="41"/>
  <c r="H7" i="41"/>
  <c r="I7" i="41"/>
  <c r="J7" i="41"/>
  <c r="K7" i="41"/>
  <c r="L7" i="41"/>
  <c r="M7" i="41"/>
  <c r="N7" i="41"/>
  <c r="O7" i="41"/>
  <c r="P7" i="41"/>
  <c r="Q7" i="41"/>
  <c r="B8" i="41"/>
  <c r="C8" i="41"/>
  <c r="D8" i="41"/>
  <c r="E8" i="41"/>
  <c r="F8" i="41"/>
  <c r="G8" i="41"/>
  <c r="H8" i="41"/>
  <c r="I8" i="41"/>
  <c r="J8" i="41"/>
  <c r="K8" i="41"/>
  <c r="L8" i="41"/>
  <c r="M8" i="41"/>
  <c r="N8" i="41"/>
  <c r="O8" i="41"/>
  <c r="P8" i="41"/>
  <c r="Q8" i="41"/>
  <c r="B9" i="41"/>
  <c r="C9" i="41"/>
  <c r="D9" i="41"/>
  <c r="E9" i="41"/>
  <c r="F9" i="41"/>
  <c r="G9" i="41"/>
  <c r="H9" i="41"/>
  <c r="I9" i="41"/>
  <c r="J9" i="41"/>
  <c r="K9" i="41"/>
  <c r="L9" i="41"/>
  <c r="M9" i="41"/>
  <c r="N9" i="41"/>
  <c r="O9" i="41"/>
  <c r="P9" i="41"/>
  <c r="Q9" i="41"/>
  <c r="B10" i="41"/>
  <c r="C10" i="41"/>
  <c r="D10" i="41"/>
  <c r="E10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B11" i="41"/>
  <c r="C11" i="41"/>
  <c r="D11" i="41"/>
  <c r="E11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B12" i="41"/>
  <c r="C12" i="41"/>
  <c r="D12" i="41"/>
  <c r="E12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B13" i="41"/>
  <c r="C13" i="41"/>
  <c r="D13" i="41"/>
  <c r="E13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B14" i="41"/>
  <c r="C14" i="41"/>
  <c r="D14" i="41"/>
  <c r="E14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B15" i="41"/>
  <c r="C15" i="41"/>
  <c r="D15" i="41"/>
  <c r="E15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B16" i="41"/>
  <c r="C16" i="41"/>
  <c r="D16" i="41"/>
  <c r="E16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B17" i="41"/>
  <c r="C17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B18" i="41"/>
  <c r="C18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B19" i="41"/>
  <c r="C19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B20" i="41"/>
  <c r="C20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B21" i="41"/>
  <c r="C21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B22" i="41"/>
  <c r="C22" i="41"/>
  <c r="D22" i="41"/>
  <c r="E22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B23" i="41"/>
  <c r="C23" i="41"/>
  <c r="D23" i="41"/>
  <c r="E23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B24" i="41"/>
  <c r="C24" i="41"/>
  <c r="D24" i="41"/>
  <c r="E24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B25" i="41"/>
  <c r="C25" i="41"/>
  <c r="D25" i="41"/>
  <c r="E25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B26" i="41"/>
  <c r="C26" i="41"/>
  <c r="D26" i="41"/>
  <c r="E26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B27" i="41"/>
  <c r="C27" i="41"/>
  <c r="D27" i="41"/>
  <c r="E27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B28" i="41"/>
  <c r="C28" i="41"/>
  <c r="D28" i="41"/>
  <c r="E28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B29" i="41"/>
  <c r="C29" i="41"/>
  <c r="D29" i="41"/>
  <c r="E29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B30" i="41"/>
  <c r="C30" i="41"/>
  <c r="D30" i="41"/>
  <c r="E30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B31" i="41"/>
  <c r="C31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B32" i="41"/>
  <c r="C32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B33" i="41"/>
  <c r="C33" i="41"/>
  <c r="D33" i="41"/>
  <c r="E33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B34" i="41"/>
  <c r="C34" i="41"/>
  <c r="D34" i="41"/>
  <c r="E34" i="41"/>
  <c r="F34" i="41"/>
  <c r="G34" i="41"/>
  <c r="H34" i="41"/>
  <c r="I34" i="41"/>
  <c r="J34" i="41"/>
  <c r="K34" i="41"/>
  <c r="L34" i="41"/>
  <c r="M34" i="41"/>
  <c r="N34" i="41"/>
  <c r="O34" i="41"/>
  <c r="P34" i="41"/>
  <c r="Q34" i="41"/>
  <c r="B35" i="41"/>
  <c r="C35" i="41"/>
  <c r="D35" i="41"/>
  <c r="E35" i="41"/>
  <c r="F35" i="41"/>
  <c r="G35" i="41"/>
  <c r="H35" i="41"/>
  <c r="I35" i="41"/>
  <c r="J35" i="41"/>
  <c r="K35" i="41"/>
  <c r="L35" i="41"/>
  <c r="M35" i="41"/>
  <c r="N35" i="41"/>
  <c r="O35" i="41"/>
  <c r="P35" i="41"/>
  <c r="Q35" i="41"/>
  <c r="B36" i="41"/>
  <c r="C36" i="41"/>
  <c r="D36" i="41"/>
  <c r="E36" i="41"/>
  <c r="F36" i="41"/>
  <c r="G36" i="41"/>
  <c r="H36" i="41"/>
  <c r="I36" i="41"/>
  <c r="J36" i="41"/>
  <c r="K36" i="41"/>
  <c r="L36" i="41"/>
  <c r="M36" i="41"/>
  <c r="N36" i="41"/>
  <c r="O36" i="41"/>
  <c r="P36" i="41"/>
  <c r="Q36" i="41"/>
  <c r="B37" i="41"/>
  <c r="C37" i="41"/>
  <c r="D37" i="41"/>
  <c r="E37" i="41"/>
  <c r="F37" i="41"/>
  <c r="G37" i="41"/>
  <c r="H37" i="41"/>
  <c r="I37" i="41"/>
  <c r="J37" i="41"/>
  <c r="K37" i="41"/>
  <c r="L37" i="41"/>
  <c r="M37" i="41"/>
  <c r="N37" i="41"/>
  <c r="O37" i="41"/>
  <c r="P37" i="41"/>
  <c r="Q37" i="41"/>
  <c r="B38" i="41"/>
  <c r="C38" i="41"/>
  <c r="D38" i="41"/>
  <c r="E38" i="41"/>
  <c r="F38" i="41"/>
  <c r="G38" i="41"/>
  <c r="H38" i="41"/>
  <c r="I38" i="41"/>
  <c r="J38" i="41"/>
  <c r="K38" i="41"/>
  <c r="L38" i="41"/>
  <c r="M38" i="41"/>
  <c r="N38" i="41"/>
  <c r="O38" i="41"/>
  <c r="P38" i="41"/>
  <c r="Q38" i="41"/>
  <c r="B39" i="41"/>
  <c r="C39" i="41"/>
  <c r="D39" i="41"/>
  <c r="E39" i="41"/>
  <c r="F39" i="41"/>
  <c r="G39" i="41"/>
  <c r="H39" i="41"/>
  <c r="I39" i="41"/>
  <c r="J39" i="41"/>
  <c r="K39" i="41"/>
  <c r="L39" i="41"/>
  <c r="M39" i="41"/>
  <c r="N39" i="41"/>
  <c r="O39" i="41"/>
  <c r="P39" i="41"/>
  <c r="Q39" i="41"/>
  <c r="B40" i="41"/>
  <c r="C40" i="41"/>
  <c r="D40" i="41"/>
  <c r="E40" i="41"/>
  <c r="F40" i="41"/>
  <c r="G40" i="41"/>
  <c r="H40" i="41"/>
  <c r="I40" i="41"/>
  <c r="J40" i="41"/>
  <c r="K40" i="41"/>
  <c r="L40" i="41"/>
  <c r="M40" i="41"/>
  <c r="N40" i="41"/>
  <c r="O40" i="41"/>
  <c r="P40" i="41"/>
  <c r="Q40" i="41"/>
  <c r="B41" i="41"/>
  <c r="C41" i="41"/>
  <c r="D41" i="41"/>
  <c r="E41" i="41"/>
  <c r="F41" i="41"/>
  <c r="G41" i="41"/>
  <c r="H41" i="41"/>
  <c r="I41" i="41"/>
  <c r="J41" i="41"/>
  <c r="K41" i="41"/>
  <c r="L41" i="41"/>
  <c r="M41" i="41"/>
  <c r="N41" i="41"/>
  <c r="O41" i="41"/>
  <c r="P41" i="41"/>
  <c r="Q41" i="41"/>
  <c r="B42" i="41"/>
  <c r="C42" i="41"/>
  <c r="D42" i="41"/>
  <c r="E42" i="41"/>
  <c r="F42" i="41"/>
  <c r="G42" i="41"/>
  <c r="H42" i="41"/>
  <c r="I42" i="41"/>
  <c r="J42" i="41"/>
  <c r="K42" i="41"/>
  <c r="L42" i="41"/>
  <c r="M42" i="41"/>
  <c r="N42" i="41"/>
  <c r="O42" i="41"/>
  <c r="P42" i="41"/>
  <c r="Q42" i="41"/>
  <c r="B43" i="41"/>
  <c r="C43" i="41"/>
  <c r="D43" i="41"/>
  <c r="E43" i="41"/>
  <c r="F43" i="41"/>
  <c r="G43" i="41"/>
  <c r="H43" i="41"/>
  <c r="I43" i="41"/>
  <c r="J43" i="41"/>
  <c r="K43" i="41"/>
  <c r="L43" i="41"/>
  <c r="M43" i="41"/>
  <c r="N43" i="41"/>
  <c r="O43" i="41"/>
  <c r="P43" i="41"/>
  <c r="Q43" i="41"/>
  <c r="B44" i="41"/>
  <c r="C44" i="41"/>
  <c r="D44" i="41"/>
  <c r="E44" i="41"/>
  <c r="F44" i="41"/>
  <c r="G44" i="41"/>
  <c r="H44" i="41"/>
  <c r="I44" i="41"/>
  <c r="J44" i="41"/>
  <c r="K44" i="41"/>
  <c r="L44" i="41"/>
  <c r="M44" i="41"/>
  <c r="N44" i="41"/>
  <c r="O44" i="41"/>
  <c r="P44" i="41"/>
  <c r="Q44" i="41"/>
  <c r="B45" i="41"/>
  <c r="C45" i="41"/>
  <c r="D45" i="41"/>
  <c r="E45" i="41"/>
  <c r="F45" i="41"/>
  <c r="G45" i="41"/>
  <c r="H45" i="41"/>
  <c r="I45" i="41"/>
  <c r="J45" i="41"/>
  <c r="K45" i="41"/>
  <c r="L45" i="41"/>
  <c r="M45" i="41"/>
  <c r="N45" i="41"/>
  <c r="O45" i="41"/>
  <c r="P45" i="41"/>
  <c r="Q45" i="41"/>
  <c r="B46" i="41"/>
  <c r="C46" i="41"/>
  <c r="D46" i="41"/>
  <c r="E46" i="41"/>
  <c r="F46" i="41"/>
  <c r="G46" i="41"/>
  <c r="H46" i="41"/>
  <c r="I46" i="41"/>
  <c r="J46" i="41"/>
  <c r="K46" i="41"/>
  <c r="L46" i="41"/>
  <c r="M46" i="41"/>
  <c r="N46" i="41"/>
  <c r="O46" i="41"/>
  <c r="P46" i="41"/>
  <c r="Q46" i="41"/>
  <c r="B47" i="41"/>
  <c r="C47" i="41"/>
  <c r="D47" i="41"/>
  <c r="E47" i="41"/>
  <c r="F47" i="41"/>
  <c r="G47" i="41"/>
  <c r="H47" i="41"/>
  <c r="I47" i="41"/>
  <c r="J47" i="41"/>
  <c r="K47" i="41"/>
  <c r="L47" i="41"/>
  <c r="M47" i="41"/>
  <c r="N47" i="41"/>
  <c r="O47" i="41"/>
  <c r="P47" i="41"/>
  <c r="Q47" i="41"/>
  <c r="B48" i="41"/>
  <c r="C48" i="41"/>
  <c r="D48" i="41"/>
  <c r="E48" i="41"/>
  <c r="F48" i="41"/>
  <c r="G48" i="41"/>
  <c r="H48" i="41"/>
  <c r="I48" i="41"/>
  <c r="J48" i="41"/>
  <c r="K48" i="41"/>
  <c r="L48" i="41"/>
  <c r="M48" i="41"/>
  <c r="N48" i="41"/>
  <c r="O48" i="41"/>
  <c r="P48" i="41"/>
  <c r="Q48" i="41"/>
  <c r="B49" i="41"/>
  <c r="C49" i="41"/>
  <c r="D49" i="41"/>
  <c r="E49" i="41"/>
  <c r="F49" i="41"/>
  <c r="G49" i="41"/>
  <c r="H49" i="41"/>
  <c r="I49" i="41"/>
  <c r="J49" i="41"/>
  <c r="K49" i="41"/>
  <c r="L49" i="41"/>
  <c r="M49" i="41"/>
  <c r="N49" i="41"/>
  <c r="O49" i="41"/>
  <c r="P49" i="41"/>
  <c r="Q49" i="41"/>
  <c r="B50" i="41"/>
  <c r="C50" i="41"/>
  <c r="D50" i="41"/>
  <c r="E50" i="41"/>
  <c r="F50" i="41"/>
  <c r="G50" i="41"/>
  <c r="H50" i="41"/>
  <c r="I50" i="41"/>
  <c r="J50" i="41"/>
  <c r="K50" i="41"/>
  <c r="L50" i="41"/>
  <c r="M50" i="41"/>
  <c r="N50" i="41"/>
  <c r="O50" i="41"/>
  <c r="P50" i="41"/>
  <c r="Q50" i="41"/>
  <c r="B51" i="41"/>
  <c r="C51" i="41"/>
  <c r="D51" i="41"/>
  <c r="E51" i="41"/>
  <c r="F51" i="41"/>
  <c r="G51" i="41"/>
  <c r="H51" i="41"/>
  <c r="I51" i="41"/>
  <c r="J51" i="41"/>
  <c r="K51" i="41"/>
  <c r="L51" i="41"/>
  <c r="M51" i="41"/>
  <c r="N51" i="41"/>
  <c r="O51" i="41"/>
  <c r="P51" i="41"/>
  <c r="Q51" i="41"/>
  <c r="B52" i="41"/>
  <c r="C52" i="41"/>
  <c r="D52" i="41"/>
  <c r="E52" i="41"/>
  <c r="F52" i="41"/>
  <c r="G52" i="41"/>
  <c r="H52" i="41"/>
  <c r="I52" i="41"/>
  <c r="J52" i="41"/>
  <c r="K52" i="41"/>
  <c r="L52" i="41"/>
  <c r="M52" i="41"/>
  <c r="N52" i="41"/>
  <c r="O52" i="41"/>
  <c r="P52" i="41"/>
  <c r="Q52" i="41"/>
  <c r="B53" i="41"/>
  <c r="C53" i="41"/>
  <c r="D53" i="41"/>
  <c r="E53" i="41"/>
  <c r="F53" i="41"/>
  <c r="G53" i="41"/>
  <c r="H53" i="41"/>
  <c r="I53" i="41"/>
  <c r="J53" i="41"/>
  <c r="K53" i="41"/>
  <c r="L53" i="41"/>
  <c r="M53" i="41"/>
  <c r="N53" i="41"/>
  <c r="O53" i="41"/>
  <c r="P53" i="41"/>
  <c r="Q53" i="41"/>
  <c r="B54" i="41"/>
  <c r="C54" i="41"/>
  <c r="D54" i="41"/>
  <c r="E54" i="41"/>
  <c r="F54" i="41"/>
  <c r="G54" i="41"/>
  <c r="H54" i="41"/>
  <c r="I54" i="41"/>
  <c r="J54" i="41"/>
  <c r="K54" i="41"/>
  <c r="L54" i="41"/>
  <c r="M54" i="41"/>
  <c r="N54" i="41"/>
  <c r="O54" i="41"/>
  <c r="P54" i="41"/>
  <c r="Q54" i="41"/>
  <c r="B55" i="41"/>
  <c r="C55" i="41"/>
  <c r="D55" i="41"/>
  <c r="E55" i="41"/>
  <c r="F55" i="41"/>
  <c r="G55" i="41"/>
  <c r="H55" i="41"/>
  <c r="I55" i="41"/>
  <c r="J55" i="41"/>
  <c r="K55" i="41"/>
  <c r="L55" i="41"/>
  <c r="M55" i="41"/>
  <c r="N55" i="41"/>
  <c r="O55" i="41"/>
  <c r="P55" i="41"/>
  <c r="Q55" i="41"/>
  <c r="B56" i="41"/>
  <c r="C56" i="41"/>
  <c r="D56" i="41"/>
  <c r="E56" i="41"/>
  <c r="F56" i="41"/>
  <c r="G56" i="41"/>
  <c r="H56" i="41"/>
  <c r="I56" i="41"/>
  <c r="J56" i="41"/>
  <c r="K56" i="41"/>
  <c r="L56" i="41"/>
  <c r="M56" i="41"/>
  <c r="N56" i="41"/>
  <c r="O56" i="41"/>
  <c r="P56" i="41"/>
  <c r="Q56" i="41"/>
  <c r="B57" i="41"/>
  <c r="C57" i="41"/>
  <c r="D57" i="41"/>
  <c r="E57" i="41"/>
  <c r="F57" i="41"/>
  <c r="G57" i="41"/>
  <c r="H57" i="41"/>
  <c r="I57" i="41"/>
  <c r="J57" i="41"/>
  <c r="K57" i="41"/>
  <c r="L57" i="41"/>
  <c r="M57" i="41"/>
  <c r="N57" i="41"/>
  <c r="O57" i="41"/>
  <c r="P57" i="41"/>
  <c r="Q57" i="41"/>
  <c r="B58" i="41"/>
  <c r="C58" i="41"/>
  <c r="D58" i="41"/>
  <c r="E58" i="41"/>
  <c r="F58" i="41"/>
  <c r="G58" i="41"/>
  <c r="H58" i="41"/>
  <c r="I58" i="41"/>
  <c r="J58" i="41"/>
  <c r="K58" i="41"/>
  <c r="L58" i="41"/>
  <c r="M58" i="41"/>
  <c r="N58" i="41"/>
  <c r="O58" i="41"/>
  <c r="P58" i="41"/>
  <c r="Q58" i="41"/>
  <c r="C4" i="41"/>
  <c r="D4" i="41"/>
  <c r="E4" i="41"/>
  <c r="F4" i="41"/>
  <c r="G4" i="41"/>
  <c r="H4" i="41"/>
  <c r="I4" i="41"/>
  <c r="J4" i="41"/>
  <c r="K4" i="41"/>
  <c r="L4" i="41"/>
  <c r="M4" i="41"/>
  <c r="N4" i="41"/>
  <c r="O4" i="41"/>
  <c r="P4" i="41"/>
  <c r="Q4" i="41"/>
  <c r="B4" i="41"/>
  <c r="T5" i="39"/>
  <c r="U5" i="39"/>
  <c r="V5" i="39"/>
  <c r="W5" i="39"/>
  <c r="X5" i="39"/>
  <c r="Y5" i="39"/>
  <c r="Z5" i="39"/>
  <c r="AA5" i="39"/>
  <c r="AB5" i="39"/>
  <c r="AC5" i="39"/>
  <c r="AD5" i="39"/>
  <c r="AE5" i="39"/>
  <c r="AF5" i="39"/>
  <c r="AG5" i="39"/>
  <c r="AH5" i="39"/>
  <c r="AI5" i="39"/>
  <c r="AJ5" i="39"/>
  <c r="AK5" i="39"/>
  <c r="AL5" i="39"/>
  <c r="AM5" i="39"/>
  <c r="AN5" i="39"/>
  <c r="T6" i="39"/>
  <c r="U6" i="39"/>
  <c r="V6" i="39"/>
  <c r="W6" i="39"/>
  <c r="X6" i="39"/>
  <c r="Y6" i="39"/>
  <c r="Z6" i="39"/>
  <c r="AA6" i="39"/>
  <c r="AB6" i="39"/>
  <c r="AC6" i="39"/>
  <c r="AD6" i="39"/>
  <c r="AE6" i="39"/>
  <c r="AF6" i="39"/>
  <c r="AG6" i="39"/>
  <c r="AH6" i="39"/>
  <c r="AI6" i="39"/>
  <c r="AJ6" i="39"/>
  <c r="AK6" i="39"/>
  <c r="AL6" i="39"/>
  <c r="AM6" i="39"/>
  <c r="AN6" i="39"/>
  <c r="T7" i="39"/>
  <c r="U7" i="39"/>
  <c r="V7" i="39"/>
  <c r="W7" i="39"/>
  <c r="X7" i="39"/>
  <c r="Y7" i="39"/>
  <c r="Z7" i="39"/>
  <c r="AA7" i="39"/>
  <c r="AB7" i="39"/>
  <c r="AC7" i="39"/>
  <c r="AD7" i="39"/>
  <c r="AE7" i="39"/>
  <c r="AF7" i="39"/>
  <c r="AG7" i="39"/>
  <c r="AH7" i="39"/>
  <c r="AI7" i="39"/>
  <c r="AJ7" i="39"/>
  <c r="AK7" i="39"/>
  <c r="AL7" i="39"/>
  <c r="AM7" i="39"/>
  <c r="AN7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AK8" i="39"/>
  <c r="AL8" i="39"/>
  <c r="AM8" i="39"/>
  <c r="AN8" i="39"/>
  <c r="T9" i="39"/>
  <c r="U9" i="39"/>
  <c r="V9" i="39"/>
  <c r="W9" i="39"/>
  <c r="X9" i="39"/>
  <c r="Y9" i="39"/>
  <c r="Z9" i="39"/>
  <c r="AA9" i="39"/>
  <c r="AB9" i="39"/>
  <c r="AC9" i="39"/>
  <c r="AD9" i="39"/>
  <c r="AE9" i="39"/>
  <c r="AF9" i="39"/>
  <c r="AG9" i="39"/>
  <c r="AH9" i="39"/>
  <c r="AI9" i="39"/>
  <c r="AJ9" i="39"/>
  <c r="AK9" i="39"/>
  <c r="AL9" i="39"/>
  <c r="AM9" i="39"/>
  <c r="AN9" i="39"/>
  <c r="T10" i="39"/>
  <c r="U10" i="39"/>
  <c r="V10" i="39"/>
  <c r="W10" i="39"/>
  <c r="X10" i="39"/>
  <c r="Y10" i="39"/>
  <c r="Z10" i="39"/>
  <c r="AA10" i="39"/>
  <c r="AB10" i="39"/>
  <c r="AC10" i="39"/>
  <c r="AD10" i="39"/>
  <c r="AE10" i="39"/>
  <c r="AF10" i="39"/>
  <c r="AG10" i="39"/>
  <c r="AH10" i="39"/>
  <c r="AI10" i="39"/>
  <c r="AJ10" i="39"/>
  <c r="AK10" i="39"/>
  <c r="AL10" i="39"/>
  <c r="AM10" i="39"/>
  <c r="AN10" i="39"/>
  <c r="T11" i="39"/>
  <c r="U11" i="39"/>
  <c r="V11" i="39"/>
  <c r="W11" i="39"/>
  <c r="X11" i="39"/>
  <c r="Y11" i="39"/>
  <c r="Z11" i="39"/>
  <c r="AA11" i="39"/>
  <c r="AB11" i="39"/>
  <c r="AC11" i="39"/>
  <c r="AD11" i="39"/>
  <c r="AE11" i="39"/>
  <c r="AF11" i="39"/>
  <c r="AG11" i="39"/>
  <c r="AH11" i="39"/>
  <c r="AI11" i="39"/>
  <c r="AJ11" i="39"/>
  <c r="AK11" i="39"/>
  <c r="AL11" i="39"/>
  <c r="AM11" i="39"/>
  <c r="AN11" i="39"/>
  <c r="T12" i="39"/>
  <c r="U12" i="39"/>
  <c r="V12" i="39"/>
  <c r="W12" i="39"/>
  <c r="X12" i="39"/>
  <c r="Y12" i="39"/>
  <c r="Z12" i="39"/>
  <c r="AA12" i="39"/>
  <c r="AB12" i="39"/>
  <c r="AC12" i="39"/>
  <c r="AD12" i="39"/>
  <c r="AE12" i="39"/>
  <c r="AF12" i="39"/>
  <c r="AG12" i="39"/>
  <c r="AH12" i="39"/>
  <c r="AI12" i="39"/>
  <c r="AJ12" i="39"/>
  <c r="AK12" i="39"/>
  <c r="AL12" i="39"/>
  <c r="AM12" i="39"/>
  <c r="AN12" i="39"/>
  <c r="T13" i="39"/>
  <c r="U13" i="39"/>
  <c r="V13" i="39"/>
  <c r="W13" i="39"/>
  <c r="X13" i="39"/>
  <c r="Y13" i="39"/>
  <c r="Z13" i="39"/>
  <c r="AA13" i="39"/>
  <c r="AB13" i="39"/>
  <c r="AC13" i="39"/>
  <c r="AD13" i="39"/>
  <c r="AE13" i="39"/>
  <c r="AF13" i="39"/>
  <c r="AG13" i="39"/>
  <c r="AH13" i="39"/>
  <c r="AI13" i="39"/>
  <c r="AJ13" i="39"/>
  <c r="AK13" i="39"/>
  <c r="AL13" i="39"/>
  <c r="AM13" i="39"/>
  <c r="AN13" i="39"/>
  <c r="T14" i="39"/>
  <c r="U14" i="39"/>
  <c r="V14" i="39"/>
  <c r="W14" i="39"/>
  <c r="X14" i="39"/>
  <c r="Y14" i="39"/>
  <c r="Z14" i="39"/>
  <c r="AA14" i="39"/>
  <c r="AB14" i="39"/>
  <c r="AC14" i="39"/>
  <c r="AD14" i="39"/>
  <c r="AE14" i="39"/>
  <c r="AF14" i="39"/>
  <c r="AG14" i="39"/>
  <c r="AH14" i="39"/>
  <c r="AI14" i="39"/>
  <c r="AJ14" i="39"/>
  <c r="AK14" i="39"/>
  <c r="AL14" i="39"/>
  <c r="AM14" i="39"/>
  <c r="AN14" i="39"/>
  <c r="T15" i="39"/>
  <c r="U15" i="39"/>
  <c r="V15" i="39"/>
  <c r="W15" i="39"/>
  <c r="X15" i="39"/>
  <c r="Y15" i="39"/>
  <c r="Z15" i="39"/>
  <c r="AA15" i="39"/>
  <c r="AB15" i="39"/>
  <c r="AC15" i="39"/>
  <c r="AD15" i="39"/>
  <c r="AE15" i="39"/>
  <c r="AF15" i="39"/>
  <c r="AG15" i="39"/>
  <c r="AH15" i="39"/>
  <c r="AI15" i="39"/>
  <c r="AJ15" i="39"/>
  <c r="AK15" i="39"/>
  <c r="AL15" i="39"/>
  <c r="AM15" i="39"/>
  <c r="AN15" i="39"/>
  <c r="T16" i="39"/>
  <c r="U16" i="39"/>
  <c r="V16" i="39"/>
  <c r="W16" i="39"/>
  <c r="X16" i="39"/>
  <c r="Y16" i="39"/>
  <c r="Z16" i="39"/>
  <c r="AA16" i="39"/>
  <c r="AB16" i="39"/>
  <c r="AC16" i="39"/>
  <c r="AD16" i="39"/>
  <c r="AE16" i="39"/>
  <c r="AF16" i="39"/>
  <c r="AG16" i="39"/>
  <c r="AH16" i="39"/>
  <c r="AI16" i="39"/>
  <c r="AJ16" i="39"/>
  <c r="AK16" i="39"/>
  <c r="AL16" i="39"/>
  <c r="AM16" i="39"/>
  <c r="AN16" i="39"/>
  <c r="T17" i="39"/>
  <c r="U17" i="39"/>
  <c r="V17" i="39"/>
  <c r="W17" i="39"/>
  <c r="X17" i="39"/>
  <c r="Y17" i="39"/>
  <c r="Z17" i="39"/>
  <c r="AA17" i="39"/>
  <c r="AB17" i="39"/>
  <c r="AC17" i="39"/>
  <c r="AD17" i="39"/>
  <c r="AE17" i="39"/>
  <c r="AF17" i="39"/>
  <c r="AG17" i="39"/>
  <c r="AH17" i="39"/>
  <c r="AI17" i="39"/>
  <c r="AJ17" i="39"/>
  <c r="AK17" i="39"/>
  <c r="AL17" i="39"/>
  <c r="AM17" i="39"/>
  <c r="AN17" i="39"/>
  <c r="T18" i="39"/>
  <c r="U18" i="39"/>
  <c r="V18" i="39"/>
  <c r="W18" i="39"/>
  <c r="X18" i="39"/>
  <c r="Y18" i="39"/>
  <c r="Z18" i="39"/>
  <c r="AA18" i="39"/>
  <c r="AB18" i="39"/>
  <c r="AC18" i="39"/>
  <c r="AD18" i="39"/>
  <c r="AE18" i="39"/>
  <c r="AF18" i="39"/>
  <c r="AG18" i="39"/>
  <c r="AH18" i="39"/>
  <c r="AI18" i="39"/>
  <c r="AJ18" i="39"/>
  <c r="AK18" i="39"/>
  <c r="AL18" i="39"/>
  <c r="AM18" i="39"/>
  <c r="AN18" i="39"/>
  <c r="T19" i="39"/>
  <c r="U19" i="39"/>
  <c r="V19" i="39"/>
  <c r="W19" i="39"/>
  <c r="X19" i="39"/>
  <c r="Y19" i="39"/>
  <c r="Z19" i="39"/>
  <c r="AA19" i="39"/>
  <c r="AB19" i="39"/>
  <c r="AC19" i="39"/>
  <c r="AD19" i="39"/>
  <c r="AE19" i="39"/>
  <c r="AF19" i="39"/>
  <c r="AG19" i="39"/>
  <c r="AH19" i="39"/>
  <c r="AI19" i="39"/>
  <c r="AJ19" i="39"/>
  <c r="AK19" i="39"/>
  <c r="AL19" i="39"/>
  <c r="AM19" i="39"/>
  <c r="AN19" i="39"/>
  <c r="T20" i="39"/>
  <c r="U20" i="39"/>
  <c r="V20" i="39"/>
  <c r="W20" i="39"/>
  <c r="X20" i="39"/>
  <c r="Y20" i="39"/>
  <c r="Z20" i="39"/>
  <c r="AA20" i="39"/>
  <c r="AB20" i="39"/>
  <c r="AC20" i="39"/>
  <c r="AD20" i="39"/>
  <c r="AE20" i="39"/>
  <c r="AF20" i="39"/>
  <c r="AG20" i="39"/>
  <c r="AH20" i="39"/>
  <c r="AI20" i="39"/>
  <c r="AJ20" i="39"/>
  <c r="AK20" i="39"/>
  <c r="AL20" i="39"/>
  <c r="AM20" i="39"/>
  <c r="AN20" i="39"/>
  <c r="T21" i="39"/>
  <c r="U21" i="39"/>
  <c r="V21" i="39"/>
  <c r="W21" i="39"/>
  <c r="X21" i="39"/>
  <c r="Y21" i="39"/>
  <c r="Z21" i="39"/>
  <c r="AA21" i="39"/>
  <c r="AB21" i="39"/>
  <c r="AC21" i="39"/>
  <c r="AD21" i="39"/>
  <c r="AE21" i="39"/>
  <c r="AF21" i="39"/>
  <c r="AG21" i="39"/>
  <c r="AH21" i="39"/>
  <c r="AI21" i="39"/>
  <c r="AJ21" i="39"/>
  <c r="AK21" i="39"/>
  <c r="AL21" i="39"/>
  <c r="AM21" i="39"/>
  <c r="AN21" i="39"/>
  <c r="T22" i="39"/>
  <c r="U22" i="39"/>
  <c r="V22" i="39"/>
  <c r="W22" i="39"/>
  <c r="X22" i="39"/>
  <c r="Y22" i="39"/>
  <c r="Z22" i="39"/>
  <c r="AA22" i="39"/>
  <c r="AB22" i="39"/>
  <c r="AC22" i="39"/>
  <c r="AD22" i="39"/>
  <c r="AE22" i="39"/>
  <c r="AF22" i="39"/>
  <c r="AG22" i="39"/>
  <c r="AH22" i="39"/>
  <c r="AI22" i="39"/>
  <c r="AJ22" i="39"/>
  <c r="AK22" i="39"/>
  <c r="AL22" i="39"/>
  <c r="AM22" i="39"/>
  <c r="AN22" i="39"/>
  <c r="T23" i="39"/>
  <c r="U23" i="39"/>
  <c r="V23" i="39"/>
  <c r="W23" i="39"/>
  <c r="X23" i="39"/>
  <c r="Y23" i="39"/>
  <c r="Z23" i="39"/>
  <c r="AA23" i="39"/>
  <c r="AB23" i="39"/>
  <c r="AC23" i="39"/>
  <c r="AD23" i="39"/>
  <c r="AE23" i="39"/>
  <c r="AF23" i="39"/>
  <c r="AG23" i="39"/>
  <c r="AH23" i="39"/>
  <c r="AI23" i="39"/>
  <c r="AJ23" i="39"/>
  <c r="AK23" i="39"/>
  <c r="AL23" i="39"/>
  <c r="AM23" i="39"/>
  <c r="AN23" i="39"/>
  <c r="T24" i="39"/>
  <c r="U24" i="39"/>
  <c r="V24" i="39"/>
  <c r="W24" i="39"/>
  <c r="X24" i="39"/>
  <c r="Y24" i="39"/>
  <c r="Z24" i="39"/>
  <c r="AA24" i="39"/>
  <c r="AB24" i="39"/>
  <c r="AC24" i="39"/>
  <c r="AD24" i="39"/>
  <c r="AE24" i="39"/>
  <c r="AF24" i="39"/>
  <c r="AG24" i="39"/>
  <c r="AH24" i="39"/>
  <c r="AI24" i="39"/>
  <c r="AJ24" i="39"/>
  <c r="AK24" i="39"/>
  <c r="AL24" i="39"/>
  <c r="AM24" i="39"/>
  <c r="AN24" i="39"/>
  <c r="T25" i="39"/>
  <c r="U25" i="39"/>
  <c r="V25" i="39"/>
  <c r="W25" i="39"/>
  <c r="X25" i="39"/>
  <c r="Y25" i="39"/>
  <c r="Z25" i="39"/>
  <c r="AA25" i="39"/>
  <c r="AB25" i="39"/>
  <c r="AC25" i="39"/>
  <c r="AD25" i="39"/>
  <c r="AE25" i="39"/>
  <c r="AF25" i="39"/>
  <c r="AG25" i="39"/>
  <c r="AH25" i="39"/>
  <c r="AI25" i="39"/>
  <c r="AJ25" i="39"/>
  <c r="AK25" i="39"/>
  <c r="AL25" i="39"/>
  <c r="AM25" i="39"/>
  <c r="AN25" i="39"/>
  <c r="T26" i="39"/>
  <c r="U26" i="39"/>
  <c r="V26" i="39"/>
  <c r="W26" i="39"/>
  <c r="X26" i="39"/>
  <c r="Y26" i="39"/>
  <c r="Z26" i="39"/>
  <c r="AA26" i="39"/>
  <c r="AB26" i="39"/>
  <c r="AC26" i="39"/>
  <c r="AD26" i="39"/>
  <c r="AE26" i="39"/>
  <c r="AF26" i="39"/>
  <c r="AG26" i="39"/>
  <c r="AH26" i="39"/>
  <c r="AI26" i="39"/>
  <c r="AJ26" i="39"/>
  <c r="AK26" i="39"/>
  <c r="AL26" i="39"/>
  <c r="AM26" i="39"/>
  <c r="AN26" i="39"/>
  <c r="T27" i="39"/>
  <c r="U27" i="39"/>
  <c r="V27" i="39"/>
  <c r="W27" i="39"/>
  <c r="X27" i="39"/>
  <c r="Y27" i="39"/>
  <c r="Z27" i="39"/>
  <c r="AA27" i="39"/>
  <c r="AB27" i="39"/>
  <c r="AC27" i="39"/>
  <c r="AD27" i="39"/>
  <c r="AE27" i="39"/>
  <c r="AF27" i="39"/>
  <c r="AG27" i="39"/>
  <c r="AH27" i="39"/>
  <c r="AI27" i="39"/>
  <c r="AJ27" i="39"/>
  <c r="AK27" i="39"/>
  <c r="AL27" i="39"/>
  <c r="AM27" i="39"/>
  <c r="AN27" i="39"/>
  <c r="T28" i="39"/>
  <c r="U28" i="39"/>
  <c r="V28" i="39"/>
  <c r="W28" i="39"/>
  <c r="X28" i="39"/>
  <c r="Y28" i="39"/>
  <c r="Z28" i="39"/>
  <c r="AA28" i="39"/>
  <c r="AB28" i="39"/>
  <c r="AC28" i="39"/>
  <c r="AD28" i="39"/>
  <c r="AE28" i="39"/>
  <c r="AF28" i="39"/>
  <c r="AG28" i="39"/>
  <c r="AH28" i="39"/>
  <c r="AI28" i="39"/>
  <c r="AJ28" i="39"/>
  <c r="AK28" i="39"/>
  <c r="AL28" i="39"/>
  <c r="AM28" i="39"/>
  <c r="AN28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AF29" i="39"/>
  <c r="AG29" i="39"/>
  <c r="AH29" i="39"/>
  <c r="AI29" i="39"/>
  <c r="AJ29" i="39"/>
  <c r="AK29" i="39"/>
  <c r="AL29" i="39"/>
  <c r="AM29" i="39"/>
  <c r="AN29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AH30" i="39"/>
  <c r="AI30" i="39"/>
  <c r="AJ30" i="39"/>
  <c r="AK30" i="39"/>
  <c r="AL30" i="39"/>
  <c r="AM30" i="39"/>
  <c r="AN30" i="39"/>
  <c r="T31" i="39"/>
  <c r="U31" i="39"/>
  <c r="V31" i="39"/>
  <c r="W31" i="39"/>
  <c r="X31" i="39"/>
  <c r="Y31" i="39"/>
  <c r="Z31" i="39"/>
  <c r="AA31" i="39"/>
  <c r="AB31" i="39"/>
  <c r="AC31" i="39"/>
  <c r="AD31" i="39"/>
  <c r="AE31" i="39"/>
  <c r="AF31" i="39"/>
  <c r="AG31" i="39"/>
  <c r="AH31" i="39"/>
  <c r="AI31" i="39"/>
  <c r="AJ31" i="39"/>
  <c r="AK31" i="39"/>
  <c r="AL31" i="39"/>
  <c r="AM31" i="39"/>
  <c r="AN31" i="39"/>
  <c r="T32" i="39"/>
  <c r="U32" i="39"/>
  <c r="V32" i="39"/>
  <c r="W32" i="39"/>
  <c r="X32" i="39"/>
  <c r="Y32" i="39"/>
  <c r="Z32" i="39"/>
  <c r="AA32" i="39"/>
  <c r="AB32" i="39"/>
  <c r="AC32" i="39"/>
  <c r="AD32" i="39"/>
  <c r="AE32" i="39"/>
  <c r="AF32" i="39"/>
  <c r="AG32" i="39"/>
  <c r="AH32" i="39"/>
  <c r="AI32" i="39"/>
  <c r="AJ32" i="39"/>
  <c r="AK32" i="39"/>
  <c r="AL32" i="39"/>
  <c r="AM32" i="39"/>
  <c r="AN32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AF33" i="39"/>
  <c r="AG33" i="39"/>
  <c r="AH33" i="39"/>
  <c r="AI33" i="39"/>
  <c r="AJ33" i="39"/>
  <c r="AK33" i="39"/>
  <c r="AL33" i="39"/>
  <c r="AM33" i="39"/>
  <c r="AN33" i="39"/>
  <c r="T34" i="39"/>
  <c r="U34" i="39"/>
  <c r="V34" i="39"/>
  <c r="W34" i="39"/>
  <c r="X34" i="39"/>
  <c r="Y34" i="39"/>
  <c r="Z34" i="39"/>
  <c r="AA34" i="39"/>
  <c r="AB34" i="39"/>
  <c r="AC34" i="39"/>
  <c r="AD34" i="39"/>
  <c r="AE34" i="39"/>
  <c r="AF34" i="39"/>
  <c r="AG34" i="39"/>
  <c r="AH34" i="39"/>
  <c r="AI34" i="39"/>
  <c r="AJ34" i="39"/>
  <c r="AK34" i="39"/>
  <c r="AL34" i="39"/>
  <c r="AM34" i="39"/>
  <c r="AN34" i="39"/>
  <c r="T35" i="39"/>
  <c r="U35" i="39"/>
  <c r="V35" i="39"/>
  <c r="W35" i="39"/>
  <c r="X35" i="39"/>
  <c r="Y35" i="39"/>
  <c r="Z35" i="39"/>
  <c r="AA35" i="39"/>
  <c r="AB35" i="39"/>
  <c r="AC35" i="39"/>
  <c r="AD35" i="39"/>
  <c r="AE35" i="39"/>
  <c r="AF35" i="39"/>
  <c r="AG35" i="39"/>
  <c r="AH35" i="39"/>
  <c r="AI35" i="39"/>
  <c r="AJ35" i="39"/>
  <c r="AK35" i="39"/>
  <c r="AL35" i="39"/>
  <c r="AM35" i="39"/>
  <c r="AN35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AF36" i="39"/>
  <c r="AG36" i="39"/>
  <c r="AH36" i="39"/>
  <c r="AI36" i="39"/>
  <c r="AJ36" i="39"/>
  <c r="AK36" i="39"/>
  <c r="AL36" i="39"/>
  <c r="AM36" i="39"/>
  <c r="AN36" i="39"/>
  <c r="T37" i="39"/>
  <c r="U37" i="39"/>
  <c r="V37" i="39"/>
  <c r="W37" i="39"/>
  <c r="X37" i="39"/>
  <c r="Y37" i="39"/>
  <c r="Z37" i="39"/>
  <c r="AA37" i="39"/>
  <c r="AB37" i="39"/>
  <c r="AC37" i="39"/>
  <c r="AD37" i="39"/>
  <c r="AE37" i="39"/>
  <c r="AF37" i="39"/>
  <c r="AG37" i="39"/>
  <c r="AH37" i="39"/>
  <c r="AI37" i="39"/>
  <c r="AJ37" i="39"/>
  <c r="AK37" i="39"/>
  <c r="AL37" i="39"/>
  <c r="AM37" i="39"/>
  <c r="AN37" i="39"/>
  <c r="T38" i="39"/>
  <c r="U38" i="39"/>
  <c r="V38" i="39"/>
  <c r="W38" i="39"/>
  <c r="X38" i="39"/>
  <c r="Y38" i="39"/>
  <c r="Z38" i="39"/>
  <c r="AA38" i="39"/>
  <c r="AB38" i="39"/>
  <c r="AC38" i="39"/>
  <c r="AD38" i="39"/>
  <c r="AE38" i="39"/>
  <c r="AF38" i="39"/>
  <c r="AG38" i="39"/>
  <c r="AH38" i="39"/>
  <c r="AI38" i="39"/>
  <c r="AJ38" i="39"/>
  <c r="AK38" i="39"/>
  <c r="AL38" i="39"/>
  <c r="AM38" i="39"/>
  <c r="AN38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AJ40" i="39"/>
  <c r="AK40" i="39"/>
  <c r="AL40" i="39"/>
  <c r="AM40" i="39"/>
  <c r="AN40" i="39"/>
  <c r="T41" i="39"/>
  <c r="U41" i="39"/>
  <c r="V41" i="39"/>
  <c r="W41" i="39"/>
  <c r="X41" i="39"/>
  <c r="Y41" i="39"/>
  <c r="Z41" i="39"/>
  <c r="AA41" i="39"/>
  <c r="AB41" i="39"/>
  <c r="AC41" i="39"/>
  <c r="AD41" i="39"/>
  <c r="AE41" i="39"/>
  <c r="AF41" i="39"/>
  <c r="AG41" i="39"/>
  <c r="AH41" i="39"/>
  <c r="AI41" i="39"/>
  <c r="AJ41" i="39"/>
  <c r="AK41" i="39"/>
  <c r="AL41" i="39"/>
  <c r="AM41" i="39"/>
  <c r="AN41" i="39"/>
  <c r="T42" i="39"/>
  <c r="U42" i="39"/>
  <c r="V42" i="39"/>
  <c r="W42" i="39"/>
  <c r="X42" i="39"/>
  <c r="Y42" i="39"/>
  <c r="Z42" i="39"/>
  <c r="AA42" i="39"/>
  <c r="AB42" i="39"/>
  <c r="AC42" i="39"/>
  <c r="AD42" i="39"/>
  <c r="AE42" i="39"/>
  <c r="AF42" i="39"/>
  <c r="AG42" i="39"/>
  <c r="AH42" i="39"/>
  <c r="AI42" i="39"/>
  <c r="AJ42" i="39"/>
  <c r="AK42" i="39"/>
  <c r="AL42" i="39"/>
  <c r="AM42" i="39"/>
  <c r="AN42" i="39"/>
  <c r="T43" i="39"/>
  <c r="U43" i="39"/>
  <c r="V43" i="39"/>
  <c r="W43" i="39"/>
  <c r="X43" i="39"/>
  <c r="Y43" i="39"/>
  <c r="Z43" i="39"/>
  <c r="AA43" i="39"/>
  <c r="AB43" i="39"/>
  <c r="AC43" i="39"/>
  <c r="AD43" i="39"/>
  <c r="AE43" i="39"/>
  <c r="AF43" i="39"/>
  <c r="AG43" i="39"/>
  <c r="AH43" i="39"/>
  <c r="AI43" i="39"/>
  <c r="AJ43" i="39"/>
  <c r="AK43" i="39"/>
  <c r="AL43" i="39"/>
  <c r="AM43" i="39"/>
  <c r="AN43" i="39"/>
  <c r="T44" i="39"/>
  <c r="U44" i="39"/>
  <c r="V44" i="39"/>
  <c r="W44" i="39"/>
  <c r="X44" i="39"/>
  <c r="Y44" i="39"/>
  <c r="Z44" i="39"/>
  <c r="AA44" i="39"/>
  <c r="AB44" i="39"/>
  <c r="AC44" i="39"/>
  <c r="AD44" i="39"/>
  <c r="AE44" i="39"/>
  <c r="AF44" i="39"/>
  <c r="AG44" i="39"/>
  <c r="AH44" i="39"/>
  <c r="AI44" i="39"/>
  <c r="AJ44" i="39"/>
  <c r="AK44" i="39"/>
  <c r="AL44" i="39"/>
  <c r="AM44" i="39"/>
  <c r="AN44" i="39"/>
  <c r="T45" i="39"/>
  <c r="U45" i="39"/>
  <c r="V45" i="39"/>
  <c r="W45" i="39"/>
  <c r="X45" i="39"/>
  <c r="Y45" i="39"/>
  <c r="Z45" i="39"/>
  <c r="AA45" i="39"/>
  <c r="AB45" i="39"/>
  <c r="AC45" i="39"/>
  <c r="AD45" i="39"/>
  <c r="AE45" i="39"/>
  <c r="AF45" i="39"/>
  <c r="AG45" i="39"/>
  <c r="AH45" i="39"/>
  <c r="AI45" i="39"/>
  <c r="AJ45" i="39"/>
  <c r="AK45" i="39"/>
  <c r="AL45" i="39"/>
  <c r="AM45" i="39"/>
  <c r="AN45" i="39"/>
  <c r="T46" i="39"/>
  <c r="U46" i="39"/>
  <c r="V46" i="39"/>
  <c r="W46" i="39"/>
  <c r="X46" i="39"/>
  <c r="Y46" i="39"/>
  <c r="Z46" i="39"/>
  <c r="AA46" i="39"/>
  <c r="AB46" i="39"/>
  <c r="AC46" i="39"/>
  <c r="AD46" i="39"/>
  <c r="AE46" i="39"/>
  <c r="AF46" i="39"/>
  <c r="AG46" i="39"/>
  <c r="AH46" i="39"/>
  <c r="AI46" i="39"/>
  <c r="AJ46" i="39"/>
  <c r="AK46" i="39"/>
  <c r="AL46" i="39"/>
  <c r="AM46" i="39"/>
  <c r="AN46" i="39"/>
  <c r="T47" i="39"/>
  <c r="U47" i="39"/>
  <c r="V47" i="39"/>
  <c r="W47" i="39"/>
  <c r="X47" i="39"/>
  <c r="Y47" i="39"/>
  <c r="Z47" i="39"/>
  <c r="AA47" i="39"/>
  <c r="AB47" i="39"/>
  <c r="AC47" i="39"/>
  <c r="AD47" i="39"/>
  <c r="AE47" i="39"/>
  <c r="AF47" i="39"/>
  <c r="AG47" i="39"/>
  <c r="AH47" i="39"/>
  <c r="AI47" i="39"/>
  <c r="AJ47" i="39"/>
  <c r="AK47" i="39"/>
  <c r="AL47" i="39"/>
  <c r="AM47" i="39"/>
  <c r="AN47" i="39"/>
  <c r="T48" i="39"/>
  <c r="U48" i="39"/>
  <c r="V48" i="39"/>
  <c r="W48" i="39"/>
  <c r="X48" i="39"/>
  <c r="Y48" i="39"/>
  <c r="Z48" i="39"/>
  <c r="AA48" i="39"/>
  <c r="AB48" i="39"/>
  <c r="AC48" i="39"/>
  <c r="AD48" i="39"/>
  <c r="AE48" i="39"/>
  <c r="AF48" i="39"/>
  <c r="AG48" i="39"/>
  <c r="AH48" i="39"/>
  <c r="AI48" i="39"/>
  <c r="AJ48" i="39"/>
  <c r="AK48" i="39"/>
  <c r="AL48" i="39"/>
  <c r="AM48" i="39"/>
  <c r="AN48" i="39"/>
  <c r="T49" i="39"/>
  <c r="U49" i="39"/>
  <c r="V49" i="39"/>
  <c r="W49" i="39"/>
  <c r="X49" i="39"/>
  <c r="Y49" i="39"/>
  <c r="Z49" i="39"/>
  <c r="AA49" i="39"/>
  <c r="AB49" i="39"/>
  <c r="AC49" i="39"/>
  <c r="AD49" i="39"/>
  <c r="AE49" i="39"/>
  <c r="AF49" i="39"/>
  <c r="AG49" i="39"/>
  <c r="AH49" i="39"/>
  <c r="AI49" i="39"/>
  <c r="AJ49" i="39"/>
  <c r="AK49" i="39"/>
  <c r="AL49" i="39"/>
  <c r="AM49" i="39"/>
  <c r="AN49" i="39"/>
  <c r="T50" i="39"/>
  <c r="U50" i="39"/>
  <c r="V50" i="39"/>
  <c r="W50" i="39"/>
  <c r="X50" i="39"/>
  <c r="Y50" i="39"/>
  <c r="Z50" i="39"/>
  <c r="AA50" i="39"/>
  <c r="AB50" i="39"/>
  <c r="AC50" i="39"/>
  <c r="AD50" i="39"/>
  <c r="AE50" i="39"/>
  <c r="AF50" i="39"/>
  <c r="AG50" i="39"/>
  <c r="AH50" i="39"/>
  <c r="AI50" i="39"/>
  <c r="AJ50" i="39"/>
  <c r="AK50" i="39"/>
  <c r="AL50" i="39"/>
  <c r="AM50" i="39"/>
  <c r="AN50" i="39"/>
  <c r="T51" i="39"/>
  <c r="U51" i="39"/>
  <c r="V51" i="39"/>
  <c r="W51" i="39"/>
  <c r="X51" i="39"/>
  <c r="Y51" i="39"/>
  <c r="Z51" i="39"/>
  <c r="AA51" i="39"/>
  <c r="AB51" i="39"/>
  <c r="AC51" i="39"/>
  <c r="AD51" i="39"/>
  <c r="AE51" i="39"/>
  <c r="AF51" i="39"/>
  <c r="AG51" i="39"/>
  <c r="AH51" i="39"/>
  <c r="AI51" i="39"/>
  <c r="AJ51" i="39"/>
  <c r="AK51" i="39"/>
  <c r="AL51" i="39"/>
  <c r="AM51" i="39"/>
  <c r="AN51" i="39"/>
  <c r="T52" i="39"/>
  <c r="U52" i="39"/>
  <c r="V52" i="39"/>
  <c r="W52" i="39"/>
  <c r="X52" i="39"/>
  <c r="Y52" i="39"/>
  <c r="Z52" i="39"/>
  <c r="AA52" i="39"/>
  <c r="AB52" i="39"/>
  <c r="AC52" i="39"/>
  <c r="AD52" i="39"/>
  <c r="AE52" i="39"/>
  <c r="AF52" i="39"/>
  <c r="AG52" i="39"/>
  <c r="AH52" i="39"/>
  <c r="AI52" i="39"/>
  <c r="AJ52" i="39"/>
  <c r="AK52" i="39"/>
  <c r="AL52" i="39"/>
  <c r="AM52" i="39"/>
  <c r="AN52" i="39"/>
  <c r="T53" i="39"/>
  <c r="U53" i="39"/>
  <c r="V53" i="39"/>
  <c r="W53" i="39"/>
  <c r="X53" i="39"/>
  <c r="Y53" i="39"/>
  <c r="Z53" i="39"/>
  <c r="AA53" i="39"/>
  <c r="AB53" i="39"/>
  <c r="AC53" i="39"/>
  <c r="AD53" i="39"/>
  <c r="AE53" i="39"/>
  <c r="AF53" i="39"/>
  <c r="AG53" i="39"/>
  <c r="AH53" i="39"/>
  <c r="AI53" i="39"/>
  <c r="AJ53" i="39"/>
  <c r="AK53" i="39"/>
  <c r="AL53" i="39"/>
  <c r="AM53" i="39"/>
  <c r="AN53" i="39"/>
  <c r="T54" i="39"/>
  <c r="U54" i="39"/>
  <c r="V54" i="39"/>
  <c r="W54" i="39"/>
  <c r="X54" i="39"/>
  <c r="Y54" i="39"/>
  <c r="Z54" i="39"/>
  <c r="AA54" i="39"/>
  <c r="AB54" i="39"/>
  <c r="AC54" i="39"/>
  <c r="AD54" i="39"/>
  <c r="AE54" i="39"/>
  <c r="AF54" i="39"/>
  <c r="AG54" i="39"/>
  <c r="AH54" i="39"/>
  <c r="AI54" i="39"/>
  <c r="AJ54" i="39"/>
  <c r="AK54" i="39"/>
  <c r="AL54" i="39"/>
  <c r="AM54" i="39"/>
  <c r="AN54" i="39"/>
  <c r="T55" i="39"/>
  <c r="U55" i="39"/>
  <c r="V55" i="39"/>
  <c r="W55" i="39"/>
  <c r="X55" i="39"/>
  <c r="Y55" i="39"/>
  <c r="Z55" i="39"/>
  <c r="AA55" i="39"/>
  <c r="AB55" i="39"/>
  <c r="AC55" i="39"/>
  <c r="AD55" i="39"/>
  <c r="AE55" i="39"/>
  <c r="AF55" i="39"/>
  <c r="AG55" i="39"/>
  <c r="AH55" i="39"/>
  <c r="AI55" i="39"/>
  <c r="AJ55" i="39"/>
  <c r="AK55" i="39"/>
  <c r="AL55" i="39"/>
  <c r="AM55" i="39"/>
  <c r="AN55" i="39"/>
  <c r="T56" i="39"/>
  <c r="U56" i="39"/>
  <c r="V56" i="39"/>
  <c r="W56" i="39"/>
  <c r="X56" i="39"/>
  <c r="Y56" i="39"/>
  <c r="Z56" i="39"/>
  <c r="AA56" i="39"/>
  <c r="AB56" i="39"/>
  <c r="AC56" i="39"/>
  <c r="AD56" i="39"/>
  <c r="AE56" i="39"/>
  <c r="AF56" i="39"/>
  <c r="AG56" i="39"/>
  <c r="AH56" i="39"/>
  <c r="AI56" i="39"/>
  <c r="AJ56" i="39"/>
  <c r="AK56" i="39"/>
  <c r="AL56" i="39"/>
  <c r="AM56" i="39"/>
  <c r="AN56" i="39"/>
  <c r="T57" i="39"/>
  <c r="U57" i="39"/>
  <c r="V57" i="39"/>
  <c r="W57" i="39"/>
  <c r="X57" i="39"/>
  <c r="Y57" i="39"/>
  <c r="Z57" i="39"/>
  <c r="AA57" i="39"/>
  <c r="AB57" i="39"/>
  <c r="AC57" i="39"/>
  <c r="AD57" i="39"/>
  <c r="AE57" i="39"/>
  <c r="AF57" i="39"/>
  <c r="AG57" i="39"/>
  <c r="AH57" i="39"/>
  <c r="AI57" i="39"/>
  <c r="AJ57" i="39"/>
  <c r="AK57" i="39"/>
  <c r="AL57" i="39"/>
  <c r="AM57" i="39"/>
  <c r="AN57" i="39"/>
  <c r="T58" i="39"/>
  <c r="U58" i="39"/>
  <c r="V58" i="39"/>
  <c r="W58" i="39"/>
  <c r="X58" i="39"/>
  <c r="Y58" i="39"/>
  <c r="Z58" i="39"/>
  <c r="AA58" i="39"/>
  <c r="AB58" i="39"/>
  <c r="AC58" i="39"/>
  <c r="AD58" i="39"/>
  <c r="AE58" i="39"/>
  <c r="AF58" i="39"/>
  <c r="AG58" i="39"/>
  <c r="AH58" i="39"/>
  <c r="AI58" i="39"/>
  <c r="AJ58" i="39"/>
  <c r="AK58" i="39"/>
  <c r="AL58" i="39"/>
  <c r="AM58" i="39"/>
  <c r="AN58" i="39"/>
  <c r="U4" i="39"/>
  <c r="V4" i="39"/>
  <c r="W4" i="39"/>
  <c r="X4" i="39"/>
  <c r="Y4" i="39"/>
  <c r="Z4" i="39"/>
  <c r="AA4" i="39"/>
  <c r="AB4" i="39"/>
  <c r="AC4" i="39"/>
  <c r="AD4" i="39"/>
  <c r="AE4" i="39"/>
  <c r="AF4" i="39"/>
  <c r="AG4" i="39"/>
  <c r="AH4" i="39"/>
  <c r="AI4" i="39"/>
  <c r="AJ4" i="39"/>
  <c r="AK4" i="39"/>
  <c r="AL4" i="39"/>
  <c r="AM4" i="39"/>
  <c r="AN4" i="39"/>
  <c r="T4" i="39"/>
  <c r="B5" i="39"/>
  <c r="C5" i="39"/>
  <c r="D5" i="39"/>
  <c r="E5" i="39"/>
  <c r="F5" i="39"/>
  <c r="G5" i="39"/>
  <c r="H5" i="39"/>
  <c r="I5" i="39"/>
  <c r="J5" i="39"/>
  <c r="K5" i="39"/>
  <c r="L5" i="39"/>
  <c r="M5" i="39"/>
  <c r="N5" i="39"/>
  <c r="O5" i="39"/>
  <c r="P5" i="39"/>
  <c r="Q5" i="39"/>
  <c r="B6" i="39"/>
  <c r="C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B7" i="39"/>
  <c r="C7" i="39"/>
  <c r="D7" i="39"/>
  <c r="E7" i="39"/>
  <c r="F7" i="39"/>
  <c r="G7" i="39"/>
  <c r="H7" i="39"/>
  <c r="I7" i="39"/>
  <c r="J7" i="39"/>
  <c r="K7" i="39"/>
  <c r="L7" i="39"/>
  <c r="M7" i="39"/>
  <c r="N7" i="39"/>
  <c r="O7" i="39"/>
  <c r="P7" i="39"/>
  <c r="Q7" i="39"/>
  <c r="B8" i="39"/>
  <c r="C8" i="39"/>
  <c r="D8" i="39"/>
  <c r="E8" i="39"/>
  <c r="F8" i="39"/>
  <c r="G8" i="39"/>
  <c r="H8" i="39"/>
  <c r="I8" i="39"/>
  <c r="J8" i="39"/>
  <c r="K8" i="39"/>
  <c r="L8" i="39"/>
  <c r="M8" i="39"/>
  <c r="N8" i="39"/>
  <c r="O8" i="39"/>
  <c r="P8" i="39"/>
  <c r="Q8" i="39"/>
  <c r="B9" i="39"/>
  <c r="C9" i="39"/>
  <c r="D9" i="39"/>
  <c r="E9" i="39"/>
  <c r="F9" i="39"/>
  <c r="G9" i="39"/>
  <c r="H9" i="39"/>
  <c r="I9" i="39"/>
  <c r="J9" i="39"/>
  <c r="K9" i="39"/>
  <c r="L9" i="39"/>
  <c r="M9" i="39"/>
  <c r="N9" i="39"/>
  <c r="O9" i="39"/>
  <c r="P9" i="39"/>
  <c r="Q9" i="39"/>
  <c r="B10" i="39"/>
  <c r="C10" i="39"/>
  <c r="D10" i="39"/>
  <c r="E10" i="39"/>
  <c r="F10" i="39"/>
  <c r="G10" i="39"/>
  <c r="H10" i="39"/>
  <c r="I10" i="39"/>
  <c r="J10" i="39"/>
  <c r="K10" i="39"/>
  <c r="L10" i="39"/>
  <c r="M10" i="39"/>
  <c r="N10" i="39"/>
  <c r="O10" i="39"/>
  <c r="P10" i="39"/>
  <c r="Q10" i="39"/>
  <c r="B11" i="39"/>
  <c r="C11" i="39"/>
  <c r="D11" i="39"/>
  <c r="E11" i="39"/>
  <c r="F11" i="39"/>
  <c r="G11" i="39"/>
  <c r="H11" i="39"/>
  <c r="I11" i="39"/>
  <c r="J11" i="39"/>
  <c r="K11" i="39"/>
  <c r="L11" i="39"/>
  <c r="M11" i="39"/>
  <c r="N11" i="39"/>
  <c r="O11" i="39"/>
  <c r="P11" i="39"/>
  <c r="Q11" i="39"/>
  <c r="B12" i="39"/>
  <c r="C12" i="39"/>
  <c r="D12" i="39"/>
  <c r="E12" i="39"/>
  <c r="F12" i="39"/>
  <c r="G12" i="39"/>
  <c r="H12" i="39"/>
  <c r="I12" i="39"/>
  <c r="J12" i="39"/>
  <c r="K12" i="39"/>
  <c r="L12" i="39"/>
  <c r="M12" i="39"/>
  <c r="N12" i="39"/>
  <c r="O12" i="39"/>
  <c r="P12" i="39"/>
  <c r="Q12" i="39"/>
  <c r="B13" i="39"/>
  <c r="C13" i="39"/>
  <c r="D13" i="39"/>
  <c r="E13" i="39"/>
  <c r="F13" i="39"/>
  <c r="G13" i="39"/>
  <c r="H13" i="39"/>
  <c r="I13" i="39"/>
  <c r="J13" i="39"/>
  <c r="K13" i="39"/>
  <c r="L13" i="39"/>
  <c r="M13" i="39"/>
  <c r="N13" i="39"/>
  <c r="O13" i="39"/>
  <c r="P13" i="39"/>
  <c r="Q13" i="39"/>
  <c r="B14" i="39"/>
  <c r="C14" i="39"/>
  <c r="D14" i="39"/>
  <c r="E14" i="39"/>
  <c r="F14" i="39"/>
  <c r="G14" i="39"/>
  <c r="H14" i="39"/>
  <c r="I14" i="39"/>
  <c r="J14" i="39"/>
  <c r="K14" i="39"/>
  <c r="L14" i="39"/>
  <c r="M14" i="39"/>
  <c r="N14" i="39"/>
  <c r="O14" i="39"/>
  <c r="P14" i="39"/>
  <c r="Q14" i="39"/>
  <c r="B15" i="39"/>
  <c r="C15" i="39"/>
  <c r="D15" i="39"/>
  <c r="E15" i="39"/>
  <c r="F15" i="39"/>
  <c r="G15" i="39"/>
  <c r="H15" i="39"/>
  <c r="I15" i="39"/>
  <c r="J15" i="39"/>
  <c r="K15" i="39"/>
  <c r="L15" i="39"/>
  <c r="M15" i="39"/>
  <c r="N15" i="39"/>
  <c r="O15" i="39"/>
  <c r="P15" i="39"/>
  <c r="Q15" i="39"/>
  <c r="B16" i="39"/>
  <c r="C16" i="39"/>
  <c r="D16" i="39"/>
  <c r="E16" i="39"/>
  <c r="F16" i="39"/>
  <c r="G16" i="39"/>
  <c r="H16" i="39"/>
  <c r="I16" i="39"/>
  <c r="J16" i="39"/>
  <c r="K16" i="39"/>
  <c r="L16" i="39"/>
  <c r="M16" i="39"/>
  <c r="N16" i="39"/>
  <c r="O16" i="39"/>
  <c r="P16" i="39"/>
  <c r="Q16" i="39"/>
  <c r="B17" i="39"/>
  <c r="C17" i="39"/>
  <c r="D17" i="39"/>
  <c r="E17" i="39"/>
  <c r="F17" i="39"/>
  <c r="G17" i="39"/>
  <c r="H17" i="39"/>
  <c r="I17" i="39"/>
  <c r="J17" i="39"/>
  <c r="K17" i="39"/>
  <c r="L17" i="39"/>
  <c r="M17" i="39"/>
  <c r="N17" i="39"/>
  <c r="O17" i="39"/>
  <c r="P17" i="39"/>
  <c r="Q17" i="39"/>
  <c r="B18" i="39"/>
  <c r="C18" i="39"/>
  <c r="D18" i="39"/>
  <c r="E18" i="39"/>
  <c r="F18" i="39"/>
  <c r="G18" i="39"/>
  <c r="H18" i="39"/>
  <c r="I18" i="39"/>
  <c r="J18" i="39"/>
  <c r="K18" i="39"/>
  <c r="L18" i="39"/>
  <c r="M18" i="39"/>
  <c r="N18" i="39"/>
  <c r="O18" i="39"/>
  <c r="P18" i="39"/>
  <c r="Q18" i="39"/>
  <c r="B19" i="39"/>
  <c r="C19" i="39"/>
  <c r="D19" i="39"/>
  <c r="E19" i="39"/>
  <c r="F19" i="39"/>
  <c r="G19" i="39"/>
  <c r="H19" i="39"/>
  <c r="I19" i="39"/>
  <c r="J19" i="39"/>
  <c r="K19" i="39"/>
  <c r="L19" i="39"/>
  <c r="M19" i="39"/>
  <c r="N19" i="39"/>
  <c r="O19" i="39"/>
  <c r="P19" i="39"/>
  <c r="Q19" i="39"/>
  <c r="B20" i="39"/>
  <c r="C20" i="39"/>
  <c r="D20" i="39"/>
  <c r="E20" i="39"/>
  <c r="F20" i="39"/>
  <c r="G20" i="39"/>
  <c r="H20" i="39"/>
  <c r="I20" i="39"/>
  <c r="J20" i="39"/>
  <c r="K20" i="39"/>
  <c r="L20" i="39"/>
  <c r="M20" i="39"/>
  <c r="N20" i="39"/>
  <c r="O20" i="39"/>
  <c r="P20" i="39"/>
  <c r="Q20" i="39"/>
  <c r="B21" i="39"/>
  <c r="C21" i="39"/>
  <c r="D21" i="39"/>
  <c r="E21" i="39"/>
  <c r="F21" i="39"/>
  <c r="G21" i="39"/>
  <c r="H21" i="39"/>
  <c r="I21" i="39"/>
  <c r="J21" i="39"/>
  <c r="K21" i="39"/>
  <c r="L21" i="39"/>
  <c r="M21" i="39"/>
  <c r="N21" i="39"/>
  <c r="O21" i="39"/>
  <c r="P21" i="39"/>
  <c r="Q21" i="39"/>
  <c r="B22" i="39"/>
  <c r="C22" i="39"/>
  <c r="D22" i="39"/>
  <c r="E22" i="39"/>
  <c r="F22" i="39"/>
  <c r="G22" i="39"/>
  <c r="H22" i="39"/>
  <c r="I22" i="39"/>
  <c r="J22" i="39"/>
  <c r="K22" i="39"/>
  <c r="L22" i="39"/>
  <c r="M22" i="39"/>
  <c r="N22" i="39"/>
  <c r="O22" i="39"/>
  <c r="P22" i="39"/>
  <c r="Q22" i="39"/>
  <c r="B23" i="39"/>
  <c r="C23" i="39"/>
  <c r="D23" i="39"/>
  <c r="E23" i="39"/>
  <c r="F23" i="39"/>
  <c r="G23" i="39"/>
  <c r="H23" i="39"/>
  <c r="I23" i="39"/>
  <c r="J23" i="39"/>
  <c r="K23" i="39"/>
  <c r="L23" i="39"/>
  <c r="M23" i="39"/>
  <c r="N23" i="39"/>
  <c r="O23" i="39"/>
  <c r="P23" i="39"/>
  <c r="Q23" i="39"/>
  <c r="B24" i="39"/>
  <c r="C24" i="39"/>
  <c r="D24" i="39"/>
  <c r="E24" i="39"/>
  <c r="F24" i="39"/>
  <c r="G24" i="39"/>
  <c r="H24" i="39"/>
  <c r="I24" i="39"/>
  <c r="J24" i="39"/>
  <c r="K24" i="39"/>
  <c r="L24" i="39"/>
  <c r="M24" i="39"/>
  <c r="N24" i="39"/>
  <c r="O24" i="39"/>
  <c r="P24" i="39"/>
  <c r="Q24" i="39"/>
  <c r="B25" i="39"/>
  <c r="C25" i="39"/>
  <c r="D25" i="39"/>
  <c r="E25" i="39"/>
  <c r="F25" i="39"/>
  <c r="G25" i="39"/>
  <c r="H25" i="39"/>
  <c r="I25" i="39"/>
  <c r="J25" i="39"/>
  <c r="K25" i="39"/>
  <c r="L25" i="39"/>
  <c r="M25" i="39"/>
  <c r="N25" i="39"/>
  <c r="O25" i="39"/>
  <c r="P25" i="39"/>
  <c r="Q25" i="39"/>
  <c r="B26" i="39"/>
  <c r="C26" i="39"/>
  <c r="D26" i="39"/>
  <c r="E26" i="39"/>
  <c r="F26" i="39"/>
  <c r="G26" i="39"/>
  <c r="H26" i="39"/>
  <c r="I26" i="39"/>
  <c r="J26" i="39"/>
  <c r="K26" i="39"/>
  <c r="L26" i="39"/>
  <c r="M26" i="39"/>
  <c r="N26" i="39"/>
  <c r="O26" i="39"/>
  <c r="P26" i="39"/>
  <c r="Q26" i="39"/>
  <c r="B27" i="39"/>
  <c r="C27" i="39"/>
  <c r="D27" i="39"/>
  <c r="E27" i="39"/>
  <c r="F27" i="39"/>
  <c r="G27" i="39"/>
  <c r="H27" i="39"/>
  <c r="I27" i="39"/>
  <c r="J27" i="39"/>
  <c r="K27" i="39"/>
  <c r="L27" i="39"/>
  <c r="M27" i="39"/>
  <c r="N27" i="39"/>
  <c r="O27" i="39"/>
  <c r="P27" i="39"/>
  <c r="Q27" i="39"/>
  <c r="B28" i="39"/>
  <c r="C28" i="39"/>
  <c r="D28" i="39"/>
  <c r="E28" i="39"/>
  <c r="F28" i="39"/>
  <c r="G28" i="39"/>
  <c r="H28" i="39"/>
  <c r="I28" i="39"/>
  <c r="J28" i="39"/>
  <c r="K28" i="39"/>
  <c r="L28" i="39"/>
  <c r="M28" i="39"/>
  <c r="N28" i="39"/>
  <c r="O28" i="39"/>
  <c r="P28" i="39"/>
  <c r="Q28" i="39"/>
  <c r="B29" i="39"/>
  <c r="C29" i="39"/>
  <c r="D29" i="39"/>
  <c r="E29" i="39"/>
  <c r="F29" i="39"/>
  <c r="G29" i="39"/>
  <c r="H29" i="39"/>
  <c r="I29" i="39"/>
  <c r="J29" i="39"/>
  <c r="K29" i="39"/>
  <c r="L29" i="39"/>
  <c r="M29" i="39"/>
  <c r="N29" i="39"/>
  <c r="O29" i="39"/>
  <c r="P29" i="39"/>
  <c r="Q29" i="39"/>
  <c r="B30" i="39"/>
  <c r="C30" i="39"/>
  <c r="D30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Q30" i="39"/>
  <c r="B31" i="39"/>
  <c r="C31" i="39"/>
  <c r="D31" i="39"/>
  <c r="E31" i="39"/>
  <c r="F31" i="39"/>
  <c r="G31" i="39"/>
  <c r="H31" i="39"/>
  <c r="I31" i="39"/>
  <c r="J31" i="39"/>
  <c r="K31" i="39"/>
  <c r="L31" i="39"/>
  <c r="M31" i="39"/>
  <c r="N31" i="39"/>
  <c r="O31" i="39"/>
  <c r="P31" i="39"/>
  <c r="Q31" i="39"/>
  <c r="B32" i="39"/>
  <c r="C32" i="39"/>
  <c r="D32" i="39"/>
  <c r="E32" i="39"/>
  <c r="F32" i="39"/>
  <c r="G32" i="39"/>
  <c r="H32" i="39"/>
  <c r="I32" i="39"/>
  <c r="J32" i="39"/>
  <c r="K32" i="39"/>
  <c r="L32" i="39"/>
  <c r="M32" i="39"/>
  <c r="N32" i="39"/>
  <c r="O32" i="39"/>
  <c r="P32" i="39"/>
  <c r="Q32" i="39"/>
  <c r="B33" i="39"/>
  <c r="C33" i="39"/>
  <c r="D33" i="39"/>
  <c r="E33" i="39"/>
  <c r="F33" i="39"/>
  <c r="G33" i="39"/>
  <c r="H33" i="39"/>
  <c r="I33" i="39"/>
  <c r="J33" i="39"/>
  <c r="K33" i="39"/>
  <c r="L33" i="39"/>
  <c r="M33" i="39"/>
  <c r="N33" i="39"/>
  <c r="O33" i="39"/>
  <c r="P33" i="39"/>
  <c r="Q33" i="39"/>
  <c r="B34" i="39"/>
  <c r="C34" i="39"/>
  <c r="D34" i="39"/>
  <c r="E34" i="39"/>
  <c r="F34" i="39"/>
  <c r="G34" i="39"/>
  <c r="H34" i="39"/>
  <c r="I34" i="39"/>
  <c r="J34" i="39"/>
  <c r="K34" i="39"/>
  <c r="L34" i="39"/>
  <c r="M34" i="39"/>
  <c r="N34" i="39"/>
  <c r="O34" i="39"/>
  <c r="P34" i="39"/>
  <c r="Q34" i="39"/>
  <c r="B35" i="39"/>
  <c r="C35" i="39"/>
  <c r="D35" i="39"/>
  <c r="E35" i="39"/>
  <c r="F35" i="39"/>
  <c r="G35" i="39"/>
  <c r="H35" i="39"/>
  <c r="I35" i="39"/>
  <c r="J35" i="39"/>
  <c r="K35" i="39"/>
  <c r="L35" i="39"/>
  <c r="M35" i="39"/>
  <c r="N35" i="39"/>
  <c r="O35" i="39"/>
  <c r="P35" i="39"/>
  <c r="Q35" i="39"/>
  <c r="B36" i="39"/>
  <c r="C36" i="39"/>
  <c r="D36" i="39"/>
  <c r="E36" i="39"/>
  <c r="F36" i="39"/>
  <c r="G36" i="39"/>
  <c r="H36" i="39"/>
  <c r="I36" i="39"/>
  <c r="J36" i="39"/>
  <c r="K36" i="39"/>
  <c r="L36" i="39"/>
  <c r="M36" i="39"/>
  <c r="N36" i="39"/>
  <c r="O36" i="39"/>
  <c r="P36" i="39"/>
  <c r="Q36" i="39"/>
  <c r="B37" i="39"/>
  <c r="C37" i="39"/>
  <c r="D37" i="39"/>
  <c r="E37" i="39"/>
  <c r="F37" i="39"/>
  <c r="G37" i="39"/>
  <c r="H37" i="39"/>
  <c r="I37" i="39"/>
  <c r="J37" i="39"/>
  <c r="K37" i="39"/>
  <c r="L37" i="39"/>
  <c r="M37" i="39"/>
  <c r="N37" i="39"/>
  <c r="O37" i="39"/>
  <c r="P37" i="39"/>
  <c r="Q37" i="39"/>
  <c r="B38" i="39"/>
  <c r="C38" i="39"/>
  <c r="D38" i="39"/>
  <c r="E38" i="39"/>
  <c r="F38" i="39"/>
  <c r="G38" i="39"/>
  <c r="H38" i="39"/>
  <c r="I38" i="39"/>
  <c r="J38" i="39"/>
  <c r="K38" i="39"/>
  <c r="L38" i="39"/>
  <c r="M38" i="39"/>
  <c r="N38" i="39"/>
  <c r="O38" i="39"/>
  <c r="P38" i="39"/>
  <c r="Q38" i="39"/>
  <c r="B39" i="39"/>
  <c r="C39" i="39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B40" i="39"/>
  <c r="C40" i="39"/>
  <c r="D40" i="39"/>
  <c r="E40" i="39"/>
  <c r="F40" i="39"/>
  <c r="G40" i="39"/>
  <c r="H40" i="39"/>
  <c r="I40" i="39"/>
  <c r="J40" i="39"/>
  <c r="K40" i="39"/>
  <c r="L40" i="39"/>
  <c r="M40" i="39"/>
  <c r="N40" i="39"/>
  <c r="O40" i="39"/>
  <c r="P40" i="39"/>
  <c r="Q40" i="39"/>
  <c r="B41" i="39"/>
  <c r="C41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P41" i="39"/>
  <c r="Q41" i="39"/>
  <c r="B42" i="39"/>
  <c r="C42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P42" i="39"/>
  <c r="Q42" i="39"/>
  <c r="B43" i="39"/>
  <c r="C43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P43" i="39"/>
  <c r="Q43" i="39"/>
  <c r="B44" i="39"/>
  <c r="C44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P44" i="39"/>
  <c r="Q44" i="39"/>
  <c r="B45" i="39"/>
  <c r="C45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P45" i="39"/>
  <c r="Q45" i="39"/>
  <c r="B46" i="39"/>
  <c r="C46" i="39"/>
  <c r="D46" i="39"/>
  <c r="E46" i="39"/>
  <c r="F46" i="39"/>
  <c r="G46" i="39"/>
  <c r="H46" i="39"/>
  <c r="I46" i="39"/>
  <c r="J46" i="39"/>
  <c r="K46" i="39"/>
  <c r="L46" i="39"/>
  <c r="M46" i="39"/>
  <c r="N46" i="39"/>
  <c r="O46" i="39"/>
  <c r="P46" i="39"/>
  <c r="Q46" i="39"/>
  <c r="B47" i="39"/>
  <c r="C47" i="39"/>
  <c r="D47" i="39"/>
  <c r="E47" i="39"/>
  <c r="F47" i="39"/>
  <c r="G47" i="39"/>
  <c r="H47" i="39"/>
  <c r="I47" i="39"/>
  <c r="J47" i="39"/>
  <c r="K47" i="39"/>
  <c r="L47" i="39"/>
  <c r="M47" i="39"/>
  <c r="N47" i="39"/>
  <c r="O47" i="39"/>
  <c r="P47" i="39"/>
  <c r="Q47" i="39"/>
  <c r="B48" i="39"/>
  <c r="C48" i="39"/>
  <c r="D48" i="39"/>
  <c r="E48" i="39"/>
  <c r="F48" i="39"/>
  <c r="G48" i="39"/>
  <c r="H48" i="39"/>
  <c r="I48" i="39"/>
  <c r="J48" i="39"/>
  <c r="K48" i="39"/>
  <c r="L48" i="39"/>
  <c r="M48" i="39"/>
  <c r="N48" i="39"/>
  <c r="O48" i="39"/>
  <c r="P48" i="39"/>
  <c r="Q48" i="39"/>
  <c r="B49" i="39"/>
  <c r="C49" i="39"/>
  <c r="D49" i="39"/>
  <c r="E49" i="39"/>
  <c r="F49" i="39"/>
  <c r="G49" i="39"/>
  <c r="H49" i="39"/>
  <c r="I49" i="39"/>
  <c r="J49" i="39"/>
  <c r="K49" i="39"/>
  <c r="L49" i="39"/>
  <c r="M49" i="39"/>
  <c r="N49" i="39"/>
  <c r="O49" i="39"/>
  <c r="P49" i="39"/>
  <c r="Q49" i="39"/>
  <c r="B50" i="39"/>
  <c r="C50" i="39"/>
  <c r="D50" i="39"/>
  <c r="E50" i="39"/>
  <c r="F50" i="39"/>
  <c r="G50" i="39"/>
  <c r="H50" i="39"/>
  <c r="I50" i="39"/>
  <c r="J50" i="39"/>
  <c r="K50" i="39"/>
  <c r="L50" i="39"/>
  <c r="M50" i="39"/>
  <c r="N50" i="39"/>
  <c r="O50" i="39"/>
  <c r="P50" i="39"/>
  <c r="Q50" i="39"/>
  <c r="B51" i="39"/>
  <c r="C51" i="39"/>
  <c r="D51" i="39"/>
  <c r="E51" i="39"/>
  <c r="F51" i="39"/>
  <c r="G51" i="39"/>
  <c r="H51" i="39"/>
  <c r="I51" i="39"/>
  <c r="J51" i="39"/>
  <c r="K51" i="39"/>
  <c r="L51" i="39"/>
  <c r="M51" i="39"/>
  <c r="N51" i="39"/>
  <c r="O51" i="39"/>
  <c r="P51" i="39"/>
  <c r="Q51" i="39"/>
  <c r="B52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O52" i="39"/>
  <c r="P52" i="39"/>
  <c r="Q52" i="39"/>
  <c r="B53" i="39"/>
  <c r="C53" i="39"/>
  <c r="D53" i="39"/>
  <c r="E53" i="39"/>
  <c r="F53" i="39"/>
  <c r="G53" i="39"/>
  <c r="H53" i="39"/>
  <c r="I53" i="39"/>
  <c r="J53" i="39"/>
  <c r="K53" i="39"/>
  <c r="L53" i="39"/>
  <c r="M53" i="39"/>
  <c r="N53" i="39"/>
  <c r="O53" i="39"/>
  <c r="P53" i="39"/>
  <c r="Q53" i="39"/>
  <c r="B54" i="39"/>
  <c r="C54" i="39"/>
  <c r="D54" i="39"/>
  <c r="E54" i="39"/>
  <c r="F54" i="39"/>
  <c r="G54" i="39"/>
  <c r="H54" i="39"/>
  <c r="I54" i="39"/>
  <c r="J54" i="39"/>
  <c r="K54" i="39"/>
  <c r="L54" i="39"/>
  <c r="M54" i="39"/>
  <c r="N54" i="39"/>
  <c r="O54" i="39"/>
  <c r="P54" i="39"/>
  <c r="Q54" i="39"/>
  <c r="B55" i="39"/>
  <c r="C55" i="39"/>
  <c r="D55" i="39"/>
  <c r="E55" i="39"/>
  <c r="F55" i="39"/>
  <c r="G55" i="39"/>
  <c r="H55" i="39"/>
  <c r="I55" i="39"/>
  <c r="J55" i="39"/>
  <c r="K55" i="39"/>
  <c r="L55" i="39"/>
  <c r="M55" i="39"/>
  <c r="N55" i="39"/>
  <c r="O55" i="39"/>
  <c r="P55" i="39"/>
  <c r="Q55" i="39"/>
  <c r="B56" i="39"/>
  <c r="C56" i="39"/>
  <c r="D56" i="39"/>
  <c r="E56" i="39"/>
  <c r="F56" i="39"/>
  <c r="G56" i="39"/>
  <c r="H56" i="39"/>
  <c r="I56" i="39"/>
  <c r="J56" i="39"/>
  <c r="K56" i="39"/>
  <c r="L56" i="39"/>
  <c r="M56" i="39"/>
  <c r="N56" i="39"/>
  <c r="O56" i="39"/>
  <c r="P56" i="39"/>
  <c r="Q56" i="39"/>
  <c r="B57" i="39"/>
  <c r="C57" i="39"/>
  <c r="D57" i="39"/>
  <c r="E57" i="39"/>
  <c r="F57" i="39"/>
  <c r="G57" i="39"/>
  <c r="H57" i="39"/>
  <c r="I57" i="39"/>
  <c r="J57" i="39"/>
  <c r="K57" i="39"/>
  <c r="L57" i="39"/>
  <c r="M57" i="39"/>
  <c r="N57" i="39"/>
  <c r="O57" i="39"/>
  <c r="P57" i="39"/>
  <c r="Q57" i="39"/>
  <c r="B58" i="39"/>
  <c r="C58" i="39"/>
  <c r="D58" i="39"/>
  <c r="E58" i="39"/>
  <c r="F58" i="39"/>
  <c r="G58" i="39"/>
  <c r="H58" i="39"/>
  <c r="I58" i="39"/>
  <c r="J58" i="39"/>
  <c r="K58" i="39"/>
  <c r="L58" i="39"/>
  <c r="M58" i="39"/>
  <c r="N58" i="39"/>
  <c r="O58" i="39"/>
  <c r="P58" i="39"/>
  <c r="Q58" i="39"/>
  <c r="C4" i="39"/>
  <c r="D4" i="39"/>
  <c r="E4" i="39"/>
  <c r="F4" i="39"/>
  <c r="G4" i="39"/>
  <c r="H4" i="39"/>
  <c r="I4" i="39"/>
  <c r="J4" i="39"/>
  <c r="K4" i="39"/>
  <c r="L4" i="39"/>
  <c r="M4" i="39"/>
  <c r="N4" i="39"/>
  <c r="O4" i="39"/>
  <c r="P4" i="39"/>
  <c r="Q4" i="39"/>
  <c r="B4" i="39"/>
  <c r="B58" i="37"/>
  <c r="C58" i="37"/>
  <c r="D58" i="37"/>
  <c r="E58" i="37"/>
  <c r="F58" i="37"/>
  <c r="G58" i="37"/>
  <c r="H58" i="37"/>
  <c r="I58" i="37"/>
  <c r="J58" i="37"/>
  <c r="K58" i="37"/>
  <c r="L58" i="37"/>
  <c r="M58" i="37"/>
  <c r="N58" i="37"/>
  <c r="O58" i="37"/>
  <c r="P58" i="37"/>
  <c r="Q58" i="37"/>
  <c r="T58" i="37"/>
  <c r="U58" i="37"/>
  <c r="V58" i="37"/>
  <c r="W58" i="37"/>
  <c r="X58" i="37"/>
  <c r="Y58" i="37"/>
  <c r="Z58" i="37"/>
  <c r="AA58" i="37"/>
  <c r="AB58" i="37"/>
  <c r="AC58" i="37"/>
  <c r="AD58" i="37"/>
  <c r="AE58" i="37"/>
  <c r="AF58" i="37"/>
  <c r="AG58" i="37"/>
  <c r="AH58" i="37"/>
  <c r="AI58" i="37"/>
  <c r="AJ58" i="37"/>
  <c r="AK58" i="37"/>
  <c r="AL58" i="37"/>
  <c r="AM58" i="37"/>
  <c r="AN58" i="37"/>
  <c r="B57" i="37"/>
  <c r="C57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Q57" i="37"/>
  <c r="T57" i="37"/>
  <c r="U57" i="37"/>
  <c r="V57" i="37"/>
  <c r="W57" i="37"/>
  <c r="X57" i="37"/>
  <c r="Y57" i="37"/>
  <c r="Z57" i="37"/>
  <c r="AA57" i="37"/>
  <c r="AB57" i="37"/>
  <c r="AC57" i="37"/>
  <c r="AD57" i="37"/>
  <c r="AE57" i="37"/>
  <c r="AF57" i="37"/>
  <c r="AG57" i="37"/>
  <c r="AH57" i="37"/>
  <c r="AI57" i="37"/>
  <c r="AJ57" i="37"/>
  <c r="AK57" i="37"/>
  <c r="AL57" i="37"/>
  <c r="AM57" i="37"/>
  <c r="AN57" i="37"/>
  <c r="B56" i="37"/>
  <c r="C56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P56" i="37"/>
  <c r="Q56" i="37"/>
  <c r="T56" i="37"/>
  <c r="U56" i="37"/>
  <c r="V56" i="37"/>
  <c r="W56" i="37"/>
  <c r="X56" i="37"/>
  <c r="Y56" i="37"/>
  <c r="Z56" i="37"/>
  <c r="AA56" i="37"/>
  <c r="AB56" i="37"/>
  <c r="AC56" i="37"/>
  <c r="AD56" i="37"/>
  <c r="AE56" i="37"/>
  <c r="AF56" i="37"/>
  <c r="AG56" i="37"/>
  <c r="AH56" i="37"/>
  <c r="AI56" i="37"/>
  <c r="AJ56" i="37"/>
  <c r="AK56" i="37"/>
  <c r="AL56" i="37"/>
  <c r="AM56" i="37"/>
  <c r="AN56" i="37"/>
  <c r="B55" i="37"/>
  <c r="C55" i="37"/>
  <c r="D55" i="37"/>
  <c r="E55" i="37"/>
  <c r="F55" i="37"/>
  <c r="G55" i="37"/>
  <c r="H55" i="37"/>
  <c r="I55" i="37"/>
  <c r="J55" i="37"/>
  <c r="K55" i="37"/>
  <c r="L55" i="37"/>
  <c r="M55" i="37"/>
  <c r="N55" i="37"/>
  <c r="O55" i="37"/>
  <c r="P55" i="37"/>
  <c r="Q55" i="37"/>
  <c r="T55" i="37"/>
  <c r="U55" i="37"/>
  <c r="V55" i="37"/>
  <c r="W55" i="37"/>
  <c r="X55" i="37"/>
  <c r="Y55" i="37"/>
  <c r="Z55" i="37"/>
  <c r="AA55" i="37"/>
  <c r="AB55" i="37"/>
  <c r="AC55" i="37"/>
  <c r="AD55" i="37"/>
  <c r="AE55" i="37"/>
  <c r="AF55" i="37"/>
  <c r="AG55" i="37"/>
  <c r="AH55" i="37"/>
  <c r="AI55" i="37"/>
  <c r="AJ55" i="37"/>
  <c r="AK55" i="37"/>
  <c r="AL55" i="37"/>
  <c r="AM55" i="37"/>
  <c r="AN55" i="37"/>
  <c r="B54" i="37"/>
  <c r="C54" i="37"/>
  <c r="D54" i="37"/>
  <c r="E54" i="37"/>
  <c r="F54" i="37"/>
  <c r="G54" i="37"/>
  <c r="H54" i="37"/>
  <c r="I54" i="37"/>
  <c r="J54" i="37"/>
  <c r="K54" i="37"/>
  <c r="L54" i="37"/>
  <c r="M54" i="37"/>
  <c r="N54" i="37"/>
  <c r="O54" i="37"/>
  <c r="P54" i="37"/>
  <c r="Q54" i="37"/>
  <c r="T54" i="37"/>
  <c r="U54" i="37"/>
  <c r="V54" i="37"/>
  <c r="W54" i="37"/>
  <c r="X54" i="37"/>
  <c r="Y54" i="37"/>
  <c r="Z54" i="37"/>
  <c r="AA54" i="37"/>
  <c r="AB54" i="37"/>
  <c r="AC54" i="37"/>
  <c r="AD54" i="37"/>
  <c r="AE54" i="37"/>
  <c r="AF54" i="37"/>
  <c r="AG54" i="37"/>
  <c r="AH54" i="37"/>
  <c r="AI54" i="37"/>
  <c r="AJ54" i="37"/>
  <c r="AK54" i="37"/>
  <c r="AL54" i="37"/>
  <c r="AM54" i="37"/>
  <c r="AN54" i="37"/>
  <c r="B52" i="37"/>
  <c r="C52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P52" i="37"/>
  <c r="Q52" i="37"/>
  <c r="T52" i="37"/>
  <c r="U52" i="37"/>
  <c r="V52" i="37"/>
  <c r="W52" i="37"/>
  <c r="X52" i="37"/>
  <c r="Y52" i="37"/>
  <c r="Z52" i="37"/>
  <c r="AA52" i="37"/>
  <c r="AB52" i="37"/>
  <c r="AC52" i="37"/>
  <c r="AD52" i="37"/>
  <c r="AE52" i="37"/>
  <c r="AF52" i="37"/>
  <c r="AG52" i="37"/>
  <c r="AH52" i="37"/>
  <c r="AI52" i="37"/>
  <c r="AJ52" i="37"/>
  <c r="AK52" i="37"/>
  <c r="AL52" i="37"/>
  <c r="AM52" i="37"/>
  <c r="AN52" i="37"/>
  <c r="B53" i="37"/>
  <c r="C53" i="37"/>
  <c r="D53" i="37"/>
  <c r="E53" i="37"/>
  <c r="F53" i="37"/>
  <c r="G53" i="37"/>
  <c r="H53" i="37"/>
  <c r="I53" i="37"/>
  <c r="J53" i="37"/>
  <c r="K53" i="37"/>
  <c r="L53" i="37"/>
  <c r="M53" i="37"/>
  <c r="N53" i="37"/>
  <c r="O53" i="37"/>
  <c r="P53" i="37"/>
  <c r="Q53" i="37"/>
  <c r="T53" i="37"/>
  <c r="U53" i="37"/>
  <c r="V53" i="37"/>
  <c r="W53" i="37"/>
  <c r="X53" i="37"/>
  <c r="Y53" i="37"/>
  <c r="Z53" i="37"/>
  <c r="AA53" i="37"/>
  <c r="AB53" i="37"/>
  <c r="AC53" i="37"/>
  <c r="AD53" i="37"/>
  <c r="AE53" i="37"/>
  <c r="AF53" i="37"/>
  <c r="AG53" i="37"/>
  <c r="AH53" i="37"/>
  <c r="AI53" i="37"/>
  <c r="AJ53" i="37"/>
  <c r="AK53" i="37"/>
  <c r="AL53" i="37"/>
  <c r="AM53" i="37"/>
  <c r="AN53" i="37"/>
  <c r="B5" i="37"/>
  <c r="C5" i="37"/>
  <c r="D5" i="37"/>
  <c r="E5" i="37"/>
  <c r="F5" i="37"/>
  <c r="G5" i="37"/>
  <c r="H5" i="37"/>
  <c r="I5" i="37"/>
  <c r="J5" i="37"/>
  <c r="K5" i="37"/>
  <c r="L5" i="37"/>
  <c r="M5" i="37"/>
  <c r="N5" i="37"/>
  <c r="O5" i="37"/>
  <c r="P5" i="37"/>
  <c r="Q5" i="37"/>
  <c r="T5" i="37"/>
  <c r="U5" i="37"/>
  <c r="V5" i="37"/>
  <c r="W5" i="37"/>
  <c r="X5" i="37"/>
  <c r="Y5" i="37"/>
  <c r="Z5" i="37"/>
  <c r="AA5" i="37"/>
  <c r="AB5" i="37"/>
  <c r="AC5" i="37"/>
  <c r="AD5" i="37"/>
  <c r="AE5" i="37"/>
  <c r="AF5" i="37"/>
  <c r="AG5" i="37"/>
  <c r="AH5" i="37"/>
  <c r="AI5" i="37"/>
  <c r="AJ5" i="37"/>
  <c r="AK5" i="37"/>
  <c r="AL5" i="37"/>
  <c r="AM5" i="37"/>
  <c r="AN5" i="37"/>
  <c r="B6" i="37"/>
  <c r="C6" i="37"/>
  <c r="D6" i="37"/>
  <c r="E6" i="37"/>
  <c r="F6" i="37"/>
  <c r="G6" i="37"/>
  <c r="H6" i="37"/>
  <c r="I6" i="37"/>
  <c r="J6" i="37"/>
  <c r="K6" i="37"/>
  <c r="L6" i="37"/>
  <c r="M6" i="37"/>
  <c r="N6" i="37"/>
  <c r="O6" i="37"/>
  <c r="P6" i="37"/>
  <c r="Q6" i="37"/>
  <c r="T6" i="37"/>
  <c r="U6" i="37"/>
  <c r="V6" i="37"/>
  <c r="W6" i="37"/>
  <c r="X6" i="37"/>
  <c r="Y6" i="37"/>
  <c r="Z6" i="37"/>
  <c r="AA6" i="37"/>
  <c r="AB6" i="37"/>
  <c r="AC6" i="37"/>
  <c r="AD6" i="37"/>
  <c r="AE6" i="37"/>
  <c r="AF6" i="37"/>
  <c r="AG6" i="37"/>
  <c r="AH6" i="37"/>
  <c r="AI6" i="37"/>
  <c r="AJ6" i="37"/>
  <c r="AK6" i="37"/>
  <c r="AL6" i="37"/>
  <c r="AM6" i="37"/>
  <c r="AN6" i="37"/>
  <c r="B7" i="37"/>
  <c r="C7" i="37"/>
  <c r="D7" i="37"/>
  <c r="E7" i="37"/>
  <c r="F7" i="37"/>
  <c r="G7" i="37"/>
  <c r="H7" i="37"/>
  <c r="I7" i="37"/>
  <c r="J7" i="37"/>
  <c r="K7" i="37"/>
  <c r="L7" i="37"/>
  <c r="M7" i="37"/>
  <c r="N7" i="37"/>
  <c r="O7" i="37"/>
  <c r="P7" i="37"/>
  <c r="Q7" i="37"/>
  <c r="T7" i="37"/>
  <c r="U7" i="37"/>
  <c r="V7" i="37"/>
  <c r="W7" i="37"/>
  <c r="X7" i="37"/>
  <c r="Y7" i="37"/>
  <c r="Z7" i="37"/>
  <c r="AA7" i="37"/>
  <c r="AB7" i="37"/>
  <c r="AC7" i="37"/>
  <c r="AD7" i="37"/>
  <c r="AE7" i="37"/>
  <c r="AF7" i="37"/>
  <c r="AG7" i="37"/>
  <c r="AH7" i="37"/>
  <c r="AI7" i="37"/>
  <c r="AJ7" i="37"/>
  <c r="AK7" i="37"/>
  <c r="AL7" i="37"/>
  <c r="AM7" i="37"/>
  <c r="AN7" i="37"/>
  <c r="B8" i="37"/>
  <c r="C8" i="37"/>
  <c r="D8" i="37"/>
  <c r="E8" i="37"/>
  <c r="F8" i="37"/>
  <c r="G8" i="37"/>
  <c r="H8" i="37"/>
  <c r="I8" i="37"/>
  <c r="J8" i="37"/>
  <c r="K8" i="37"/>
  <c r="L8" i="37"/>
  <c r="M8" i="37"/>
  <c r="N8" i="37"/>
  <c r="O8" i="37"/>
  <c r="P8" i="37"/>
  <c r="Q8" i="37"/>
  <c r="T8" i="37"/>
  <c r="U8" i="37"/>
  <c r="V8" i="37"/>
  <c r="W8" i="37"/>
  <c r="X8" i="37"/>
  <c r="Y8" i="37"/>
  <c r="Z8" i="37"/>
  <c r="AA8" i="37"/>
  <c r="AB8" i="37"/>
  <c r="AC8" i="37"/>
  <c r="AD8" i="37"/>
  <c r="AE8" i="37"/>
  <c r="AF8" i="37"/>
  <c r="AG8" i="37"/>
  <c r="AH8" i="37"/>
  <c r="AI8" i="37"/>
  <c r="AJ8" i="37"/>
  <c r="AK8" i="37"/>
  <c r="AL8" i="37"/>
  <c r="AM8" i="37"/>
  <c r="AN8" i="37"/>
  <c r="B9" i="37"/>
  <c r="C9" i="37"/>
  <c r="D9" i="37"/>
  <c r="E9" i="37"/>
  <c r="F9" i="37"/>
  <c r="G9" i="37"/>
  <c r="H9" i="37"/>
  <c r="I9" i="37"/>
  <c r="J9" i="37"/>
  <c r="K9" i="37"/>
  <c r="L9" i="37"/>
  <c r="M9" i="37"/>
  <c r="N9" i="37"/>
  <c r="O9" i="37"/>
  <c r="P9" i="37"/>
  <c r="Q9" i="37"/>
  <c r="T9" i="37"/>
  <c r="U9" i="37"/>
  <c r="V9" i="37"/>
  <c r="W9" i="37"/>
  <c r="X9" i="37"/>
  <c r="Y9" i="37"/>
  <c r="Z9" i="37"/>
  <c r="AA9" i="37"/>
  <c r="AB9" i="37"/>
  <c r="AC9" i="37"/>
  <c r="AD9" i="37"/>
  <c r="AE9" i="37"/>
  <c r="AF9" i="37"/>
  <c r="AG9" i="37"/>
  <c r="AH9" i="37"/>
  <c r="AI9" i="37"/>
  <c r="AJ9" i="37"/>
  <c r="AK9" i="37"/>
  <c r="AL9" i="37"/>
  <c r="AM9" i="37"/>
  <c r="AN9" i="37"/>
  <c r="B10" i="37"/>
  <c r="C10" i="37"/>
  <c r="D10" i="37"/>
  <c r="E10" i="37"/>
  <c r="F10" i="37"/>
  <c r="G10" i="37"/>
  <c r="H10" i="37"/>
  <c r="I10" i="37"/>
  <c r="J10" i="37"/>
  <c r="K10" i="37"/>
  <c r="L10" i="37"/>
  <c r="M10" i="37"/>
  <c r="N10" i="37"/>
  <c r="O10" i="37"/>
  <c r="P10" i="37"/>
  <c r="Q10" i="37"/>
  <c r="T10" i="37"/>
  <c r="U10" i="37"/>
  <c r="V10" i="37"/>
  <c r="W10" i="37"/>
  <c r="X10" i="37"/>
  <c r="Y10" i="37"/>
  <c r="Z10" i="37"/>
  <c r="AA10" i="37"/>
  <c r="AB10" i="37"/>
  <c r="AC10" i="37"/>
  <c r="AD10" i="37"/>
  <c r="AE10" i="37"/>
  <c r="AF10" i="37"/>
  <c r="AG10" i="37"/>
  <c r="AH10" i="37"/>
  <c r="AI10" i="37"/>
  <c r="AJ10" i="37"/>
  <c r="AK10" i="37"/>
  <c r="AL10" i="37"/>
  <c r="AM10" i="37"/>
  <c r="AN10" i="37"/>
  <c r="B11" i="37"/>
  <c r="C11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P11" i="37"/>
  <c r="Q11" i="37"/>
  <c r="T11" i="37"/>
  <c r="U11" i="37"/>
  <c r="V11" i="37"/>
  <c r="W11" i="37"/>
  <c r="X11" i="37"/>
  <c r="Y11" i="37"/>
  <c r="Z11" i="37"/>
  <c r="AA11" i="37"/>
  <c r="AB11" i="37"/>
  <c r="AC11" i="37"/>
  <c r="AD11" i="37"/>
  <c r="AE11" i="37"/>
  <c r="AF11" i="37"/>
  <c r="AG11" i="37"/>
  <c r="AH11" i="37"/>
  <c r="AI11" i="37"/>
  <c r="AJ11" i="37"/>
  <c r="AK11" i="37"/>
  <c r="AL11" i="37"/>
  <c r="AM11" i="37"/>
  <c r="AN11" i="37"/>
  <c r="B12" i="37"/>
  <c r="C12" i="37"/>
  <c r="D12" i="37"/>
  <c r="E12" i="37"/>
  <c r="F12" i="37"/>
  <c r="G12" i="37"/>
  <c r="H12" i="37"/>
  <c r="I12" i="37"/>
  <c r="J12" i="37"/>
  <c r="K12" i="37"/>
  <c r="L12" i="37"/>
  <c r="M12" i="37"/>
  <c r="N12" i="37"/>
  <c r="O12" i="37"/>
  <c r="P12" i="37"/>
  <c r="Q12" i="37"/>
  <c r="T12" i="37"/>
  <c r="U12" i="37"/>
  <c r="V12" i="37"/>
  <c r="W12" i="37"/>
  <c r="X12" i="37"/>
  <c r="Y12" i="37"/>
  <c r="Z12" i="37"/>
  <c r="AA12" i="37"/>
  <c r="AB12" i="37"/>
  <c r="AC12" i="37"/>
  <c r="AD12" i="37"/>
  <c r="AE12" i="37"/>
  <c r="AF12" i="37"/>
  <c r="AG12" i="37"/>
  <c r="AH12" i="37"/>
  <c r="AI12" i="37"/>
  <c r="AJ12" i="37"/>
  <c r="AK12" i="37"/>
  <c r="AL12" i="37"/>
  <c r="AM12" i="37"/>
  <c r="AN12" i="37"/>
  <c r="B13" i="37"/>
  <c r="C13" i="37"/>
  <c r="D13" i="37"/>
  <c r="E13" i="37"/>
  <c r="F13" i="37"/>
  <c r="G13" i="37"/>
  <c r="H13" i="37"/>
  <c r="I13" i="37"/>
  <c r="J13" i="37"/>
  <c r="K13" i="37"/>
  <c r="L13" i="37"/>
  <c r="M13" i="37"/>
  <c r="N13" i="37"/>
  <c r="O13" i="37"/>
  <c r="P13" i="37"/>
  <c r="Q13" i="37"/>
  <c r="T13" i="37"/>
  <c r="U13" i="37"/>
  <c r="V13" i="37"/>
  <c r="W13" i="37"/>
  <c r="X13" i="37"/>
  <c r="Y13" i="37"/>
  <c r="Z13" i="37"/>
  <c r="AA13" i="37"/>
  <c r="AB13" i="37"/>
  <c r="AC13" i="37"/>
  <c r="AD13" i="37"/>
  <c r="AE13" i="37"/>
  <c r="AF13" i="37"/>
  <c r="AG13" i="37"/>
  <c r="AH13" i="37"/>
  <c r="AI13" i="37"/>
  <c r="AJ13" i="37"/>
  <c r="AK13" i="37"/>
  <c r="AL13" i="37"/>
  <c r="AM13" i="37"/>
  <c r="AN13" i="37"/>
  <c r="B14" i="37"/>
  <c r="C14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P14" i="37"/>
  <c r="Q14" i="37"/>
  <c r="T14" i="37"/>
  <c r="U14" i="37"/>
  <c r="V14" i="37"/>
  <c r="W14" i="37"/>
  <c r="X14" i="37"/>
  <c r="Y14" i="37"/>
  <c r="Z14" i="37"/>
  <c r="AA14" i="37"/>
  <c r="AB14" i="37"/>
  <c r="AC14" i="37"/>
  <c r="AD14" i="37"/>
  <c r="AE14" i="37"/>
  <c r="AF14" i="37"/>
  <c r="AG14" i="37"/>
  <c r="AH14" i="37"/>
  <c r="AI14" i="37"/>
  <c r="AJ14" i="37"/>
  <c r="AK14" i="37"/>
  <c r="AL14" i="37"/>
  <c r="AM14" i="37"/>
  <c r="AN14" i="37"/>
  <c r="B15" i="37"/>
  <c r="C15" i="37"/>
  <c r="D15" i="37"/>
  <c r="E15" i="37"/>
  <c r="F15" i="37"/>
  <c r="G15" i="37"/>
  <c r="H15" i="37"/>
  <c r="I15" i="37"/>
  <c r="J15" i="37"/>
  <c r="K15" i="37"/>
  <c r="L15" i="37"/>
  <c r="M15" i="37"/>
  <c r="N15" i="37"/>
  <c r="O15" i="37"/>
  <c r="P15" i="37"/>
  <c r="Q15" i="37"/>
  <c r="T15" i="37"/>
  <c r="U15" i="37"/>
  <c r="V15" i="37"/>
  <c r="W15" i="37"/>
  <c r="X15" i="37"/>
  <c r="Y15" i="37"/>
  <c r="Z15" i="37"/>
  <c r="AA15" i="37"/>
  <c r="AB15" i="37"/>
  <c r="AC15" i="37"/>
  <c r="AD15" i="37"/>
  <c r="AE15" i="37"/>
  <c r="AF15" i="37"/>
  <c r="AG15" i="37"/>
  <c r="AH15" i="37"/>
  <c r="AI15" i="37"/>
  <c r="AJ15" i="37"/>
  <c r="AK15" i="37"/>
  <c r="AL15" i="37"/>
  <c r="AM15" i="37"/>
  <c r="AN15" i="37"/>
  <c r="B16" i="37"/>
  <c r="C16" i="37"/>
  <c r="D16" i="37"/>
  <c r="E16" i="37"/>
  <c r="F16" i="37"/>
  <c r="G16" i="37"/>
  <c r="H16" i="37"/>
  <c r="I16" i="37"/>
  <c r="J16" i="37"/>
  <c r="K16" i="37"/>
  <c r="L16" i="37"/>
  <c r="M16" i="37"/>
  <c r="N16" i="37"/>
  <c r="O16" i="37"/>
  <c r="P16" i="37"/>
  <c r="Q16" i="37"/>
  <c r="T16" i="37"/>
  <c r="U16" i="37"/>
  <c r="V16" i="37"/>
  <c r="W16" i="37"/>
  <c r="X16" i="37"/>
  <c r="Y16" i="37"/>
  <c r="Z16" i="37"/>
  <c r="AA16" i="37"/>
  <c r="AB16" i="37"/>
  <c r="AC16" i="37"/>
  <c r="AD16" i="37"/>
  <c r="AE16" i="37"/>
  <c r="AF16" i="37"/>
  <c r="AG16" i="37"/>
  <c r="AH16" i="37"/>
  <c r="AI16" i="37"/>
  <c r="AJ16" i="37"/>
  <c r="AK16" i="37"/>
  <c r="AL16" i="37"/>
  <c r="AM16" i="37"/>
  <c r="AN16" i="37"/>
  <c r="B17" i="37"/>
  <c r="C17" i="37"/>
  <c r="D17" i="37"/>
  <c r="E17" i="37"/>
  <c r="F17" i="37"/>
  <c r="G17" i="37"/>
  <c r="H17" i="37"/>
  <c r="I17" i="37"/>
  <c r="J17" i="37"/>
  <c r="K17" i="37"/>
  <c r="L17" i="37"/>
  <c r="M17" i="37"/>
  <c r="N17" i="37"/>
  <c r="O17" i="37"/>
  <c r="P17" i="37"/>
  <c r="Q17" i="37"/>
  <c r="T17" i="37"/>
  <c r="U17" i="37"/>
  <c r="V17" i="37"/>
  <c r="W17" i="37"/>
  <c r="X17" i="37"/>
  <c r="Y17" i="37"/>
  <c r="Z17" i="37"/>
  <c r="AA17" i="37"/>
  <c r="AB17" i="37"/>
  <c r="AC17" i="37"/>
  <c r="AD17" i="37"/>
  <c r="AE17" i="37"/>
  <c r="AF17" i="37"/>
  <c r="AG17" i="37"/>
  <c r="AH17" i="37"/>
  <c r="AI17" i="37"/>
  <c r="AJ17" i="37"/>
  <c r="AK17" i="37"/>
  <c r="AL17" i="37"/>
  <c r="AM17" i="37"/>
  <c r="AN17" i="37"/>
  <c r="B18" i="37"/>
  <c r="C18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P18" i="37"/>
  <c r="Q18" i="37"/>
  <c r="T18" i="37"/>
  <c r="U18" i="37"/>
  <c r="V18" i="37"/>
  <c r="W18" i="37"/>
  <c r="X18" i="37"/>
  <c r="Y18" i="37"/>
  <c r="Z18" i="37"/>
  <c r="AA18" i="37"/>
  <c r="AB18" i="37"/>
  <c r="AC18" i="37"/>
  <c r="AD18" i="37"/>
  <c r="AE18" i="37"/>
  <c r="AF18" i="37"/>
  <c r="AG18" i="37"/>
  <c r="AH18" i="37"/>
  <c r="AI18" i="37"/>
  <c r="AJ18" i="37"/>
  <c r="AK18" i="37"/>
  <c r="AL18" i="37"/>
  <c r="AM18" i="37"/>
  <c r="AN18" i="37"/>
  <c r="B19" i="37"/>
  <c r="C19" i="37"/>
  <c r="D19" i="37"/>
  <c r="E19" i="37"/>
  <c r="F19" i="37"/>
  <c r="G19" i="37"/>
  <c r="H19" i="37"/>
  <c r="I19" i="37"/>
  <c r="J19" i="37"/>
  <c r="K19" i="37"/>
  <c r="L19" i="37"/>
  <c r="M19" i="37"/>
  <c r="N19" i="37"/>
  <c r="O19" i="37"/>
  <c r="P19" i="37"/>
  <c r="Q19" i="37"/>
  <c r="T19" i="37"/>
  <c r="U19" i="37"/>
  <c r="V19" i="37"/>
  <c r="W19" i="37"/>
  <c r="X19" i="37"/>
  <c r="Y19" i="37"/>
  <c r="Z19" i="37"/>
  <c r="AA19" i="37"/>
  <c r="AB19" i="37"/>
  <c r="AC19" i="37"/>
  <c r="AD19" i="37"/>
  <c r="AE19" i="37"/>
  <c r="AF19" i="37"/>
  <c r="AG19" i="37"/>
  <c r="AH19" i="37"/>
  <c r="AI19" i="37"/>
  <c r="AJ19" i="37"/>
  <c r="AK19" i="37"/>
  <c r="AL19" i="37"/>
  <c r="AM19" i="37"/>
  <c r="AN19" i="37"/>
  <c r="B20" i="37"/>
  <c r="C20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P20" i="37"/>
  <c r="Q20" i="37"/>
  <c r="T20" i="37"/>
  <c r="U20" i="37"/>
  <c r="V20" i="37"/>
  <c r="W20" i="37"/>
  <c r="X20" i="37"/>
  <c r="Y20" i="37"/>
  <c r="Z20" i="37"/>
  <c r="AA20" i="37"/>
  <c r="AB20" i="37"/>
  <c r="AC20" i="37"/>
  <c r="AD20" i="37"/>
  <c r="AE20" i="37"/>
  <c r="AF20" i="37"/>
  <c r="AG20" i="37"/>
  <c r="AH20" i="37"/>
  <c r="AI20" i="37"/>
  <c r="AJ20" i="37"/>
  <c r="AK20" i="37"/>
  <c r="AL20" i="37"/>
  <c r="AM20" i="37"/>
  <c r="AN20" i="37"/>
  <c r="B21" i="37"/>
  <c r="C21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P21" i="37"/>
  <c r="Q21" i="37"/>
  <c r="T21" i="37"/>
  <c r="U21" i="37"/>
  <c r="V21" i="37"/>
  <c r="W21" i="37"/>
  <c r="X21" i="37"/>
  <c r="Y21" i="37"/>
  <c r="Z21" i="37"/>
  <c r="AA21" i="37"/>
  <c r="AB21" i="37"/>
  <c r="AC21" i="37"/>
  <c r="AD21" i="37"/>
  <c r="AE21" i="37"/>
  <c r="AF21" i="37"/>
  <c r="AG21" i="37"/>
  <c r="AH21" i="37"/>
  <c r="AI21" i="37"/>
  <c r="AJ21" i="37"/>
  <c r="AK21" i="37"/>
  <c r="AL21" i="37"/>
  <c r="AM21" i="37"/>
  <c r="AN21" i="37"/>
  <c r="B22" i="37"/>
  <c r="C22" i="37"/>
  <c r="D22" i="37"/>
  <c r="E22" i="37"/>
  <c r="F22" i="37"/>
  <c r="G22" i="37"/>
  <c r="H22" i="37"/>
  <c r="I22" i="37"/>
  <c r="J22" i="37"/>
  <c r="K22" i="37"/>
  <c r="L22" i="37"/>
  <c r="M22" i="37"/>
  <c r="N22" i="37"/>
  <c r="O22" i="37"/>
  <c r="P22" i="37"/>
  <c r="Q22" i="37"/>
  <c r="T22" i="37"/>
  <c r="U22" i="37"/>
  <c r="V22" i="37"/>
  <c r="W22" i="37"/>
  <c r="X22" i="37"/>
  <c r="Y22" i="37"/>
  <c r="Z22" i="37"/>
  <c r="AA22" i="37"/>
  <c r="AB22" i="37"/>
  <c r="AC22" i="37"/>
  <c r="AD22" i="37"/>
  <c r="AE22" i="37"/>
  <c r="AF22" i="37"/>
  <c r="AG22" i="37"/>
  <c r="AH22" i="37"/>
  <c r="AI22" i="37"/>
  <c r="AJ22" i="37"/>
  <c r="AK22" i="37"/>
  <c r="AL22" i="37"/>
  <c r="AM22" i="37"/>
  <c r="AN22" i="37"/>
  <c r="B23" i="37"/>
  <c r="C23" i="37"/>
  <c r="D23" i="37"/>
  <c r="E23" i="37"/>
  <c r="F23" i="37"/>
  <c r="G23" i="37"/>
  <c r="H23" i="37"/>
  <c r="I23" i="37"/>
  <c r="J23" i="37"/>
  <c r="K23" i="37"/>
  <c r="L23" i="37"/>
  <c r="M23" i="37"/>
  <c r="N23" i="37"/>
  <c r="O23" i="37"/>
  <c r="P23" i="37"/>
  <c r="Q23" i="37"/>
  <c r="T23" i="37"/>
  <c r="U23" i="37"/>
  <c r="V23" i="37"/>
  <c r="W23" i="37"/>
  <c r="X23" i="37"/>
  <c r="Y23" i="37"/>
  <c r="Z23" i="37"/>
  <c r="AA23" i="37"/>
  <c r="AB23" i="37"/>
  <c r="AC23" i="37"/>
  <c r="AD23" i="37"/>
  <c r="AE23" i="37"/>
  <c r="AF23" i="37"/>
  <c r="AG23" i="37"/>
  <c r="AH23" i="37"/>
  <c r="AI23" i="37"/>
  <c r="AJ23" i="37"/>
  <c r="AK23" i="37"/>
  <c r="AL23" i="37"/>
  <c r="AM23" i="37"/>
  <c r="AN23" i="37"/>
  <c r="B24" i="37"/>
  <c r="C24" i="37"/>
  <c r="D24" i="37"/>
  <c r="E24" i="37"/>
  <c r="F24" i="37"/>
  <c r="G24" i="37"/>
  <c r="H24" i="37"/>
  <c r="I24" i="37"/>
  <c r="J24" i="37"/>
  <c r="K24" i="37"/>
  <c r="L24" i="37"/>
  <c r="M24" i="37"/>
  <c r="N24" i="37"/>
  <c r="O24" i="37"/>
  <c r="P24" i="37"/>
  <c r="Q24" i="37"/>
  <c r="T24" i="37"/>
  <c r="U24" i="37"/>
  <c r="V24" i="37"/>
  <c r="W24" i="37"/>
  <c r="X24" i="37"/>
  <c r="Y24" i="37"/>
  <c r="Z24" i="37"/>
  <c r="AA24" i="37"/>
  <c r="AB24" i="37"/>
  <c r="AC24" i="37"/>
  <c r="AD24" i="37"/>
  <c r="AE24" i="37"/>
  <c r="AF24" i="37"/>
  <c r="AG24" i="37"/>
  <c r="AH24" i="37"/>
  <c r="AI24" i="37"/>
  <c r="AJ24" i="37"/>
  <c r="AK24" i="37"/>
  <c r="AL24" i="37"/>
  <c r="AM24" i="37"/>
  <c r="AN24" i="37"/>
  <c r="B25" i="37"/>
  <c r="C25" i="37"/>
  <c r="D25" i="37"/>
  <c r="E25" i="37"/>
  <c r="F25" i="37"/>
  <c r="G25" i="37"/>
  <c r="H25" i="37"/>
  <c r="I25" i="37"/>
  <c r="J25" i="37"/>
  <c r="K25" i="37"/>
  <c r="L25" i="37"/>
  <c r="M25" i="37"/>
  <c r="N25" i="37"/>
  <c r="O25" i="37"/>
  <c r="P25" i="37"/>
  <c r="Q25" i="37"/>
  <c r="T25" i="37"/>
  <c r="U25" i="37"/>
  <c r="V25" i="37"/>
  <c r="W25" i="37"/>
  <c r="X25" i="37"/>
  <c r="Y25" i="37"/>
  <c r="Z25" i="37"/>
  <c r="AA25" i="37"/>
  <c r="AB25" i="37"/>
  <c r="AC25" i="37"/>
  <c r="AD25" i="37"/>
  <c r="AE25" i="37"/>
  <c r="AF25" i="37"/>
  <c r="AG25" i="37"/>
  <c r="AH25" i="37"/>
  <c r="AI25" i="37"/>
  <c r="AJ25" i="37"/>
  <c r="AK25" i="37"/>
  <c r="AL25" i="37"/>
  <c r="AM25" i="37"/>
  <c r="AN25" i="37"/>
  <c r="B26" i="37"/>
  <c r="C26" i="37"/>
  <c r="D26" i="37"/>
  <c r="E26" i="37"/>
  <c r="F26" i="37"/>
  <c r="G26" i="37"/>
  <c r="H26" i="37"/>
  <c r="I26" i="37"/>
  <c r="J26" i="37"/>
  <c r="K26" i="37"/>
  <c r="L26" i="37"/>
  <c r="M26" i="37"/>
  <c r="N26" i="37"/>
  <c r="O26" i="37"/>
  <c r="P26" i="37"/>
  <c r="Q26" i="37"/>
  <c r="T26" i="37"/>
  <c r="U26" i="37"/>
  <c r="V26" i="37"/>
  <c r="W26" i="37"/>
  <c r="X26" i="37"/>
  <c r="Y26" i="37"/>
  <c r="Z26" i="37"/>
  <c r="AA26" i="37"/>
  <c r="AB26" i="37"/>
  <c r="AC26" i="37"/>
  <c r="AD26" i="37"/>
  <c r="AE26" i="37"/>
  <c r="AF26" i="37"/>
  <c r="AG26" i="37"/>
  <c r="AH26" i="37"/>
  <c r="AI26" i="37"/>
  <c r="AJ26" i="37"/>
  <c r="AK26" i="37"/>
  <c r="AL26" i="37"/>
  <c r="AM26" i="37"/>
  <c r="AN26" i="37"/>
  <c r="B27" i="37"/>
  <c r="C27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P27" i="37"/>
  <c r="Q27" i="37"/>
  <c r="T27" i="37"/>
  <c r="U27" i="37"/>
  <c r="V27" i="37"/>
  <c r="W27" i="37"/>
  <c r="X27" i="37"/>
  <c r="Y27" i="37"/>
  <c r="Z27" i="37"/>
  <c r="AA27" i="37"/>
  <c r="AB27" i="37"/>
  <c r="AC27" i="37"/>
  <c r="AD27" i="37"/>
  <c r="AE27" i="37"/>
  <c r="AF27" i="37"/>
  <c r="AG27" i="37"/>
  <c r="AH27" i="37"/>
  <c r="AI27" i="37"/>
  <c r="AJ27" i="37"/>
  <c r="AK27" i="37"/>
  <c r="AL27" i="37"/>
  <c r="AM27" i="37"/>
  <c r="AN27" i="37"/>
  <c r="B28" i="37"/>
  <c r="C28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P28" i="37"/>
  <c r="Q28" i="37"/>
  <c r="T28" i="37"/>
  <c r="U28" i="37"/>
  <c r="V28" i="37"/>
  <c r="W28" i="37"/>
  <c r="X28" i="37"/>
  <c r="Y28" i="37"/>
  <c r="Z28" i="37"/>
  <c r="AA28" i="37"/>
  <c r="AB28" i="37"/>
  <c r="AC28" i="37"/>
  <c r="AD28" i="37"/>
  <c r="AE28" i="37"/>
  <c r="AF28" i="37"/>
  <c r="AG28" i="37"/>
  <c r="AH28" i="37"/>
  <c r="AI28" i="37"/>
  <c r="AJ28" i="37"/>
  <c r="AK28" i="37"/>
  <c r="AL28" i="37"/>
  <c r="AM28" i="37"/>
  <c r="AN28" i="37"/>
  <c r="B29" i="37"/>
  <c r="C29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T29" i="37"/>
  <c r="U29" i="37"/>
  <c r="V29" i="37"/>
  <c r="W29" i="37"/>
  <c r="X29" i="37"/>
  <c r="Y29" i="37"/>
  <c r="Z29" i="37"/>
  <c r="AA29" i="37"/>
  <c r="AB29" i="37"/>
  <c r="AC29" i="37"/>
  <c r="AD29" i="37"/>
  <c r="AE29" i="37"/>
  <c r="AF29" i="37"/>
  <c r="AG29" i="37"/>
  <c r="AH29" i="37"/>
  <c r="AI29" i="37"/>
  <c r="AJ29" i="37"/>
  <c r="AK29" i="37"/>
  <c r="AL29" i="37"/>
  <c r="AM29" i="37"/>
  <c r="AN29" i="37"/>
  <c r="B30" i="37"/>
  <c r="C30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Q30" i="37"/>
  <c r="T30" i="37"/>
  <c r="U30" i="37"/>
  <c r="V30" i="37"/>
  <c r="W30" i="37"/>
  <c r="X30" i="37"/>
  <c r="Y30" i="37"/>
  <c r="Z30" i="37"/>
  <c r="AA30" i="37"/>
  <c r="AB30" i="37"/>
  <c r="AC30" i="37"/>
  <c r="AD30" i="37"/>
  <c r="AE30" i="37"/>
  <c r="AF30" i="37"/>
  <c r="AG30" i="37"/>
  <c r="AH30" i="37"/>
  <c r="AI30" i="37"/>
  <c r="AJ30" i="37"/>
  <c r="AK30" i="37"/>
  <c r="AL30" i="37"/>
  <c r="AM30" i="37"/>
  <c r="AN30" i="37"/>
  <c r="B31" i="37"/>
  <c r="C31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Q31" i="37"/>
  <c r="T31" i="37"/>
  <c r="U31" i="37"/>
  <c r="V31" i="37"/>
  <c r="W31" i="37"/>
  <c r="X31" i="37"/>
  <c r="Y31" i="37"/>
  <c r="Z31" i="37"/>
  <c r="AA31" i="37"/>
  <c r="AB31" i="37"/>
  <c r="AC31" i="37"/>
  <c r="AD31" i="37"/>
  <c r="AE31" i="37"/>
  <c r="AF31" i="37"/>
  <c r="AG31" i="37"/>
  <c r="AH31" i="37"/>
  <c r="AI31" i="37"/>
  <c r="AJ31" i="37"/>
  <c r="AK31" i="37"/>
  <c r="AL31" i="37"/>
  <c r="AM31" i="37"/>
  <c r="AN31" i="37"/>
  <c r="B32" i="37"/>
  <c r="C32" i="37"/>
  <c r="D32" i="37"/>
  <c r="E32" i="37"/>
  <c r="F32" i="37"/>
  <c r="G32" i="37"/>
  <c r="H32" i="37"/>
  <c r="I32" i="37"/>
  <c r="J32" i="37"/>
  <c r="K32" i="37"/>
  <c r="L32" i="37"/>
  <c r="M32" i="37"/>
  <c r="N32" i="37"/>
  <c r="O32" i="37"/>
  <c r="P32" i="37"/>
  <c r="Q32" i="37"/>
  <c r="T32" i="37"/>
  <c r="U32" i="37"/>
  <c r="V32" i="37"/>
  <c r="W32" i="37"/>
  <c r="X32" i="37"/>
  <c r="Y32" i="37"/>
  <c r="Z32" i="37"/>
  <c r="AA32" i="37"/>
  <c r="AB32" i="37"/>
  <c r="AC32" i="37"/>
  <c r="AD32" i="37"/>
  <c r="AE32" i="37"/>
  <c r="AF32" i="37"/>
  <c r="AG32" i="37"/>
  <c r="AH32" i="37"/>
  <c r="AI32" i="37"/>
  <c r="AJ32" i="37"/>
  <c r="AK32" i="37"/>
  <c r="AL32" i="37"/>
  <c r="AM32" i="37"/>
  <c r="AN32" i="37"/>
  <c r="B33" i="37"/>
  <c r="C33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P33" i="37"/>
  <c r="Q33" i="37"/>
  <c r="T33" i="37"/>
  <c r="U33" i="37"/>
  <c r="V33" i="37"/>
  <c r="W33" i="37"/>
  <c r="X33" i="37"/>
  <c r="Y33" i="37"/>
  <c r="Z33" i="37"/>
  <c r="AA33" i="37"/>
  <c r="AB33" i="37"/>
  <c r="AC33" i="37"/>
  <c r="AD33" i="37"/>
  <c r="AE33" i="37"/>
  <c r="AF33" i="37"/>
  <c r="AG33" i="37"/>
  <c r="AH33" i="37"/>
  <c r="AI33" i="37"/>
  <c r="AJ33" i="37"/>
  <c r="AK33" i="37"/>
  <c r="AL33" i="37"/>
  <c r="AM33" i="37"/>
  <c r="AN33" i="37"/>
  <c r="B34" i="37"/>
  <c r="C34" i="37"/>
  <c r="D34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Q34" i="37"/>
  <c r="T34" i="37"/>
  <c r="U34" i="37"/>
  <c r="V34" i="37"/>
  <c r="W34" i="37"/>
  <c r="X34" i="37"/>
  <c r="Y34" i="37"/>
  <c r="Z34" i="37"/>
  <c r="AA34" i="37"/>
  <c r="AB34" i="37"/>
  <c r="AC34" i="37"/>
  <c r="AD34" i="37"/>
  <c r="AE34" i="37"/>
  <c r="AF34" i="37"/>
  <c r="AG34" i="37"/>
  <c r="AH34" i="37"/>
  <c r="AI34" i="37"/>
  <c r="AJ34" i="37"/>
  <c r="AK34" i="37"/>
  <c r="AL34" i="37"/>
  <c r="AM34" i="37"/>
  <c r="AN34" i="37"/>
  <c r="B35" i="37"/>
  <c r="C35" i="37"/>
  <c r="D35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Q35" i="37"/>
  <c r="T35" i="37"/>
  <c r="U35" i="37"/>
  <c r="V35" i="37"/>
  <c r="W35" i="37"/>
  <c r="X35" i="37"/>
  <c r="Y35" i="37"/>
  <c r="Z35" i="37"/>
  <c r="AA35" i="37"/>
  <c r="AB35" i="37"/>
  <c r="AC35" i="37"/>
  <c r="AD35" i="37"/>
  <c r="AE35" i="37"/>
  <c r="AF35" i="37"/>
  <c r="AG35" i="37"/>
  <c r="AH35" i="37"/>
  <c r="AI35" i="37"/>
  <c r="AJ35" i="37"/>
  <c r="AK35" i="37"/>
  <c r="AL35" i="37"/>
  <c r="AM35" i="37"/>
  <c r="AN35" i="37"/>
  <c r="B36" i="37"/>
  <c r="C36" i="37"/>
  <c r="D36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Q36" i="37"/>
  <c r="T36" i="37"/>
  <c r="U36" i="37"/>
  <c r="V36" i="37"/>
  <c r="W36" i="37"/>
  <c r="X36" i="37"/>
  <c r="Y36" i="37"/>
  <c r="Z36" i="37"/>
  <c r="AA36" i="37"/>
  <c r="AB36" i="37"/>
  <c r="AC36" i="37"/>
  <c r="AD36" i="37"/>
  <c r="AE36" i="37"/>
  <c r="AF36" i="37"/>
  <c r="AG36" i="37"/>
  <c r="AH36" i="37"/>
  <c r="AI36" i="37"/>
  <c r="AJ36" i="37"/>
  <c r="AK36" i="37"/>
  <c r="AL36" i="37"/>
  <c r="AM36" i="37"/>
  <c r="AN36" i="37"/>
  <c r="B37" i="37"/>
  <c r="C37" i="37"/>
  <c r="D37" i="37"/>
  <c r="E37" i="37"/>
  <c r="F37" i="37"/>
  <c r="G37" i="37"/>
  <c r="H37" i="37"/>
  <c r="I37" i="37"/>
  <c r="J37" i="37"/>
  <c r="K37" i="37"/>
  <c r="L37" i="37"/>
  <c r="M37" i="37"/>
  <c r="N37" i="37"/>
  <c r="O37" i="37"/>
  <c r="P37" i="37"/>
  <c r="Q37" i="37"/>
  <c r="T37" i="37"/>
  <c r="U37" i="37"/>
  <c r="V37" i="37"/>
  <c r="W37" i="37"/>
  <c r="X37" i="37"/>
  <c r="Y37" i="37"/>
  <c r="Z37" i="37"/>
  <c r="AA37" i="37"/>
  <c r="AB37" i="37"/>
  <c r="AC37" i="37"/>
  <c r="AD37" i="37"/>
  <c r="AE37" i="37"/>
  <c r="AF37" i="37"/>
  <c r="AG37" i="37"/>
  <c r="AH37" i="37"/>
  <c r="AI37" i="37"/>
  <c r="AJ37" i="37"/>
  <c r="AK37" i="37"/>
  <c r="AL37" i="37"/>
  <c r="AM37" i="37"/>
  <c r="AN37" i="37"/>
  <c r="B38" i="37"/>
  <c r="C38" i="37"/>
  <c r="D38" i="37"/>
  <c r="E38" i="37"/>
  <c r="F38" i="37"/>
  <c r="G38" i="37"/>
  <c r="H38" i="37"/>
  <c r="I38" i="37"/>
  <c r="J38" i="37"/>
  <c r="K38" i="37"/>
  <c r="L38" i="37"/>
  <c r="M38" i="37"/>
  <c r="N38" i="37"/>
  <c r="O38" i="37"/>
  <c r="P38" i="37"/>
  <c r="Q38" i="37"/>
  <c r="T38" i="37"/>
  <c r="U38" i="37"/>
  <c r="V38" i="37"/>
  <c r="W38" i="37"/>
  <c r="X38" i="37"/>
  <c r="Y38" i="37"/>
  <c r="Z38" i="37"/>
  <c r="AA38" i="37"/>
  <c r="AB38" i="37"/>
  <c r="AC38" i="37"/>
  <c r="AD38" i="37"/>
  <c r="AE38" i="37"/>
  <c r="AF38" i="37"/>
  <c r="AG38" i="37"/>
  <c r="AH38" i="37"/>
  <c r="AI38" i="37"/>
  <c r="AJ38" i="37"/>
  <c r="AK38" i="37"/>
  <c r="AL38" i="37"/>
  <c r="AM38" i="37"/>
  <c r="AN38" i="37"/>
  <c r="B39" i="37"/>
  <c r="C39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B40" i="37"/>
  <c r="C40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P40" i="37"/>
  <c r="Q40" i="37"/>
  <c r="T40" i="37"/>
  <c r="U40" i="37"/>
  <c r="V40" i="37"/>
  <c r="W40" i="37"/>
  <c r="X40" i="37"/>
  <c r="Y40" i="37"/>
  <c r="Z40" i="37"/>
  <c r="AA40" i="37"/>
  <c r="AB40" i="37"/>
  <c r="AC40" i="37"/>
  <c r="AD40" i="37"/>
  <c r="AE40" i="37"/>
  <c r="AF40" i="37"/>
  <c r="AG40" i="37"/>
  <c r="AH40" i="37"/>
  <c r="AI40" i="37"/>
  <c r="AJ40" i="37"/>
  <c r="AK40" i="37"/>
  <c r="AL40" i="37"/>
  <c r="AM40" i="37"/>
  <c r="AN40" i="37"/>
  <c r="B41" i="37"/>
  <c r="C41" i="37"/>
  <c r="D41" i="37"/>
  <c r="E41" i="37"/>
  <c r="F41" i="37"/>
  <c r="G41" i="37"/>
  <c r="H41" i="37"/>
  <c r="I41" i="37"/>
  <c r="J41" i="37"/>
  <c r="K41" i="37"/>
  <c r="L41" i="37"/>
  <c r="M41" i="37"/>
  <c r="N41" i="37"/>
  <c r="O41" i="37"/>
  <c r="P41" i="37"/>
  <c r="Q41" i="37"/>
  <c r="T41" i="37"/>
  <c r="U41" i="37"/>
  <c r="V41" i="37"/>
  <c r="W41" i="37"/>
  <c r="X41" i="37"/>
  <c r="Y41" i="37"/>
  <c r="Z41" i="37"/>
  <c r="AA41" i="37"/>
  <c r="AB41" i="37"/>
  <c r="AC41" i="37"/>
  <c r="AD41" i="37"/>
  <c r="AE41" i="37"/>
  <c r="AF41" i="37"/>
  <c r="AG41" i="37"/>
  <c r="AH41" i="37"/>
  <c r="AI41" i="37"/>
  <c r="AJ41" i="37"/>
  <c r="AK41" i="37"/>
  <c r="AL41" i="37"/>
  <c r="AM41" i="37"/>
  <c r="AN41" i="37"/>
  <c r="B42" i="37"/>
  <c r="C42" i="37"/>
  <c r="D42" i="37"/>
  <c r="E42" i="37"/>
  <c r="F42" i="37"/>
  <c r="G42" i="37"/>
  <c r="H42" i="37"/>
  <c r="I42" i="37"/>
  <c r="J42" i="37"/>
  <c r="K42" i="37"/>
  <c r="L42" i="37"/>
  <c r="M42" i="37"/>
  <c r="N42" i="37"/>
  <c r="O42" i="37"/>
  <c r="P42" i="37"/>
  <c r="Q42" i="37"/>
  <c r="T42" i="37"/>
  <c r="U42" i="37"/>
  <c r="V42" i="37"/>
  <c r="W42" i="37"/>
  <c r="X42" i="37"/>
  <c r="Y42" i="37"/>
  <c r="Z42" i="37"/>
  <c r="AA42" i="37"/>
  <c r="AB42" i="37"/>
  <c r="AC42" i="37"/>
  <c r="AD42" i="37"/>
  <c r="AE42" i="37"/>
  <c r="AF42" i="37"/>
  <c r="AG42" i="37"/>
  <c r="AH42" i="37"/>
  <c r="AI42" i="37"/>
  <c r="AJ42" i="37"/>
  <c r="AK42" i="37"/>
  <c r="AL42" i="37"/>
  <c r="AM42" i="37"/>
  <c r="AN42" i="37"/>
  <c r="B43" i="37"/>
  <c r="C43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T43" i="37"/>
  <c r="U43" i="37"/>
  <c r="V43" i="37"/>
  <c r="W43" i="37"/>
  <c r="X43" i="37"/>
  <c r="Y43" i="37"/>
  <c r="Z43" i="37"/>
  <c r="AA43" i="37"/>
  <c r="AB43" i="37"/>
  <c r="AC43" i="37"/>
  <c r="AD43" i="37"/>
  <c r="AE43" i="37"/>
  <c r="AF43" i="37"/>
  <c r="AG43" i="37"/>
  <c r="AH43" i="37"/>
  <c r="AI43" i="37"/>
  <c r="AJ43" i="37"/>
  <c r="AK43" i="37"/>
  <c r="AL43" i="37"/>
  <c r="AM43" i="37"/>
  <c r="AN43" i="37"/>
  <c r="B44" i="37"/>
  <c r="C44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Q44" i="37"/>
  <c r="T44" i="37"/>
  <c r="U44" i="37"/>
  <c r="V44" i="37"/>
  <c r="W44" i="37"/>
  <c r="X44" i="37"/>
  <c r="Y44" i="37"/>
  <c r="Z44" i="37"/>
  <c r="AA44" i="37"/>
  <c r="AB44" i="37"/>
  <c r="AC44" i="37"/>
  <c r="AD44" i="37"/>
  <c r="AE44" i="37"/>
  <c r="AF44" i="37"/>
  <c r="AG44" i="37"/>
  <c r="AH44" i="37"/>
  <c r="AI44" i="37"/>
  <c r="AJ44" i="37"/>
  <c r="AK44" i="37"/>
  <c r="AL44" i="37"/>
  <c r="AM44" i="37"/>
  <c r="AN44" i="37"/>
  <c r="B45" i="37"/>
  <c r="C45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P45" i="37"/>
  <c r="Q45" i="37"/>
  <c r="T45" i="37"/>
  <c r="U45" i="37"/>
  <c r="V45" i="37"/>
  <c r="W45" i="37"/>
  <c r="X45" i="37"/>
  <c r="Y45" i="37"/>
  <c r="Z45" i="37"/>
  <c r="AA45" i="37"/>
  <c r="AB45" i="37"/>
  <c r="AC45" i="37"/>
  <c r="AD45" i="37"/>
  <c r="AE45" i="37"/>
  <c r="AF45" i="37"/>
  <c r="AG45" i="37"/>
  <c r="AH45" i="37"/>
  <c r="AI45" i="37"/>
  <c r="AJ45" i="37"/>
  <c r="AK45" i="37"/>
  <c r="AL45" i="37"/>
  <c r="AM45" i="37"/>
  <c r="AN45" i="37"/>
  <c r="B46" i="37"/>
  <c r="C46" i="37"/>
  <c r="D46" i="37"/>
  <c r="E46" i="37"/>
  <c r="F46" i="37"/>
  <c r="G46" i="37"/>
  <c r="H46" i="37"/>
  <c r="I46" i="37"/>
  <c r="J46" i="37"/>
  <c r="K46" i="37"/>
  <c r="L46" i="37"/>
  <c r="M46" i="37"/>
  <c r="N46" i="37"/>
  <c r="O46" i="37"/>
  <c r="P46" i="37"/>
  <c r="Q46" i="37"/>
  <c r="T46" i="37"/>
  <c r="U46" i="37"/>
  <c r="V46" i="37"/>
  <c r="W46" i="37"/>
  <c r="X46" i="37"/>
  <c r="Y46" i="37"/>
  <c r="Z46" i="37"/>
  <c r="AA46" i="37"/>
  <c r="AB46" i="37"/>
  <c r="AC46" i="37"/>
  <c r="AD46" i="37"/>
  <c r="AE46" i="37"/>
  <c r="AF46" i="37"/>
  <c r="AG46" i="37"/>
  <c r="AH46" i="37"/>
  <c r="AI46" i="37"/>
  <c r="AJ46" i="37"/>
  <c r="AK46" i="37"/>
  <c r="AL46" i="37"/>
  <c r="AM46" i="37"/>
  <c r="AN46" i="37"/>
  <c r="B47" i="37"/>
  <c r="C47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T47" i="37"/>
  <c r="U47" i="37"/>
  <c r="V47" i="37"/>
  <c r="W47" i="37"/>
  <c r="X47" i="37"/>
  <c r="Y47" i="37"/>
  <c r="Z47" i="37"/>
  <c r="AA47" i="37"/>
  <c r="AB47" i="37"/>
  <c r="AC47" i="37"/>
  <c r="AD47" i="37"/>
  <c r="AE47" i="37"/>
  <c r="AF47" i="37"/>
  <c r="AG47" i="37"/>
  <c r="AH47" i="37"/>
  <c r="AI47" i="37"/>
  <c r="AJ47" i="37"/>
  <c r="AK47" i="37"/>
  <c r="AL47" i="37"/>
  <c r="AM47" i="37"/>
  <c r="AN47" i="37"/>
  <c r="B48" i="37"/>
  <c r="C48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T48" i="37"/>
  <c r="U48" i="37"/>
  <c r="V48" i="37"/>
  <c r="W48" i="37"/>
  <c r="X48" i="37"/>
  <c r="Y48" i="37"/>
  <c r="Z48" i="37"/>
  <c r="AA48" i="37"/>
  <c r="AB48" i="37"/>
  <c r="AC48" i="37"/>
  <c r="AD48" i="37"/>
  <c r="AE48" i="37"/>
  <c r="AF48" i="37"/>
  <c r="AG48" i="37"/>
  <c r="AH48" i="37"/>
  <c r="AI48" i="37"/>
  <c r="AJ48" i="37"/>
  <c r="AK48" i="37"/>
  <c r="AL48" i="37"/>
  <c r="AM48" i="37"/>
  <c r="AN48" i="37"/>
  <c r="B49" i="37"/>
  <c r="C49" i="37"/>
  <c r="D49" i="37"/>
  <c r="E49" i="37"/>
  <c r="F49" i="37"/>
  <c r="G49" i="37"/>
  <c r="H49" i="37"/>
  <c r="I49" i="37"/>
  <c r="J49" i="37"/>
  <c r="K49" i="37"/>
  <c r="L49" i="37"/>
  <c r="M49" i="37"/>
  <c r="N49" i="37"/>
  <c r="O49" i="37"/>
  <c r="P49" i="37"/>
  <c r="Q49" i="37"/>
  <c r="T49" i="37"/>
  <c r="U49" i="37"/>
  <c r="V49" i="37"/>
  <c r="W49" i="37"/>
  <c r="X49" i="37"/>
  <c r="Y49" i="37"/>
  <c r="Z49" i="37"/>
  <c r="AA49" i="37"/>
  <c r="AB49" i="37"/>
  <c r="AC49" i="37"/>
  <c r="AD49" i="37"/>
  <c r="AE49" i="37"/>
  <c r="AF49" i="37"/>
  <c r="AG49" i="37"/>
  <c r="AH49" i="37"/>
  <c r="AI49" i="37"/>
  <c r="AJ49" i="37"/>
  <c r="AK49" i="37"/>
  <c r="AL49" i="37"/>
  <c r="AM49" i="37"/>
  <c r="AN49" i="37"/>
  <c r="B50" i="37"/>
  <c r="C50" i="37"/>
  <c r="D50" i="37"/>
  <c r="E50" i="37"/>
  <c r="F50" i="37"/>
  <c r="G50" i="37"/>
  <c r="H50" i="37"/>
  <c r="I50" i="37"/>
  <c r="J50" i="37"/>
  <c r="K50" i="37"/>
  <c r="L50" i="37"/>
  <c r="M50" i="37"/>
  <c r="N50" i="37"/>
  <c r="O50" i="37"/>
  <c r="P50" i="37"/>
  <c r="Q50" i="37"/>
  <c r="T50" i="37"/>
  <c r="U50" i="37"/>
  <c r="V50" i="37"/>
  <c r="W50" i="37"/>
  <c r="X50" i="37"/>
  <c r="Y50" i="37"/>
  <c r="Z50" i="37"/>
  <c r="AA50" i="37"/>
  <c r="AB50" i="37"/>
  <c r="AC50" i="37"/>
  <c r="AD50" i="37"/>
  <c r="AE50" i="37"/>
  <c r="AF50" i="37"/>
  <c r="AG50" i="37"/>
  <c r="AH50" i="37"/>
  <c r="AI50" i="37"/>
  <c r="AJ50" i="37"/>
  <c r="AK50" i="37"/>
  <c r="AL50" i="37"/>
  <c r="AM50" i="37"/>
  <c r="AN50" i="37"/>
  <c r="B51" i="37"/>
  <c r="C51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T51" i="37"/>
  <c r="U51" i="37"/>
  <c r="V51" i="37"/>
  <c r="W51" i="37"/>
  <c r="X51" i="37"/>
  <c r="Y51" i="37"/>
  <c r="Z51" i="37"/>
  <c r="AA51" i="37"/>
  <c r="AB51" i="37"/>
  <c r="AC51" i="37"/>
  <c r="AD51" i="37"/>
  <c r="AE51" i="37"/>
  <c r="AF51" i="37"/>
  <c r="AG51" i="37"/>
  <c r="AH51" i="37"/>
  <c r="AI51" i="37"/>
  <c r="AJ51" i="37"/>
  <c r="AK51" i="37"/>
  <c r="AL51" i="37"/>
  <c r="AM51" i="37"/>
  <c r="AN51" i="37"/>
  <c r="C4" i="37"/>
  <c r="D4" i="37"/>
  <c r="E4" i="37"/>
  <c r="F4" i="37"/>
  <c r="G4" i="37"/>
  <c r="H4" i="37"/>
  <c r="I4" i="37"/>
  <c r="J4" i="37"/>
  <c r="K4" i="37"/>
  <c r="L4" i="37"/>
  <c r="M4" i="37"/>
  <c r="N4" i="37"/>
  <c r="O4" i="37"/>
  <c r="P4" i="37"/>
  <c r="Q4" i="37"/>
  <c r="T4" i="37"/>
  <c r="U4" i="37"/>
  <c r="V4" i="37"/>
  <c r="W4" i="37"/>
  <c r="X4" i="37"/>
  <c r="Y4" i="37"/>
  <c r="Z4" i="37"/>
  <c r="AA4" i="37"/>
  <c r="AB4" i="37"/>
  <c r="AC4" i="37"/>
  <c r="AD4" i="37"/>
  <c r="AE4" i="37"/>
  <c r="AF4" i="37"/>
  <c r="AG4" i="37"/>
  <c r="AH4" i="37"/>
  <c r="AI4" i="37"/>
  <c r="AJ4" i="37"/>
  <c r="AK4" i="37"/>
  <c r="AL4" i="37"/>
  <c r="AM4" i="37"/>
  <c r="AN4" i="37"/>
  <c r="B4" i="37"/>
  <c r="C4" i="35"/>
  <c r="D4" i="35"/>
  <c r="E4" i="35"/>
  <c r="F4" i="35"/>
  <c r="G4" i="35"/>
  <c r="H4" i="35"/>
  <c r="I4" i="35"/>
  <c r="J4" i="35"/>
  <c r="K4" i="35"/>
  <c r="L4" i="35"/>
  <c r="M4" i="35"/>
  <c r="N4" i="35"/>
  <c r="O4" i="35"/>
  <c r="P4" i="35"/>
  <c r="Q4" i="35"/>
  <c r="R4" i="35"/>
  <c r="S4" i="35"/>
  <c r="T4" i="35"/>
  <c r="U4" i="35"/>
  <c r="V4" i="35"/>
  <c r="C5" i="35"/>
  <c r="D5" i="35"/>
  <c r="E5" i="35"/>
  <c r="F5" i="35"/>
  <c r="G5" i="35"/>
  <c r="H5" i="35"/>
  <c r="I5" i="35"/>
  <c r="J5" i="35"/>
  <c r="K5" i="35"/>
  <c r="L5" i="35"/>
  <c r="M5" i="35"/>
  <c r="N5" i="35"/>
  <c r="O5" i="35"/>
  <c r="P5" i="35"/>
  <c r="Q5" i="35"/>
  <c r="R5" i="35"/>
  <c r="S5" i="35"/>
  <c r="T5" i="35"/>
  <c r="U5" i="35"/>
  <c r="V5" i="35"/>
  <c r="C6" i="35"/>
  <c r="D6" i="35"/>
  <c r="E6" i="35"/>
  <c r="F6" i="35"/>
  <c r="G6" i="35"/>
  <c r="H6" i="35"/>
  <c r="I6" i="35"/>
  <c r="J6" i="35"/>
  <c r="K6" i="35"/>
  <c r="L6" i="35"/>
  <c r="M6" i="35"/>
  <c r="N6" i="35"/>
  <c r="O6" i="35"/>
  <c r="P6" i="35"/>
  <c r="Q6" i="35"/>
  <c r="R6" i="35"/>
  <c r="S6" i="35"/>
  <c r="T6" i="35"/>
  <c r="U6" i="35"/>
  <c r="V6" i="35"/>
  <c r="C7" i="35"/>
  <c r="D7" i="35"/>
  <c r="E7" i="35"/>
  <c r="F7" i="35"/>
  <c r="G7" i="35"/>
  <c r="H7" i="35"/>
  <c r="I7" i="35"/>
  <c r="J7" i="35"/>
  <c r="K7" i="35"/>
  <c r="L7" i="35"/>
  <c r="M7" i="35"/>
  <c r="N7" i="35"/>
  <c r="O7" i="35"/>
  <c r="P7" i="35"/>
  <c r="Q7" i="35"/>
  <c r="R7" i="35"/>
  <c r="S7" i="35"/>
  <c r="T7" i="35"/>
  <c r="U7" i="35"/>
  <c r="V7" i="35"/>
  <c r="C8" i="35"/>
  <c r="D8" i="35"/>
  <c r="E8" i="35"/>
  <c r="F8" i="35"/>
  <c r="G8" i="35"/>
  <c r="H8" i="35"/>
  <c r="I8" i="35"/>
  <c r="J8" i="35"/>
  <c r="K8" i="35"/>
  <c r="L8" i="35"/>
  <c r="M8" i="35"/>
  <c r="N8" i="35"/>
  <c r="O8" i="35"/>
  <c r="P8" i="35"/>
  <c r="Q8" i="35"/>
  <c r="R8" i="35"/>
  <c r="S8" i="35"/>
  <c r="T8" i="35"/>
  <c r="U8" i="35"/>
  <c r="V8" i="35"/>
  <c r="C9" i="35"/>
  <c r="D9" i="35"/>
  <c r="E9" i="35"/>
  <c r="F9" i="35"/>
  <c r="G9" i="35"/>
  <c r="H9" i="35"/>
  <c r="I9" i="35"/>
  <c r="J9" i="35"/>
  <c r="K9" i="35"/>
  <c r="L9" i="35"/>
  <c r="M9" i="35"/>
  <c r="N9" i="35"/>
  <c r="O9" i="35"/>
  <c r="P9" i="35"/>
  <c r="Q9" i="35"/>
  <c r="R9" i="35"/>
  <c r="S9" i="35"/>
  <c r="T9" i="35"/>
  <c r="U9" i="35"/>
  <c r="V9" i="35"/>
  <c r="C10" i="35"/>
  <c r="D10" i="35"/>
  <c r="E10" i="35"/>
  <c r="F10" i="35"/>
  <c r="G10" i="35"/>
  <c r="H10" i="35"/>
  <c r="I10" i="35"/>
  <c r="J10" i="35"/>
  <c r="K10" i="35"/>
  <c r="L10" i="35"/>
  <c r="M10" i="35"/>
  <c r="N10" i="35"/>
  <c r="O10" i="35"/>
  <c r="P10" i="35"/>
  <c r="Q10" i="35"/>
  <c r="R10" i="35"/>
  <c r="S10" i="35"/>
  <c r="T10" i="35"/>
  <c r="U10" i="35"/>
  <c r="V10" i="35"/>
  <c r="C11" i="35"/>
  <c r="D11" i="35"/>
  <c r="E11" i="35"/>
  <c r="F11" i="35"/>
  <c r="G11" i="35"/>
  <c r="H11" i="35"/>
  <c r="I11" i="35"/>
  <c r="J11" i="35"/>
  <c r="K11" i="35"/>
  <c r="L11" i="35"/>
  <c r="M11" i="35"/>
  <c r="N11" i="35"/>
  <c r="O11" i="35"/>
  <c r="P11" i="35"/>
  <c r="Q11" i="35"/>
  <c r="R11" i="35"/>
  <c r="S11" i="35"/>
  <c r="T11" i="35"/>
  <c r="U11" i="35"/>
  <c r="V11" i="35"/>
  <c r="C12" i="35"/>
  <c r="D12" i="35"/>
  <c r="E12" i="35"/>
  <c r="F12" i="35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U12" i="35"/>
  <c r="V12" i="35"/>
  <c r="C13" i="35"/>
  <c r="D13" i="35"/>
  <c r="E13" i="35"/>
  <c r="F13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U13" i="35"/>
  <c r="V13" i="35"/>
  <c r="C14" i="35"/>
  <c r="D14" i="35"/>
  <c r="E14" i="35"/>
  <c r="F14" i="35"/>
  <c r="G14" i="35"/>
  <c r="H14" i="35"/>
  <c r="I14" i="35"/>
  <c r="J14" i="35"/>
  <c r="K14" i="35"/>
  <c r="L14" i="35"/>
  <c r="M14" i="35"/>
  <c r="N14" i="35"/>
  <c r="O14" i="35"/>
  <c r="P14" i="35"/>
  <c r="Q14" i="35"/>
  <c r="R14" i="35"/>
  <c r="S14" i="35"/>
  <c r="T14" i="35"/>
  <c r="U14" i="35"/>
  <c r="V14" i="35"/>
  <c r="C15" i="35"/>
  <c r="D15" i="35"/>
  <c r="E15" i="35"/>
  <c r="F15" i="35"/>
  <c r="G15" i="35"/>
  <c r="H15" i="35"/>
  <c r="I15" i="35"/>
  <c r="J15" i="35"/>
  <c r="K15" i="35"/>
  <c r="L15" i="35"/>
  <c r="M15" i="35"/>
  <c r="N15" i="35"/>
  <c r="O15" i="35"/>
  <c r="P15" i="35"/>
  <c r="Q15" i="35"/>
  <c r="R15" i="35"/>
  <c r="S15" i="35"/>
  <c r="T15" i="35"/>
  <c r="U15" i="35"/>
  <c r="V15" i="35"/>
  <c r="C16" i="35"/>
  <c r="D16" i="35"/>
  <c r="E16" i="35"/>
  <c r="F16" i="35"/>
  <c r="G16" i="35"/>
  <c r="H16" i="35"/>
  <c r="I16" i="35"/>
  <c r="J16" i="35"/>
  <c r="K16" i="35"/>
  <c r="L16" i="35"/>
  <c r="M16" i="35"/>
  <c r="N16" i="35"/>
  <c r="O16" i="35"/>
  <c r="P16" i="35"/>
  <c r="Q16" i="35"/>
  <c r="R16" i="35"/>
  <c r="S16" i="35"/>
  <c r="T16" i="35"/>
  <c r="U16" i="35"/>
  <c r="V16" i="35"/>
  <c r="C17" i="35"/>
  <c r="D17" i="35"/>
  <c r="E17" i="35"/>
  <c r="F17" i="35"/>
  <c r="G17" i="35"/>
  <c r="H17" i="35"/>
  <c r="I17" i="35"/>
  <c r="J17" i="35"/>
  <c r="K17" i="35"/>
  <c r="L17" i="35"/>
  <c r="M17" i="35"/>
  <c r="N17" i="35"/>
  <c r="O17" i="35"/>
  <c r="P17" i="35"/>
  <c r="Q17" i="35"/>
  <c r="R17" i="35"/>
  <c r="S17" i="35"/>
  <c r="T17" i="35"/>
  <c r="U17" i="35"/>
  <c r="V17" i="35"/>
  <c r="C18" i="35"/>
  <c r="D18" i="35"/>
  <c r="E18" i="35"/>
  <c r="F18" i="35"/>
  <c r="G18" i="35"/>
  <c r="H18" i="35"/>
  <c r="I18" i="35"/>
  <c r="J18" i="35"/>
  <c r="K18" i="35"/>
  <c r="L18" i="35"/>
  <c r="M18" i="35"/>
  <c r="N18" i="35"/>
  <c r="O18" i="35"/>
  <c r="P18" i="35"/>
  <c r="Q18" i="35"/>
  <c r="R18" i="35"/>
  <c r="S18" i="35"/>
  <c r="T18" i="35"/>
  <c r="U18" i="35"/>
  <c r="V18" i="35"/>
  <c r="C19" i="35"/>
  <c r="D19" i="35"/>
  <c r="E19" i="35"/>
  <c r="F19" i="35"/>
  <c r="G19" i="35"/>
  <c r="H19" i="35"/>
  <c r="I19" i="35"/>
  <c r="J19" i="35"/>
  <c r="K19" i="35"/>
  <c r="L19" i="35"/>
  <c r="M19" i="35"/>
  <c r="N19" i="35"/>
  <c r="O19" i="35"/>
  <c r="P19" i="35"/>
  <c r="Q19" i="35"/>
  <c r="R19" i="35"/>
  <c r="S19" i="35"/>
  <c r="T19" i="35"/>
  <c r="U19" i="35"/>
  <c r="V19" i="35"/>
  <c r="C20" i="35"/>
  <c r="D20" i="35"/>
  <c r="E20" i="35"/>
  <c r="F20" i="35"/>
  <c r="G20" i="35"/>
  <c r="H20" i="35"/>
  <c r="I20" i="35"/>
  <c r="J20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C21" i="35"/>
  <c r="D21" i="35"/>
  <c r="E21" i="35"/>
  <c r="F21" i="35"/>
  <c r="G21" i="35"/>
  <c r="H21" i="35"/>
  <c r="I21" i="35"/>
  <c r="J21" i="35"/>
  <c r="K21" i="35"/>
  <c r="L21" i="35"/>
  <c r="M21" i="35"/>
  <c r="N21" i="35"/>
  <c r="O21" i="35"/>
  <c r="P21" i="35"/>
  <c r="Q21" i="35"/>
  <c r="R21" i="35"/>
  <c r="S21" i="35"/>
  <c r="T21" i="35"/>
  <c r="U21" i="35"/>
  <c r="V21" i="35"/>
  <c r="C22" i="35"/>
  <c r="D22" i="35"/>
  <c r="E22" i="35"/>
  <c r="F22" i="35"/>
  <c r="G22" i="35"/>
  <c r="H22" i="35"/>
  <c r="I22" i="35"/>
  <c r="J22" i="35"/>
  <c r="K22" i="35"/>
  <c r="L22" i="35"/>
  <c r="M22" i="35"/>
  <c r="N22" i="35"/>
  <c r="O22" i="35"/>
  <c r="P22" i="35"/>
  <c r="Q22" i="35"/>
  <c r="R22" i="35"/>
  <c r="S22" i="35"/>
  <c r="T22" i="35"/>
  <c r="U22" i="35"/>
  <c r="V22" i="35"/>
  <c r="C23" i="35"/>
  <c r="D23" i="35"/>
  <c r="E23" i="35"/>
  <c r="F23" i="35"/>
  <c r="G23" i="35"/>
  <c r="H23" i="35"/>
  <c r="I23" i="35"/>
  <c r="J23" i="35"/>
  <c r="K23" i="35"/>
  <c r="L23" i="35"/>
  <c r="M23" i="35"/>
  <c r="N23" i="35"/>
  <c r="O23" i="35"/>
  <c r="P23" i="35"/>
  <c r="Q23" i="35"/>
  <c r="R23" i="35"/>
  <c r="S23" i="35"/>
  <c r="T23" i="35"/>
  <c r="U23" i="35"/>
  <c r="V23" i="35"/>
  <c r="C24" i="35"/>
  <c r="D24" i="35"/>
  <c r="E24" i="35"/>
  <c r="F24" i="35"/>
  <c r="G24" i="35"/>
  <c r="H24" i="35"/>
  <c r="I24" i="35"/>
  <c r="J24" i="35"/>
  <c r="K24" i="35"/>
  <c r="L24" i="35"/>
  <c r="M24" i="35"/>
  <c r="N24" i="35"/>
  <c r="O24" i="35"/>
  <c r="P24" i="35"/>
  <c r="Q24" i="35"/>
  <c r="R24" i="35"/>
  <c r="S24" i="35"/>
  <c r="T24" i="35"/>
  <c r="U24" i="35"/>
  <c r="V24" i="35"/>
  <c r="C25" i="35"/>
  <c r="D25" i="35"/>
  <c r="E25" i="35"/>
  <c r="F25" i="35"/>
  <c r="G25" i="35"/>
  <c r="H25" i="35"/>
  <c r="I25" i="35"/>
  <c r="J25" i="35"/>
  <c r="K25" i="35"/>
  <c r="L25" i="35"/>
  <c r="M25" i="35"/>
  <c r="N25" i="35"/>
  <c r="O25" i="35"/>
  <c r="P25" i="35"/>
  <c r="Q25" i="35"/>
  <c r="R25" i="35"/>
  <c r="S25" i="35"/>
  <c r="T25" i="35"/>
  <c r="U25" i="35"/>
  <c r="V25" i="35"/>
  <c r="C26" i="35"/>
  <c r="D26" i="35"/>
  <c r="E26" i="35"/>
  <c r="F26" i="35"/>
  <c r="G26" i="35"/>
  <c r="H26" i="35"/>
  <c r="I26" i="35"/>
  <c r="J26" i="35"/>
  <c r="K26" i="35"/>
  <c r="L26" i="35"/>
  <c r="M26" i="35"/>
  <c r="N26" i="35"/>
  <c r="O26" i="35"/>
  <c r="P26" i="35"/>
  <c r="Q26" i="35"/>
  <c r="R26" i="35"/>
  <c r="S26" i="35"/>
  <c r="T26" i="35"/>
  <c r="U26" i="35"/>
  <c r="V26" i="35"/>
  <c r="C27" i="35"/>
  <c r="D27" i="35"/>
  <c r="E27" i="35"/>
  <c r="F27" i="35"/>
  <c r="G27" i="35"/>
  <c r="H27" i="35"/>
  <c r="I27" i="35"/>
  <c r="J27" i="35"/>
  <c r="K27" i="35"/>
  <c r="L27" i="35"/>
  <c r="M27" i="35"/>
  <c r="N27" i="35"/>
  <c r="O27" i="35"/>
  <c r="P27" i="35"/>
  <c r="Q27" i="35"/>
  <c r="R27" i="35"/>
  <c r="S27" i="35"/>
  <c r="T27" i="35"/>
  <c r="U27" i="35"/>
  <c r="V27" i="35"/>
  <c r="C28" i="35"/>
  <c r="D28" i="35"/>
  <c r="E28" i="35"/>
  <c r="F28" i="35"/>
  <c r="G28" i="35"/>
  <c r="H28" i="35"/>
  <c r="I28" i="35"/>
  <c r="J28" i="35"/>
  <c r="K28" i="35"/>
  <c r="L28" i="35"/>
  <c r="M28" i="35"/>
  <c r="N28" i="35"/>
  <c r="O28" i="35"/>
  <c r="P28" i="35"/>
  <c r="Q28" i="35"/>
  <c r="R28" i="35"/>
  <c r="S28" i="35"/>
  <c r="T28" i="35"/>
  <c r="U28" i="35"/>
  <c r="V28" i="35"/>
  <c r="C29" i="35"/>
  <c r="D29" i="35"/>
  <c r="E29" i="35"/>
  <c r="F29" i="35"/>
  <c r="G29" i="35"/>
  <c r="H29" i="35"/>
  <c r="I29" i="35"/>
  <c r="J29" i="35"/>
  <c r="K29" i="35"/>
  <c r="L29" i="35"/>
  <c r="M29" i="35"/>
  <c r="N29" i="35"/>
  <c r="O29" i="35"/>
  <c r="P29" i="35"/>
  <c r="Q29" i="35"/>
  <c r="R29" i="35"/>
  <c r="S29" i="35"/>
  <c r="T29" i="35"/>
  <c r="U29" i="35"/>
  <c r="V29" i="35"/>
  <c r="C30" i="35"/>
  <c r="D30" i="35"/>
  <c r="E30" i="35"/>
  <c r="F30" i="35"/>
  <c r="G30" i="35"/>
  <c r="H30" i="35"/>
  <c r="I30" i="35"/>
  <c r="J30" i="35"/>
  <c r="K30" i="35"/>
  <c r="L30" i="35"/>
  <c r="M30" i="35"/>
  <c r="N30" i="35"/>
  <c r="O30" i="35"/>
  <c r="P30" i="35"/>
  <c r="Q30" i="35"/>
  <c r="R30" i="35"/>
  <c r="S30" i="35"/>
  <c r="T30" i="35"/>
  <c r="U30" i="35"/>
  <c r="V30" i="35"/>
  <c r="C31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P31" i="35"/>
  <c r="Q31" i="35"/>
  <c r="R31" i="35"/>
  <c r="S31" i="35"/>
  <c r="T31" i="35"/>
  <c r="U31" i="35"/>
  <c r="V31" i="35"/>
  <c r="C32" i="35"/>
  <c r="D32" i="35"/>
  <c r="E32" i="35"/>
  <c r="F32" i="35"/>
  <c r="G32" i="35"/>
  <c r="H32" i="35"/>
  <c r="I32" i="35"/>
  <c r="J32" i="35"/>
  <c r="K32" i="35"/>
  <c r="L32" i="35"/>
  <c r="M32" i="35"/>
  <c r="N32" i="35"/>
  <c r="O32" i="35"/>
  <c r="P32" i="35"/>
  <c r="Q32" i="35"/>
  <c r="R32" i="35"/>
  <c r="S32" i="35"/>
  <c r="T32" i="35"/>
  <c r="U32" i="35"/>
  <c r="V32" i="35"/>
  <c r="C33" i="35"/>
  <c r="D33" i="35"/>
  <c r="E33" i="35"/>
  <c r="F33" i="35"/>
  <c r="G33" i="35"/>
  <c r="H33" i="35"/>
  <c r="I33" i="35"/>
  <c r="J33" i="35"/>
  <c r="K33" i="35"/>
  <c r="L33" i="35"/>
  <c r="M33" i="35"/>
  <c r="N33" i="35"/>
  <c r="O33" i="35"/>
  <c r="P33" i="35"/>
  <c r="Q33" i="35"/>
  <c r="R33" i="35"/>
  <c r="S33" i="35"/>
  <c r="T33" i="35"/>
  <c r="U33" i="35"/>
  <c r="V33" i="35"/>
  <c r="C34" i="35"/>
  <c r="D34" i="35"/>
  <c r="E34" i="35"/>
  <c r="F34" i="35"/>
  <c r="G34" i="35"/>
  <c r="H34" i="35"/>
  <c r="I34" i="35"/>
  <c r="J34" i="35"/>
  <c r="K34" i="35"/>
  <c r="L34" i="35"/>
  <c r="M34" i="35"/>
  <c r="N34" i="35"/>
  <c r="O34" i="35"/>
  <c r="P34" i="35"/>
  <c r="Q34" i="35"/>
  <c r="R34" i="35"/>
  <c r="S34" i="35"/>
  <c r="T34" i="35"/>
  <c r="U34" i="35"/>
  <c r="V34" i="35"/>
  <c r="C35" i="35"/>
  <c r="D35" i="35"/>
  <c r="E35" i="35"/>
  <c r="F35" i="35"/>
  <c r="G35" i="35"/>
  <c r="H35" i="35"/>
  <c r="I35" i="35"/>
  <c r="J35" i="35"/>
  <c r="K35" i="35"/>
  <c r="L35" i="35"/>
  <c r="M35" i="35"/>
  <c r="N35" i="35"/>
  <c r="O35" i="35"/>
  <c r="P35" i="35"/>
  <c r="Q35" i="35"/>
  <c r="R35" i="35"/>
  <c r="S35" i="35"/>
  <c r="T35" i="35"/>
  <c r="U35" i="35"/>
  <c r="V35" i="35"/>
  <c r="C36" i="35"/>
  <c r="D36" i="35"/>
  <c r="E36" i="35"/>
  <c r="F36" i="35"/>
  <c r="G36" i="35"/>
  <c r="H36" i="35"/>
  <c r="I36" i="35"/>
  <c r="J36" i="35"/>
  <c r="K36" i="35"/>
  <c r="L36" i="35"/>
  <c r="M36" i="35"/>
  <c r="N36" i="35"/>
  <c r="O36" i="35"/>
  <c r="P36" i="35"/>
  <c r="Q36" i="35"/>
  <c r="R36" i="35"/>
  <c r="S36" i="35"/>
  <c r="T36" i="35"/>
  <c r="U36" i="35"/>
  <c r="V36" i="35"/>
  <c r="C37" i="35"/>
  <c r="D37" i="35"/>
  <c r="E37" i="35"/>
  <c r="F37" i="35"/>
  <c r="G37" i="35"/>
  <c r="H37" i="35"/>
  <c r="I37" i="35"/>
  <c r="J37" i="35"/>
  <c r="K37" i="35"/>
  <c r="L37" i="35"/>
  <c r="M37" i="35"/>
  <c r="N37" i="35"/>
  <c r="O37" i="35"/>
  <c r="P37" i="35"/>
  <c r="Q37" i="35"/>
  <c r="R37" i="35"/>
  <c r="S37" i="35"/>
  <c r="T37" i="35"/>
  <c r="U37" i="35"/>
  <c r="V37" i="35"/>
  <c r="C38" i="35"/>
  <c r="D38" i="35"/>
  <c r="E38" i="35"/>
  <c r="F38" i="35"/>
  <c r="G38" i="35"/>
  <c r="H38" i="35"/>
  <c r="I38" i="35"/>
  <c r="J38" i="35"/>
  <c r="K38" i="35"/>
  <c r="L38" i="35"/>
  <c r="M38" i="35"/>
  <c r="N38" i="35"/>
  <c r="O38" i="35"/>
  <c r="P38" i="35"/>
  <c r="Q38" i="35"/>
  <c r="R38" i="35"/>
  <c r="S38" i="35"/>
  <c r="T38" i="35"/>
  <c r="U38" i="35"/>
  <c r="V38" i="35"/>
  <c r="C39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P39" i="35"/>
  <c r="Q39" i="35"/>
  <c r="R39" i="35"/>
  <c r="S39" i="35"/>
  <c r="T39" i="35"/>
  <c r="U39" i="35"/>
  <c r="V39" i="35"/>
  <c r="C40" i="35"/>
  <c r="D40" i="35"/>
  <c r="E40" i="35"/>
  <c r="F40" i="35"/>
  <c r="G40" i="35"/>
  <c r="H40" i="35"/>
  <c r="I40" i="35"/>
  <c r="J40" i="35"/>
  <c r="K40" i="35"/>
  <c r="L40" i="35"/>
  <c r="M40" i="35"/>
  <c r="N40" i="35"/>
  <c r="O40" i="35"/>
  <c r="P40" i="35"/>
  <c r="Q40" i="35"/>
  <c r="R40" i="35"/>
  <c r="S40" i="35"/>
  <c r="T40" i="35"/>
  <c r="U40" i="35"/>
  <c r="V40" i="35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C42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P42" i="35"/>
  <c r="Q42" i="35"/>
  <c r="R42" i="35"/>
  <c r="S42" i="35"/>
  <c r="T42" i="35"/>
  <c r="U42" i="35"/>
  <c r="V42" i="35"/>
  <c r="C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C44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U44" i="35"/>
  <c r="V44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U46" i="35"/>
  <c r="V46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U50" i="35"/>
  <c r="V50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P51" i="35"/>
  <c r="Q51" i="35"/>
  <c r="R51" i="35"/>
  <c r="S51" i="35"/>
  <c r="T51" i="35"/>
  <c r="U51" i="35"/>
  <c r="V51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U52" i="35"/>
  <c r="V52" i="35"/>
  <c r="C53" i="35"/>
  <c r="D53" i="35"/>
  <c r="E53" i="35"/>
  <c r="F53" i="35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U53" i="35"/>
  <c r="V53" i="35"/>
  <c r="C54" i="35"/>
  <c r="D54" i="35"/>
  <c r="E54" i="35"/>
  <c r="F54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C55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P55" i="35"/>
  <c r="Q55" i="35"/>
  <c r="R55" i="35"/>
  <c r="S55" i="35"/>
  <c r="T55" i="35"/>
  <c r="U55" i="35"/>
  <c r="V55" i="35"/>
  <c r="C56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P56" i="35"/>
  <c r="Q56" i="35"/>
  <c r="R56" i="35"/>
  <c r="S56" i="35"/>
  <c r="T56" i="35"/>
  <c r="U56" i="35"/>
  <c r="V56" i="35"/>
  <c r="C57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P57" i="35"/>
  <c r="Q57" i="35"/>
  <c r="R57" i="35"/>
  <c r="S57" i="35"/>
  <c r="T57" i="35"/>
  <c r="U57" i="35"/>
  <c r="V57" i="35"/>
  <c r="C58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P58" i="35"/>
  <c r="Q58" i="35"/>
  <c r="R58" i="35"/>
  <c r="S58" i="35"/>
  <c r="T58" i="35"/>
  <c r="U58" i="35"/>
  <c r="V58" i="35"/>
  <c r="C59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P59" i="35"/>
  <c r="Q59" i="35"/>
  <c r="R59" i="35"/>
  <c r="S59" i="35"/>
  <c r="T59" i="35"/>
  <c r="U59" i="35"/>
  <c r="V59" i="35"/>
  <c r="C60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P60" i="35"/>
  <c r="Q60" i="35"/>
  <c r="R60" i="35"/>
  <c r="S60" i="35"/>
  <c r="T60" i="35"/>
  <c r="U60" i="35"/>
  <c r="V60" i="35"/>
  <c r="C61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P61" i="35"/>
  <c r="Q61" i="35"/>
  <c r="R61" i="35"/>
  <c r="S61" i="35"/>
  <c r="T61" i="35"/>
  <c r="U61" i="35"/>
  <c r="V61" i="35"/>
  <c r="C62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P62" i="35"/>
  <c r="Q62" i="35"/>
  <c r="R62" i="35"/>
  <c r="S62" i="35"/>
  <c r="T62" i="35"/>
  <c r="U62" i="35"/>
  <c r="V62" i="35"/>
  <c r="C63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P63" i="35"/>
  <c r="Q63" i="35"/>
  <c r="R63" i="35"/>
  <c r="S63" i="35"/>
  <c r="T63" i="35"/>
  <c r="U63" i="35"/>
  <c r="V63" i="35"/>
  <c r="C64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C65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P65" i="35"/>
  <c r="Q65" i="35"/>
  <c r="R65" i="35"/>
  <c r="S65" i="35"/>
  <c r="T65" i="35"/>
  <c r="U65" i="35"/>
  <c r="V65" i="35"/>
  <c r="C66" i="35"/>
  <c r="D66" i="35"/>
  <c r="E66" i="35"/>
  <c r="F66" i="35"/>
  <c r="G66" i="35"/>
  <c r="H66" i="35"/>
  <c r="I66" i="35"/>
  <c r="J66" i="35"/>
  <c r="K66" i="35"/>
  <c r="L66" i="35"/>
  <c r="M66" i="35"/>
  <c r="N66" i="35"/>
  <c r="O66" i="35"/>
  <c r="P66" i="35"/>
  <c r="Q66" i="35"/>
  <c r="R66" i="35"/>
  <c r="S66" i="35"/>
  <c r="T66" i="35"/>
  <c r="U66" i="35"/>
  <c r="V66" i="35"/>
  <c r="H4" i="33" l="1"/>
  <c r="I4" i="33"/>
  <c r="J4" i="33"/>
  <c r="K4" i="33"/>
  <c r="H5" i="33"/>
  <c r="I5" i="33"/>
  <c r="J5" i="33"/>
  <c r="K5" i="33"/>
  <c r="H6" i="33"/>
  <c r="I6" i="33"/>
  <c r="J6" i="33"/>
  <c r="K6" i="33"/>
  <c r="H7" i="33"/>
  <c r="I7" i="33"/>
  <c r="J7" i="33"/>
  <c r="K7" i="33"/>
  <c r="H8" i="33"/>
  <c r="I8" i="33"/>
  <c r="J8" i="33"/>
  <c r="K8" i="33"/>
  <c r="H9" i="33"/>
  <c r="I9" i="33"/>
  <c r="J9" i="33"/>
  <c r="K9" i="33"/>
  <c r="H10" i="33"/>
  <c r="I10" i="33"/>
  <c r="J10" i="33"/>
  <c r="K10" i="33"/>
  <c r="H11" i="33"/>
  <c r="I11" i="33"/>
  <c r="J11" i="33"/>
  <c r="K11" i="33"/>
  <c r="H12" i="33"/>
  <c r="I12" i="33"/>
  <c r="J12" i="33"/>
  <c r="K12" i="33"/>
  <c r="H13" i="33"/>
  <c r="I13" i="33"/>
  <c r="J13" i="33"/>
  <c r="K13" i="33"/>
  <c r="H14" i="33"/>
  <c r="I14" i="33"/>
  <c r="J14" i="33"/>
  <c r="K14" i="33"/>
  <c r="H15" i="33"/>
  <c r="I15" i="33"/>
  <c r="J15" i="33"/>
  <c r="K15" i="33"/>
  <c r="H16" i="33"/>
  <c r="I16" i="33"/>
  <c r="J16" i="33"/>
  <c r="K16" i="33"/>
  <c r="H17" i="33"/>
  <c r="I17" i="33"/>
  <c r="J17" i="33"/>
  <c r="K17" i="33"/>
  <c r="H18" i="33"/>
  <c r="I18" i="33"/>
  <c r="J18" i="33"/>
  <c r="K18" i="33"/>
  <c r="H19" i="33"/>
  <c r="I19" i="33"/>
  <c r="J19" i="33"/>
  <c r="K19" i="33"/>
  <c r="H20" i="33"/>
  <c r="I20" i="33"/>
  <c r="J20" i="33"/>
  <c r="K20" i="33"/>
  <c r="H21" i="33"/>
  <c r="I21" i="33"/>
  <c r="J21" i="33"/>
  <c r="K21" i="33"/>
  <c r="H22" i="33"/>
  <c r="I22" i="33"/>
  <c r="J22" i="33"/>
  <c r="K22" i="33"/>
  <c r="H23" i="33"/>
  <c r="I23" i="33"/>
  <c r="J23" i="33"/>
  <c r="K23" i="33"/>
  <c r="H24" i="33"/>
  <c r="I24" i="33"/>
  <c r="J24" i="33"/>
  <c r="K24" i="33"/>
  <c r="H25" i="33"/>
  <c r="I25" i="33"/>
  <c r="J25" i="33"/>
  <c r="K25" i="33"/>
  <c r="H26" i="33"/>
  <c r="I26" i="33"/>
  <c r="J26" i="33"/>
  <c r="K26" i="33"/>
  <c r="H27" i="33"/>
  <c r="I27" i="33"/>
  <c r="J27" i="33"/>
  <c r="K27" i="33"/>
  <c r="H28" i="33"/>
  <c r="I28" i="33"/>
  <c r="J28" i="33"/>
  <c r="K28" i="33"/>
  <c r="H29" i="33"/>
  <c r="I29" i="33"/>
  <c r="J29" i="33"/>
  <c r="K29" i="33"/>
  <c r="H30" i="33"/>
  <c r="I30" i="33"/>
  <c r="J30" i="33"/>
  <c r="K30" i="33"/>
  <c r="H31" i="33"/>
  <c r="I31" i="33"/>
  <c r="J31" i="33"/>
  <c r="K31" i="33"/>
  <c r="H32" i="33"/>
  <c r="I32" i="33"/>
  <c r="J32" i="33"/>
  <c r="K32" i="33"/>
  <c r="H33" i="33"/>
  <c r="I33" i="33"/>
  <c r="J33" i="33"/>
  <c r="K33" i="33"/>
  <c r="H34" i="33"/>
  <c r="I34" i="33"/>
  <c r="J34" i="33"/>
  <c r="K34" i="33"/>
  <c r="H35" i="33"/>
  <c r="I35" i="33"/>
  <c r="J35" i="33"/>
  <c r="K35" i="33"/>
  <c r="H36" i="33"/>
  <c r="I36" i="33"/>
  <c r="J36" i="33"/>
  <c r="K36" i="33"/>
  <c r="H37" i="33"/>
  <c r="I37" i="33"/>
  <c r="J37" i="33"/>
  <c r="K37" i="33"/>
  <c r="H38" i="33"/>
  <c r="I38" i="33"/>
  <c r="J38" i="33"/>
  <c r="K38" i="33"/>
  <c r="H39" i="33"/>
  <c r="I39" i="33"/>
  <c r="J39" i="33"/>
  <c r="K39" i="33"/>
  <c r="H40" i="33"/>
  <c r="I40" i="33"/>
  <c r="J40" i="33"/>
  <c r="K40" i="33"/>
  <c r="H41" i="33"/>
  <c r="I41" i="33"/>
  <c r="J41" i="33"/>
  <c r="K41" i="33"/>
  <c r="H42" i="33"/>
  <c r="I42" i="33"/>
  <c r="J42" i="33"/>
  <c r="K42" i="33"/>
  <c r="H43" i="33"/>
  <c r="I43" i="33"/>
  <c r="J43" i="33"/>
  <c r="K43" i="33"/>
  <c r="H44" i="33"/>
  <c r="I44" i="33"/>
  <c r="J44" i="33"/>
  <c r="K44" i="33"/>
  <c r="H45" i="33"/>
  <c r="I45" i="33"/>
  <c r="J45" i="33"/>
  <c r="K45" i="33"/>
  <c r="H46" i="33"/>
  <c r="I46" i="33"/>
  <c r="J46" i="33"/>
  <c r="K46" i="33"/>
  <c r="H47" i="33"/>
  <c r="I47" i="33"/>
  <c r="J47" i="33"/>
  <c r="K47" i="33"/>
  <c r="H48" i="33"/>
  <c r="I48" i="33"/>
  <c r="J48" i="33"/>
  <c r="K48" i="33"/>
  <c r="H49" i="33"/>
  <c r="I49" i="33"/>
  <c r="J49" i="33"/>
  <c r="K49" i="33"/>
  <c r="H50" i="33"/>
  <c r="I50" i="33"/>
  <c r="J50" i="33"/>
  <c r="K50" i="33"/>
  <c r="H51" i="33"/>
  <c r="I51" i="33"/>
  <c r="J51" i="33"/>
  <c r="K51" i="33"/>
  <c r="H52" i="33"/>
  <c r="I52" i="33"/>
  <c r="J52" i="33"/>
  <c r="K52" i="33"/>
  <c r="H53" i="33"/>
  <c r="I53" i="33"/>
  <c r="J53" i="33"/>
  <c r="K53" i="33"/>
  <c r="K3" i="33"/>
  <c r="J3" i="33"/>
  <c r="I3" i="33"/>
  <c r="H3" i="33"/>
  <c r="E4" i="33"/>
  <c r="E5" i="33"/>
  <c r="E6" i="33"/>
  <c r="E7" i="33"/>
  <c r="E8" i="33"/>
  <c r="E9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E38" i="33"/>
  <c r="E39" i="33"/>
  <c r="E40" i="33"/>
  <c r="E41" i="33"/>
  <c r="E42" i="33"/>
  <c r="E43" i="33"/>
  <c r="E44" i="33"/>
  <c r="E45" i="33"/>
  <c r="E46" i="33"/>
  <c r="E47" i="33"/>
  <c r="E48" i="33"/>
  <c r="E49" i="33"/>
  <c r="E50" i="33"/>
  <c r="E51" i="33"/>
  <c r="E3" i="33"/>
  <c r="D4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3" i="33"/>
  <c r="C4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49" i="33"/>
  <c r="C50" i="33"/>
  <c r="C51" i="33"/>
  <c r="C3" i="33"/>
  <c r="B4" i="33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3" i="33"/>
  <c r="N3" i="32"/>
  <c r="O3" i="32"/>
  <c r="P3" i="32"/>
  <c r="Q3" i="32"/>
  <c r="R3" i="32"/>
  <c r="S3" i="32"/>
  <c r="T3" i="32"/>
  <c r="U3" i="32"/>
  <c r="V3" i="32"/>
  <c r="W3" i="32"/>
  <c r="N4" i="32"/>
  <c r="O4" i="32"/>
  <c r="P4" i="32"/>
  <c r="Q4" i="32"/>
  <c r="R4" i="32"/>
  <c r="S4" i="32"/>
  <c r="T4" i="32"/>
  <c r="U4" i="32"/>
  <c r="V4" i="32"/>
  <c r="W4" i="32"/>
  <c r="N5" i="32"/>
  <c r="O5" i="32"/>
  <c r="P5" i="32"/>
  <c r="Q5" i="32"/>
  <c r="R5" i="32"/>
  <c r="S5" i="32"/>
  <c r="T5" i="32"/>
  <c r="U5" i="32"/>
  <c r="V5" i="32"/>
  <c r="W5" i="32"/>
  <c r="N6" i="32"/>
  <c r="O6" i="32"/>
  <c r="P6" i="32"/>
  <c r="Q6" i="32"/>
  <c r="R6" i="32"/>
  <c r="S6" i="32"/>
  <c r="T6" i="32"/>
  <c r="U6" i="32"/>
  <c r="V6" i="32"/>
  <c r="W6" i="32"/>
  <c r="N7" i="32"/>
  <c r="O7" i="32"/>
  <c r="P7" i="32"/>
  <c r="Q7" i="32"/>
  <c r="R7" i="32"/>
  <c r="S7" i="32"/>
  <c r="T7" i="32"/>
  <c r="U7" i="32"/>
  <c r="V7" i="32"/>
  <c r="W7" i="32"/>
  <c r="N8" i="32"/>
  <c r="O8" i="32"/>
  <c r="P8" i="32"/>
  <c r="Q8" i="32"/>
  <c r="R8" i="32"/>
  <c r="S8" i="32"/>
  <c r="T8" i="32"/>
  <c r="U8" i="32"/>
  <c r="V8" i="32"/>
  <c r="W8" i="32"/>
  <c r="N9" i="32"/>
  <c r="O9" i="32"/>
  <c r="P9" i="32"/>
  <c r="Q9" i="32"/>
  <c r="R9" i="32"/>
  <c r="S9" i="32"/>
  <c r="T9" i="32"/>
  <c r="U9" i="32"/>
  <c r="V9" i="32"/>
  <c r="W9" i="32"/>
  <c r="N10" i="32"/>
  <c r="O10" i="32"/>
  <c r="P10" i="32"/>
  <c r="Q10" i="32"/>
  <c r="R10" i="32"/>
  <c r="S10" i="32"/>
  <c r="T10" i="32"/>
  <c r="U10" i="32"/>
  <c r="V10" i="32"/>
  <c r="W10" i="32"/>
  <c r="N11" i="32"/>
  <c r="O11" i="32"/>
  <c r="P11" i="32"/>
  <c r="Q11" i="32"/>
  <c r="R11" i="32"/>
  <c r="S11" i="32"/>
  <c r="T11" i="32"/>
  <c r="U11" i="32"/>
  <c r="V11" i="32"/>
  <c r="W11" i="32"/>
  <c r="N12" i="32"/>
  <c r="O12" i="32"/>
  <c r="P12" i="32"/>
  <c r="Q12" i="32"/>
  <c r="R12" i="32"/>
  <c r="S12" i="32"/>
  <c r="T12" i="32"/>
  <c r="U12" i="32"/>
  <c r="V12" i="32"/>
  <c r="W12" i="32"/>
  <c r="N13" i="32"/>
  <c r="O13" i="32"/>
  <c r="P13" i="32"/>
  <c r="Q13" i="32"/>
  <c r="R13" i="32"/>
  <c r="S13" i="32"/>
  <c r="T13" i="32"/>
  <c r="U13" i="32"/>
  <c r="V13" i="32"/>
  <c r="W13" i="32"/>
  <c r="N14" i="32"/>
  <c r="O14" i="32"/>
  <c r="P14" i="32"/>
  <c r="Q14" i="32"/>
  <c r="R14" i="32"/>
  <c r="S14" i="32"/>
  <c r="T14" i="32"/>
  <c r="U14" i="32"/>
  <c r="V14" i="32"/>
  <c r="W14" i="32"/>
  <c r="N15" i="32"/>
  <c r="O15" i="32"/>
  <c r="P15" i="32"/>
  <c r="Q15" i="32"/>
  <c r="R15" i="32"/>
  <c r="S15" i="32"/>
  <c r="T15" i="32"/>
  <c r="U15" i="32"/>
  <c r="V15" i="32"/>
  <c r="W15" i="32"/>
  <c r="N16" i="32"/>
  <c r="O16" i="32"/>
  <c r="P16" i="32"/>
  <c r="Q16" i="32"/>
  <c r="R16" i="32"/>
  <c r="S16" i="32"/>
  <c r="T16" i="32"/>
  <c r="U16" i="32"/>
  <c r="V16" i="32"/>
  <c r="W16" i="32"/>
  <c r="N17" i="32"/>
  <c r="O17" i="32"/>
  <c r="P17" i="32"/>
  <c r="Q17" i="32"/>
  <c r="R17" i="32"/>
  <c r="S17" i="32"/>
  <c r="T17" i="32"/>
  <c r="U17" i="32"/>
  <c r="V17" i="32"/>
  <c r="W17" i="32"/>
  <c r="N18" i="32"/>
  <c r="O18" i="32"/>
  <c r="P18" i="32"/>
  <c r="Q18" i="32"/>
  <c r="R18" i="32"/>
  <c r="S18" i="32"/>
  <c r="T18" i="32"/>
  <c r="U18" i="32"/>
  <c r="V18" i="32"/>
  <c r="W18" i="32"/>
  <c r="N19" i="32"/>
  <c r="O19" i="32"/>
  <c r="P19" i="32"/>
  <c r="Q19" i="32"/>
  <c r="R19" i="32"/>
  <c r="S19" i="32"/>
  <c r="T19" i="32"/>
  <c r="U19" i="32"/>
  <c r="V19" i="32"/>
  <c r="W19" i="32"/>
  <c r="N20" i="32"/>
  <c r="O20" i="32"/>
  <c r="P20" i="32"/>
  <c r="Q20" i="32"/>
  <c r="R20" i="32"/>
  <c r="S20" i="32"/>
  <c r="T20" i="32"/>
  <c r="U20" i="32"/>
  <c r="V20" i="32"/>
  <c r="W20" i="32"/>
  <c r="N21" i="32"/>
  <c r="O21" i="32"/>
  <c r="P21" i="32"/>
  <c r="Q21" i="32"/>
  <c r="R21" i="32"/>
  <c r="S21" i="32"/>
  <c r="T21" i="32"/>
  <c r="U21" i="32"/>
  <c r="V21" i="32"/>
  <c r="W21" i="32"/>
  <c r="N22" i="32"/>
  <c r="O22" i="32"/>
  <c r="P22" i="32"/>
  <c r="Q22" i="32"/>
  <c r="R22" i="32"/>
  <c r="S22" i="32"/>
  <c r="T22" i="32"/>
  <c r="U22" i="32"/>
  <c r="V22" i="32"/>
  <c r="W22" i="32"/>
  <c r="N23" i="32"/>
  <c r="O23" i="32"/>
  <c r="P23" i="32"/>
  <c r="Q23" i="32"/>
  <c r="R23" i="32"/>
  <c r="S23" i="32"/>
  <c r="T23" i="32"/>
  <c r="U23" i="32"/>
  <c r="V23" i="32"/>
  <c r="W23" i="32"/>
  <c r="N24" i="32"/>
  <c r="O24" i="32"/>
  <c r="P24" i="32"/>
  <c r="Q24" i="32"/>
  <c r="R24" i="32"/>
  <c r="S24" i="32"/>
  <c r="T24" i="32"/>
  <c r="U24" i="32"/>
  <c r="V24" i="32"/>
  <c r="W24" i="32"/>
  <c r="N25" i="32"/>
  <c r="O25" i="32"/>
  <c r="P25" i="32"/>
  <c r="Q25" i="32"/>
  <c r="R25" i="32"/>
  <c r="S25" i="32"/>
  <c r="T25" i="32"/>
  <c r="U25" i="32"/>
  <c r="V25" i="32"/>
  <c r="W25" i="32"/>
  <c r="N26" i="32"/>
  <c r="O26" i="32"/>
  <c r="P26" i="32"/>
  <c r="Q26" i="32"/>
  <c r="R26" i="32"/>
  <c r="S26" i="32"/>
  <c r="T26" i="32"/>
  <c r="U26" i="32"/>
  <c r="V26" i="32"/>
  <c r="W26" i="32"/>
  <c r="N27" i="32"/>
  <c r="O27" i="32"/>
  <c r="P27" i="32"/>
  <c r="Q27" i="32"/>
  <c r="R27" i="32"/>
  <c r="S27" i="32"/>
  <c r="T27" i="32"/>
  <c r="U27" i="32"/>
  <c r="V27" i="32"/>
  <c r="W27" i="32"/>
  <c r="N28" i="32"/>
  <c r="O28" i="32"/>
  <c r="P28" i="32"/>
  <c r="Q28" i="32"/>
  <c r="R28" i="32"/>
  <c r="S28" i="32"/>
  <c r="T28" i="32"/>
  <c r="U28" i="32"/>
  <c r="V28" i="32"/>
  <c r="W28" i="32"/>
  <c r="N29" i="32"/>
  <c r="O29" i="32"/>
  <c r="P29" i="32"/>
  <c r="Q29" i="32"/>
  <c r="R29" i="32"/>
  <c r="S29" i="32"/>
  <c r="T29" i="32"/>
  <c r="U29" i="32"/>
  <c r="V29" i="32"/>
  <c r="W29" i="32"/>
  <c r="N30" i="32"/>
  <c r="O30" i="32"/>
  <c r="P30" i="32"/>
  <c r="Q30" i="32"/>
  <c r="R30" i="32"/>
  <c r="S30" i="32"/>
  <c r="T30" i="32"/>
  <c r="U30" i="32"/>
  <c r="V30" i="32"/>
  <c r="W30" i="32"/>
  <c r="N31" i="32"/>
  <c r="O31" i="32"/>
  <c r="P31" i="32"/>
  <c r="Q31" i="32"/>
  <c r="R31" i="32"/>
  <c r="S31" i="32"/>
  <c r="T31" i="32"/>
  <c r="U31" i="32"/>
  <c r="V31" i="32"/>
  <c r="W31" i="32"/>
  <c r="N32" i="32"/>
  <c r="O32" i="32"/>
  <c r="P32" i="32"/>
  <c r="Q32" i="32"/>
  <c r="R32" i="32"/>
  <c r="S32" i="32"/>
  <c r="T32" i="32"/>
  <c r="U32" i="32"/>
  <c r="V32" i="32"/>
  <c r="W32" i="32"/>
  <c r="N33" i="32"/>
  <c r="O33" i="32"/>
  <c r="P33" i="32"/>
  <c r="Q33" i="32"/>
  <c r="R33" i="32"/>
  <c r="S33" i="32"/>
  <c r="T33" i="32"/>
  <c r="U33" i="32"/>
  <c r="V33" i="32"/>
  <c r="W33" i="32"/>
  <c r="N34" i="32"/>
  <c r="O34" i="32"/>
  <c r="P34" i="32"/>
  <c r="Q34" i="32"/>
  <c r="R34" i="32"/>
  <c r="S34" i="32"/>
  <c r="T34" i="32"/>
  <c r="U34" i="32"/>
  <c r="V34" i="32"/>
  <c r="W34" i="32"/>
  <c r="N35" i="32"/>
  <c r="O35" i="32"/>
  <c r="P35" i="32"/>
  <c r="Q35" i="32"/>
  <c r="R35" i="32"/>
  <c r="S35" i="32"/>
  <c r="T35" i="32"/>
  <c r="U35" i="32"/>
  <c r="V35" i="32"/>
  <c r="W35" i="32"/>
  <c r="N36" i="32"/>
  <c r="O36" i="32"/>
  <c r="P36" i="32"/>
  <c r="Q36" i="32"/>
  <c r="R36" i="32"/>
  <c r="S36" i="32"/>
  <c r="T36" i="32"/>
  <c r="U36" i="32"/>
  <c r="V36" i="32"/>
  <c r="W36" i="32"/>
  <c r="N37" i="32"/>
  <c r="O37" i="32"/>
  <c r="P37" i="32"/>
  <c r="Q37" i="32"/>
  <c r="R37" i="32"/>
  <c r="S37" i="32"/>
  <c r="T37" i="32"/>
  <c r="U37" i="32"/>
  <c r="V37" i="32"/>
  <c r="W37" i="32"/>
  <c r="N38" i="32"/>
  <c r="O38" i="32"/>
  <c r="P38" i="32"/>
  <c r="Q38" i="32"/>
  <c r="R38" i="32"/>
  <c r="S38" i="32"/>
  <c r="T38" i="32"/>
  <c r="U38" i="32"/>
  <c r="V38" i="32"/>
  <c r="W38" i="32"/>
  <c r="N39" i="32"/>
  <c r="O39" i="32"/>
  <c r="P39" i="32"/>
  <c r="Q39" i="32"/>
  <c r="R39" i="32"/>
  <c r="S39" i="32"/>
  <c r="T39" i="32"/>
  <c r="U39" i="32"/>
  <c r="V39" i="32"/>
  <c r="W39" i="32"/>
  <c r="N40" i="32"/>
  <c r="O40" i="32"/>
  <c r="P40" i="32"/>
  <c r="Q40" i="32"/>
  <c r="R40" i="32"/>
  <c r="S40" i="32"/>
  <c r="T40" i="32"/>
  <c r="U40" i="32"/>
  <c r="V40" i="32"/>
  <c r="W40" i="32"/>
  <c r="N41" i="32"/>
  <c r="O41" i="32"/>
  <c r="P41" i="32"/>
  <c r="Q41" i="32"/>
  <c r="R41" i="32"/>
  <c r="S41" i="32"/>
  <c r="T41" i="32"/>
  <c r="U41" i="32"/>
  <c r="V41" i="32"/>
  <c r="W41" i="32"/>
  <c r="N42" i="32"/>
  <c r="O42" i="32"/>
  <c r="P42" i="32"/>
  <c r="Q42" i="32"/>
  <c r="R42" i="32"/>
  <c r="S42" i="32"/>
  <c r="T42" i="32"/>
  <c r="U42" i="32"/>
  <c r="V42" i="32"/>
  <c r="W42" i="32"/>
  <c r="N43" i="32"/>
  <c r="O43" i="32"/>
  <c r="P43" i="32"/>
  <c r="Q43" i="32"/>
  <c r="R43" i="32"/>
  <c r="S43" i="32"/>
  <c r="T43" i="32"/>
  <c r="U43" i="32"/>
  <c r="V43" i="32"/>
  <c r="W43" i="32"/>
  <c r="N44" i="32"/>
  <c r="O44" i="32"/>
  <c r="P44" i="32"/>
  <c r="Q44" i="32"/>
  <c r="R44" i="32"/>
  <c r="S44" i="32"/>
  <c r="T44" i="32"/>
  <c r="U44" i="32"/>
  <c r="V44" i="32"/>
  <c r="W44" i="32"/>
  <c r="N45" i="32"/>
  <c r="O45" i="32"/>
  <c r="P45" i="32"/>
  <c r="Q45" i="32"/>
  <c r="R45" i="32"/>
  <c r="S45" i="32"/>
  <c r="T45" i="32"/>
  <c r="U45" i="32"/>
  <c r="V45" i="32"/>
  <c r="W45" i="32"/>
  <c r="N46" i="32"/>
  <c r="O46" i="32"/>
  <c r="P46" i="32"/>
  <c r="Q46" i="32"/>
  <c r="R46" i="32"/>
  <c r="S46" i="32"/>
  <c r="T46" i="32"/>
  <c r="U46" i="32"/>
  <c r="V46" i="32"/>
  <c r="W46" i="32"/>
  <c r="N47" i="32"/>
  <c r="O47" i="32"/>
  <c r="P47" i="32"/>
  <c r="Q47" i="32"/>
  <c r="R47" i="32"/>
  <c r="S47" i="32"/>
  <c r="T47" i="32"/>
  <c r="U47" i="32"/>
  <c r="V47" i="32"/>
  <c r="W47" i="32"/>
  <c r="N48" i="32"/>
  <c r="O48" i="32"/>
  <c r="P48" i="32"/>
  <c r="Q48" i="32"/>
  <c r="R48" i="32"/>
  <c r="S48" i="32"/>
  <c r="T48" i="32"/>
  <c r="U48" i="32"/>
  <c r="V48" i="32"/>
  <c r="W48" i="32"/>
  <c r="N49" i="32"/>
  <c r="O49" i="32"/>
  <c r="P49" i="32"/>
  <c r="Q49" i="32"/>
  <c r="R49" i="32"/>
  <c r="S49" i="32"/>
  <c r="T49" i="32"/>
  <c r="U49" i="32"/>
  <c r="V49" i="32"/>
  <c r="W49" i="32"/>
  <c r="N50" i="32"/>
  <c r="O50" i="32"/>
  <c r="P50" i="32"/>
  <c r="Q50" i="32"/>
  <c r="R50" i="32"/>
  <c r="S50" i="32"/>
  <c r="T50" i="32"/>
  <c r="U50" i="32"/>
  <c r="V50" i="32"/>
  <c r="W50" i="32"/>
  <c r="N51" i="32"/>
  <c r="O51" i="32"/>
  <c r="P51" i="32"/>
  <c r="Q51" i="32"/>
  <c r="R51" i="32"/>
  <c r="S51" i="32"/>
  <c r="T51" i="32"/>
  <c r="U51" i="32"/>
  <c r="V51" i="32"/>
  <c r="W51" i="32"/>
  <c r="N52" i="32"/>
  <c r="O52" i="32"/>
  <c r="P52" i="32"/>
  <c r="Q52" i="32"/>
  <c r="R52" i="32"/>
  <c r="S52" i="32"/>
  <c r="T52" i="32"/>
  <c r="U52" i="32"/>
  <c r="V52" i="32"/>
  <c r="W52" i="32"/>
  <c r="N53" i="32"/>
  <c r="O53" i="32"/>
  <c r="P53" i="32"/>
  <c r="Q53" i="32"/>
  <c r="R53" i="32"/>
  <c r="S53" i="32"/>
  <c r="T53" i="32"/>
  <c r="U53" i="32"/>
  <c r="V53" i="32"/>
  <c r="W53" i="32"/>
  <c r="J3" i="32"/>
  <c r="K3" i="32"/>
  <c r="J4" i="32"/>
  <c r="K4" i="32"/>
  <c r="J5" i="32"/>
  <c r="K5" i="32"/>
  <c r="J6" i="32"/>
  <c r="K6" i="32"/>
  <c r="J7" i="32"/>
  <c r="K7" i="32"/>
  <c r="J8" i="32"/>
  <c r="K8" i="32"/>
  <c r="J9" i="32"/>
  <c r="K9" i="32"/>
  <c r="J10" i="32"/>
  <c r="K10" i="32"/>
  <c r="J11" i="32"/>
  <c r="K11" i="32"/>
  <c r="J12" i="32"/>
  <c r="K12" i="32"/>
  <c r="J13" i="32"/>
  <c r="K13" i="32"/>
  <c r="J14" i="32"/>
  <c r="K14" i="32"/>
  <c r="J15" i="32"/>
  <c r="K15" i="32"/>
  <c r="J16" i="32"/>
  <c r="K16" i="32"/>
  <c r="J17" i="32"/>
  <c r="K17" i="32"/>
  <c r="J18" i="32"/>
  <c r="K18" i="32"/>
  <c r="J19" i="32"/>
  <c r="K19" i="32"/>
  <c r="J20" i="32"/>
  <c r="K20" i="32"/>
  <c r="J21" i="32"/>
  <c r="K21" i="32"/>
  <c r="J22" i="32"/>
  <c r="K22" i="32"/>
  <c r="J23" i="32"/>
  <c r="K23" i="32"/>
  <c r="J24" i="32"/>
  <c r="K24" i="32"/>
  <c r="J25" i="32"/>
  <c r="K25" i="32"/>
  <c r="J26" i="32"/>
  <c r="K26" i="32"/>
  <c r="J27" i="32"/>
  <c r="K27" i="32"/>
  <c r="J28" i="32"/>
  <c r="K28" i="32"/>
  <c r="J29" i="32"/>
  <c r="K29" i="32"/>
  <c r="J30" i="32"/>
  <c r="K30" i="32"/>
  <c r="J31" i="32"/>
  <c r="K31" i="32"/>
  <c r="J32" i="32"/>
  <c r="K32" i="32"/>
  <c r="J33" i="32"/>
  <c r="K33" i="32"/>
  <c r="J34" i="32"/>
  <c r="K34" i="32"/>
  <c r="J35" i="32"/>
  <c r="K35" i="32"/>
  <c r="J36" i="32"/>
  <c r="K36" i="32"/>
  <c r="J37" i="32"/>
  <c r="K37" i="32"/>
  <c r="J38" i="32"/>
  <c r="K38" i="32"/>
  <c r="J39" i="32"/>
  <c r="K39" i="32"/>
  <c r="J40" i="32"/>
  <c r="K40" i="32"/>
  <c r="J41" i="32"/>
  <c r="K41" i="32"/>
  <c r="J42" i="32"/>
  <c r="K42" i="32"/>
  <c r="J43" i="32"/>
  <c r="K43" i="32"/>
  <c r="J44" i="32"/>
  <c r="K44" i="32"/>
  <c r="J45" i="32"/>
  <c r="K45" i="32"/>
  <c r="J46" i="32"/>
  <c r="K46" i="32"/>
  <c r="J47" i="32"/>
  <c r="K47" i="32"/>
  <c r="J48" i="32"/>
  <c r="K48" i="32"/>
  <c r="J49" i="32"/>
  <c r="K49" i="32"/>
  <c r="J50" i="32"/>
  <c r="K50" i="32"/>
  <c r="J51" i="32"/>
  <c r="K51" i="32"/>
  <c r="J52" i="32"/>
  <c r="K52" i="32"/>
  <c r="I52" i="32"/>
  <c r="H52" i="32"/>
  <c r="G52" i="32"/>
  <c r="F52" i="32"/>
  <c r="E52" i="32"/>
  <c r="D52" i="32"/>
  <c r="C52" i="32"/>
  <c r="B52" i="32"/>
  <c r="I51" i="32"/>
  <c r="H51" i="32"/>
  <c r="G51" i="32"/>
  <c r="F51" i="32"/>
  <c r="E51" i="32"/>
  <c r="D51" i="32"/>
  <c r="C51" i="32"/>
  <c r="B51" i="32"/>
  <c r="I50" i="32"/>
  <c r="H50" i="32"/>
  <c r="G50" i="32"/>
  <c r="F50" i="32"/>
  <c r="E50" i="32"/>
  <c r="D50" i="32"/>
  <c r="C50" i="32"/>
  <c r="B50" i="32"/>
  <c r="I49" i="32"/>
  <c r="H49" i="32"/>
  <c r="G49" i="32"/>
  <c r="F49" i="32"/>
  <c r="E49" i="32"/>
  <c r="D49" i="32"/>
  <c r="C49" i="32"/>
  <c r="B49" i="32"/>
  <c r="I48" i="32"/>
  <c r="H48" i="32"/>
  <c r="G48" i="32"/>
  <c r="F48" i="32"/>
  <c r="E48" i="32"/>
  <c r="D48" i="32"/>
  <c r="C48" i="32"/>
  <c r="B48" i="32"/>
  <c r="I47" i="32"/>
  <c r="H47" i="32"/>
  <c r="G47" i="32"/>
  <c r="F47" i="32"/>
  <c r="E47" i="32"/>
  <c r="D47" i="32"/>
  <c r="C47" i="32"/>
  <c r="B47" i="32"/>
  <c r="I46" i="32"/>
  <c r="H46" i="32"/>
  <c r="G46" i="32"/>
  <c r="F46" i="32"/>
  <c r="E46" i="32"/>
  <c r="D46" i="32"/>
  <c r="C46" i="32"/>
  <c r="B46" i="32"/>
  <c r="I45" i="32"/>
  <c r="H45" i="32"/>
  <c r="G45" i="32"/>
  <c r="F45" i="32"/>
  <c r="E45" i="32"/>
  <c r="D45" i="32"/>
  <c r="C45" i="32"/>
  <c r="B45" i="32"/>
  <c r="I44" i="32"/>
  <c r="H44" i="32"/>
  <c r="G44" i="32"/>
  <c r="F44" i="32"/>
  <c r="E44" i="32"/>
  <c r="D44" i="32"/>
  <c r="C44" i="32"/>
  <c r="B44" i="32"/>
  <c r="I43" i="32"/>
  <c r="H43" i="32"/>
  <c r="G43" i="32"/>
  <c r="F43" i="32"/>
  <c r="E43" i="32"/>
  <c r="D43" i="32"/>
  <c r="C43" i="32"/>
  <c r="B43" i="32"/>
  <c r="I42" i="32"/>
  <c r="H42" i="32"/>
  <c r="G42" i="32"/>
  <c r="F42" i="32"/>
  <c r="E42" i="32"/>
  <c r="D42" i="32"/>
  <c r="C42" i="32"/>
  <c r="B42" i="32"/>
  <c r="I41" i="32"/>
  <c r="H41" i="32"/>
  <c r="G41" i="32"/>
  <c r="F41" i="32"/>
  <c r="E41" i="32"/>
  <c r="D41" i="32"/>
  <c r="C41" i="32"/>
  <c r="B41" i="32"/>
  <c r="I40" i="32"/>
  <c r="H40" i="32"/>
  <c r="G40" i="32"/>
  <c r="F40" i="32"/>
  <c r="E40" i="32"/>
  <c r="D40" i="32"/>
  <c r="C40" i="32"/>
  <c r="B40" i="32"/>
  <c r="I39" i="32"/>
  <c r="H39" i="32"/>
  <c r="G39" i="32"/>
  <c r="F39" i="32"/>
  <c r="E39" i="32"/>
  <c r="D39" i="32"/>
  <c r="C39" i="32"/>
  <c r="B39" i="32"/>
  <c r="I38" i="32"/>
  <c r="H38" i="32"/>
  <c r="G38" i="32"/>
  <c r="F38" i="32"/>
  <c r="E38" i="32"/>
  <c r="D38" i="32"/>
  <c r="C38" i="32"/>
  <c r="B38" i="32"/>
  <c r="I37" i="32"/>
  <c r="H37" i="32"/>
  <c r="G37" i="32"/>
  <c r="F37" i="32"/>
  <c r="E37" i="32"/>
  <c r="D37" i="32"/>
  <c r="C37" i="32"/>
  <c r="B37" i="32"/>
  <c r="I36" i="32"/>
  <c r="H36" i="32"/>
  <c r="G36" i="32"/>
  <c r="F36" i="32"/>
  <c r="E36" i="32"/>
  <c r="D36" i="32"/>
  <c r="C36" i="32"/>
  <c r="B36" i="32"/>
  <c r="I35" i="32"/>
  <c r="H35" i="32"/>
  <c r="G35" i="32"/>
  <c r="F35" i="32"/>
  <c r="E35" i="32"/>
  <c r="D35" i="32"/>
  <c r="C35" i="32"/>
  <c r="B35" i="32"/>
  <c r="I34" i="32"/>
  <c r="H34" i="32"/>
  <c r="G34" i="32"/>
  <c r="F34" i="32"/>
  <c r="E34" i="32"/>
  <c r="D34" i="32"/>
  <c r="C34" i="32"/>
  <c r="B34" i="32"/>
  <c r="I33" i="32"/>
  <c r="H33" i="32"/>
  <c r="G33" i="32"/>
  <c r="F33" i="32"/>
  <c r="E33" i="32"/>
  <c r="D33" i="32"/>
  <c r="C33" i="32"/>
  <c r="B33" i="32"/>
  <c r="I32" i="32"/>
  <c r="H32" i="32"/>
  <c r="G32" i="32"/>
  <c r="F32" i="32"/>
  <c r="E32" i="32"/>
  <c r="D32" i="32"/>
  <c r="C32" i="32"/>
  <c r="B32" i="32"/>
  <c r="I31" i="32"/>
  <c r="H31" i="32"/>
  <c r="G31" i="32"/>
  <c r="F31" i="32"/>
  <c r="E31" i="32"/>
  <c r="D31" i="32"/>
  <c r="C31" i="32"/>
  <c r="B31" i="32"/>
  <c r="I30" i="32"/>
  <c r="H30" i="32"/>
  <c r="G30" i="32"/>
  <c r="F30" i="32"/>
  <c r="E30" i="32"/>
  <c r="D30" i="32"/>
  <c r="C30" i="32"/>
  <c r="B30" i="32"/>
  <c r="I29" i="32"/>
  <c r="H29" i="32"/>
  <c r="G29" i="32"/>
  <c r="F29" i="32"/>
  <c r="E29" i="32"/>
  <c r="D29" i="32"/>
  <c r="C29" i="32"/>
  <c r="B29" i="32"/>
  <c r="I28" i="32"/>
  <c r="H28" i="32"/>
  <c r="G28" i="32"/>
  <c r="F28" i="32"/>
  <c r="E28" i="32"/>
  <c r="D28" i="32"/>
  <c r="C28" i="32"/>
  <c r="B28" i="32"/>
  <c r="I27" i="32"/>
  <c r="H27" i="32"/>
  <c r="G27" i="32"/>
  <c r="F27" i="32"/>
  <c r="E27" i="32"/>
  <c r="D27" i="32"/>
  <c r="C27" i="32"/>
  <c r="B27" i="32"/>
  <c r="I26" i="32"/>
  <c r="H26" i="32"/>
  <c r="G26" i="32"/>
  <c r="F26" i="32"/>
  <c r="E26" i="32"/>
  <c r="D26" i="32"/>
  <c r="C26" i="32"/>
  <c r="B26" i="32"/>
  <c r="I25" i="32"/>
  <c r="H25" i="32"/>
  <c r="G25" i="32"/>
  <c r="F25" i="32"/>
  <c r="E25" i="32"/>
  <c r="D25" i="32"/>
  <c r="C25" i="32"/>
  <c r="B25" i="32"/>
  <c r="I24" i="32"/>
  <c r="H24" i="32"/>
  <c r="G24" i="32"/>
  <c r="F24" i="32"/>
  <c r="E24" i="32"/>
  <c r="D24" i="32"/>
  <c r="C24" i="32"/>
  <c r="B24" i="32"/>
  <c r="I23" i="32"/>
  <c r="H23" i="32"/>
  <c r="G23" i="32"/>
  <c r="F23" i="32"/>
  <c r="E23" i="32"/>
  <c r="D23" i="32"/>
  <c r="C23" i="32"/>
  <c r="B23" i="32"/>
  <c r="I22" i="32"/>
  <c r="H22" i="32"/>
  <c r="G22" i="32"/>
  <c r="F22" i="32"/>
  <c r="E22" i="32"/>
  <c r="D22" i="32"/>
  <c r="C22" i="32"/>
  <c r="B22" i="32"/>
  <c r="I21" i="32"/>
  <c r="H21" i="32"/>
  <c r="G21" i="32"/>
  <c r="F21" i="32"/>
  <c r="E21" i="32"/>
  <c r="D21" i="32"/>
  <c r="C21" i="32"/>
  <c r="B21" i="32"/>
  <c r="I20" i="32"/>
  <c r="H20" i="32"/>
  <c r="G20" i="32"/>
  <c r="F20" i="32"/>
  <c r="E20" i="32"/>
  <c r="D20" i="32"/>
  <c r="C20" i="32"/>
  <c r="B20" i="32"/>
  <c r="I19" i="32"/>
  <c r="H19" i="32"/>
  <c r="G19" i="32"/>
  <c r="F19" i="32"/>
  <c r="E19" i="32"/>
  <c r="D19" i="32"/>
  <c r="C19" i="32"/>
  <c r="B19" i="32"/>
  <c r="I18" i="32"/>
  <c r="H18" i="32"/>
  <c r="G18" i="32"/>
  <c r="F18" i="32"/>
  <c r="E18" i="32"/>
  <c r="D18" i="32"/>
  <c r="C18" i="32"/>
  <c r="B18" i="32"/>
  <c r="I17" i="32"/>
  <c r="H17" i="32"/>
  <c r="G17" i="32"/>
  <c r="F17" i="32"/>
  <c r="E17" i="32"/>
  <c r="D17" i="32"/>
  <c r="C17" i="32"/>
  <c r="B17" i="32"/>
  <c r="I16" i="32"/>
  <c r="H16" i="32"/>
  <c r="G16" i="32"/>
  <c r="F16" i="32"/>
  <c r="E16" i="32"/>
  <c r="D16" i="32"/>
  <c r="C16" i="32"/>
  <c r="B16" i="32"/>
  <c r="I15" i="32"/>
  <c r="H15" i="32"/>
  <c r="G15" i="32"/>
  <c r="F15" i="32"/>
  <c r="E15" i="32"/>
  <c r="D15" i="32"/>
  <c r="C15" i="32"/>
  <c r="B15" i="32"/>
  <c r="I14" i="32"/>
  <c r="H14" i="32"/>
  <c r="G14" i="32"/>
  <c r="F14" i="32"/>
  <c r="E14" i="32"/>
  <c r="D14" i="32"/>
  <c r="C14" i="32"/>
  <c r="B14" i="32"/>
  <c r="I13" i="32"/>
  <c r="H13" i="32"/>
  <c r="G13" i="32"/>
  <c r="F13" i="32"/>
  <c r="E13" i="32"/>
  <c r="D13" i="32"/>
  <c r="C13" i="32"/>
  <c r="B13" i="32"/>
  <c r="I12" i="32"/>
  <c r="H12" i="32"/>
  <c r="G12" i="32"/>
  <c r="F12" i="32"/>
  <c r="E12" i="32"/>
  <c r="D12" i="32"/>
  <c r="C12" i="32"/>
  <c r="B12" i="32"/>
  <c r="I11" i="32"/>
  <c r="H11" i="32"/>
  <c r="G11" i="32"/>
  <c r="F11" i="32"/>
  <c r="E11" i="32"/>
  <c r="D11" i="32"/>
  <c r="C11" i="32"/>
  <c r="B11" i="32"/>
  <c r="I10" i="32"/>
  <c r="H10" i="32"/>
  <c r="G10" i="32"/>
  <c r="F10" i="32"/>
  <c r="E10" i="32"/>
  <c r="D10" i="32"/>
  <c r="C10" i="32"/>
  <c r="B10" i="32"/>
  <c r="I9" i="32"/>
  <c r="H9" i="32"/>
  <c r="G9" i="32"/>
  <c r="F9" i="32"/>
  <c r="E9" i="32"/>
  <c r="D9" i="32"/>
  <c r="C9" i="32"/>
  <c r="B9" i="32"/>
  <c r="I8" i="32"/>
  <c r="H8" i="32"/>
  <c r="G8" i="32"/>
  <c r="F8" i="32"/>
  <c r="E8" i="32"/>
  <c r="D8" i="32"/>
  <c r="C8" i="32"/>
  <c r="B8" i="32"/>
  <c r="I7" i="32"/>
  <c r="H7" i="32"/>
  <c r="G7" i="32"/>
  <c r="F7" i="32"/>
  <c r="E7" i="32"/>
  <c r="D7" i="32"/>
  <c r="C7" i="32"/>
  <c r="B7" i="32"/>
  <c r="I6" i="32"/>
  <c r="H6" i="32"/>
  <c r="G6" i="32"/>
  <c r="F6" i="32"/>
  <c r="E6" i="32"/>
  <c r="D6" i="32"/>
  <c r="C6" i="32"/>
  <c r="B6" i="32"/>
  <c r="I5" i="32"/>
  <c r="H5" i="32"/>
  <c r="G5" i="32"/>
  <c r="F5" i="32"/>
  <c r="E5" i="32"/>
  <c r="D5" i="32"/>
  <c r="C5" i="32"/>
  <c r="B5" i="32"/>
  <c r="I4" i="32"/>
  <c r="H4" i="32"/>
  <c r="G4" i="32"/>
  <c r="F4" i="32"/>
  <c r="E4" i="32"/>
  <c r="D4" i="32"/>
  <c r="C4" i="32"/>
  <c r="B4" i="32"/>
  <c r="I3" i="32"/>
  <c r="H3" i="32"/>
  <c r="G3" i="32"/>
  <c r="F3" i="32"/>
  <c r="E3" i="32"/>
  <c r="D3" i="32"/>
  <c r="C3" i="32"/>
  <c r="B3" i="32"/>
  <c r="B4" i="30"/>
  <c r="C4" i="30"/>
  <c r="D4" i="30"/>
  <c r="E4" i="30"/>
  <c r="F4" i="30"/>
  <c r="G4" i="30"/>
  <c r="H4" i="30"/>
  <c r="I4" i="30"/>
  <c r="B5" i="30"/>
  <c r="C5" i="30"/>
  <c r="D5" i="30"/>
  <c r="E5" i="30"/>
  <c r="F5" i="30"/>
  <c r="G5" i="30"/>
  <c r="H5" i="30"/>
  <c r="I5" i="30"/>
  <c r="B6" i="30"/>
  <c r="C6" i="30"/>
  <c r="D6" i="30"/>
  <c r="E6" i="30"/>
  <c r="F6" i="30"/>
  <c r="G6" i="30"/>
  <c r="H6" i="30"/>
  <c r="I6" i="30"/>
  <c r="B7" i="30"/>
  <c r="C7" i="30"/>
  <c r="D7" i="30"/>
  <c r="E7" i="30"/>
  <c r="F7" i="30"/>
  <c r="G7" i="30"/>
  <c r="H7" i="30"/>
  <c r="I7" i="30"/>
  <c r="B8" i="30"/>
  <c r="C8" i="30"/>
  <c r="D8" i="30"/>
  <c r="E8" i="30"/>
  <c r="F8" i="30"/>
  <c r="G8" i="30"/>
  <c r="H8" i="30"/>
  <c r="I8" i="30"/>
  <c r="B9" i="30"/>
  <c r="C9" i="30"/>
  <c r="D9" i="30"/>
  <c r="E9" i="30"/>
  <c r="F9" i="30"/>
  <c r="G9" i="30"/>
  <c r="H9" i="30"/>
  <c r="I9" i="30"/>
  <c r="B10" i="30"/>
  <c r="C10" i="30"/>
  <c r="D10" i="30"/>
  <c r="E10" i="30"/>
  <c r="F10" i="30"/>
  <c r="G10" i="30"/>
  <c r="H10" i="30"/>
  <c r="I10" i="30"/>
  <c r="B11" i="30"/>
  <c r="C11" i="30"/>
  <c r="D11" i="30"/>
  <c r="E11" i="30"/>
  <c r="F11" i="30"/>
  <c r="G11" i="30"/>
  <c r="H11" i="30"/>
  <c r="I11" i="30"/>
  <c r="B12" i="30"/>
  <c r="C12" i="30"/>
  <c r="D12" i="30"/>
  <c r="E12" i="30"/>
  <c r="F12" i="30"/>
  <c r="G12" i="30"/>
  <c r="H12" i="30"/>
  <c r="I12" i="30"/>
  <c r="B13" i="30"/>
  <c r="C13" i="30"/>
  <c r="D13" i="30"/>
  <c r="E13" i="30"/>
  <c r="F13" i="30"/>
  <c r="G13" i="30"/>
  <c r="H13" i="30"/>
  <c r="I13" i="30"/>
  <c r="B14" i="30"/>
  <c r="C14" i="30"/>
  <c r="D14" i="30"/>
  <c r="E14" i="30"/>
  <c r="F14" i="30"/>
  <c r="G14" i="30"/>
  <c r="H14" i="30"/>
  <c r="I14" i="30"/>
  <c r="B15" i="30"/>
  <c r="C15" i="30"/>
  <c r="D15" i="30"/>
  <c r="E15" i="30"/>
  <c r="F15" i="30"/>
  <c r="G15" i="30"/>
  <c r="H15" i="30"/>
  <c r="I15" i="30"/>
  <c r="B16" i="30"/>
  <c r="C16" i="30"/>
  <c r="D16" i="30"/>
  <c r="E16" i="30"/>
  <c r="F16" i="30"/>
  <c r="G16" i="30"/>
  <c r="H16" i="30"/>
  <c r="I16" i="30"/>
  <c r="B17" i="30"/>
  <c r="C17" i="30"/>
  <c r="D17" i="30"/>
  <c r="E17" i="30"/>
  <c r="F17" i="30"/>
  <c r="G17" i="30"/>
  <c r="H17" i="30"/>
  <c r="I17" i="30"/>
  <c r="B18" i="30"/>
  <c r="C18" i="30"/>
  <c r="D18" i="30"/>
  <c r="E18" i="30"/>
  <c r="F18" i="30"/>
  <c r="G18" i="30"/>
  <c r="H18" i="30"/>
  <c r="I18" i="30"/>
  <c r="B19" i="30"/>
  <c r="C19" i="30"/>
  <c r="D19" i="30"/>
  <c r="E19" i="30"/>
  <c r="F19" i="30"/>
  <c r="G19" i="30"/>
  <c r="H19" i="30"/>
  <c r="I19" i="30"/>
  <c r="B20" i="30"/>
  <c r="C20" i="30"/>
  <c r="D20" i="30"/>
  <c r="E20" i="30"/>
  <c r="F20" i="30"/>
  <c r="G20" i="30"/>
  <c r="H20" i="30"/>
  <c r="I20" i="30"/>
  <c r="B21" i="30"/>
  <c r="C21" i="30"/>
  <c r="D21" i="30"/>
  <c r="E21" i="30"/>
  <c r="F21" i="30"/>
  <c r="G21" i="30"/>
  <c r="H21" i="30"/>
  <c r="I21" i="30"/>
  <c r="B22" i="30"/>
  <c r="C22" i="30"/>
  <c r="D22" i="30"/>
  <c r="E22" i="30"/>
  <c r="F22" i="30"/>
  <c r="G22" i="30"/>
  <c r="H22" i="30"/>
  <c r="I22" i="30"/>
  <c r="B23" i="30"/>
  <c r="C23" i="30"/>
  <c r="D23" i="30"/>
  <c r="E23" i="30"/>
  <c r="F23" i="30"/>
  <c r="G23" i="30"/>
  <c r="H23" i="30"/>
  <c r="I23" i="30"/>
  <c r="B24" i="30"/>
  <c r="C24" i="30"/>
  <c r="D24" i="30"/>
  <c r="E24" i="30"/>
  <c r="F24" i="30"/>
  <c r="G24" i="30"/>
  <c r="H24" i="30"/>
  <c r="I24" i="30"/>
  <c r="B25" i="30"/>
  <c r="C25" i="30"/>
  <c r="D25" i="30"/>
  <c r="E25" i="30"/>
  <c r="F25" i="30"/>
  <c r="G25" i="30"/>
  <c r="H25" i="30"/>
  <c r="I25" i="30"/>
  <c r="B26" i="30"/>
  <c r="C26" i="30"/>
  <c r="D26" i="30"/>
  <c r="E26" i="30"/>
  <c r="F26" i="30"/>
  <c r="G26" i="30"/>
  <c r="H26" i="30"/>
  <c r="I26" i="30"/>
  <c r="B27" i="30"/>
  <c r="C27" i="30"/>
  <c r="D27" i="30"/>
  <c r="E27" i="30"/>
  <c r="F27" i="30"/>
  <c r="G27" i="30"/>
  <c r="H27" i="30"/>
  <c r="I27" i="30"/>
  <c r="B28" i="30"/>
  <c r="C28" i="30"/>
  <c r="D28" i="30"/>
  <c r="E28" i="30"/>
  <c r="F28" i="30"/>
  <c r="G28" i="30"/>
  <c r="H28" i="30"/>
  <c r="I28" i="30"/>
  <c r="B29" i="30"/>
  <c r="C29" i="30"/>
  <c r="D29" i="30"/>
  <c r="E29" i="30"/>
  <c r="F29" i="30"/>
  <c r="G29" i="30"/>
  <c r="H29" i="30"/>
  <c r="I29" i="30"/>
  <c r="B30" i="30"/>
  <c r="C30" i="30"/>
  <c r="D30" i="30"/>
  <c r="E30" i="30"/>
  <c r="F30" i="30"/>
  <c r="G30" i="30"/>
  <c r="H30" i="30"/>
  <c r="I30" i="30"/>
  <c r="B31" i="30"/>
  <c r="C31" i="30"/>
  <c r="D31" i="30"/>
  <c r="E31" i="30"/>
  <c r="F31" i="30"/>
  <c r="G31" i="30"/>
  <c r="H31" i="30"/>
  <c r="I31" i="30"/>
  <c r="B32" i="30"/>
  <c r="C32" i="30"/>
  <c r="D32" i="30"/>
  <c r="E32" i="30"/>
  <c r="F32" i="30"/>
  <c r="G32" i="30"/>
  <c r="H32" i="30"/>
  <c r="I32" i="30"/>
  <c r="B33" i="30"/>
  <c r="C33" i="30"/>
  <c r="D33" i="30"/>
  <c r="E33" i="30"/>
  <c r="F33" i="30"/>
  <c r="G33" i="30"/>
  <c r="H33" i="30"/>
  <c r="I33" i="30"/>
  <c r="B34" i="30"/>
  <c r="C34" i="30"/>
  <c r="D34" i="30"/>
  <c r="E34" i="30"/>
  <c r="F34" i="30"/>
  <c r="G34" i="30"/>
  <c r="H34" i="30"/>
  <c r="I34" i="30"/>
  <c r="B35" i="30"/>
  <c r="C35" i="30"/>
  <c r="D35" i="30"/>
  <c r="E35" i="30"/>
  <c r="F35" i="30"/>
  <c r="G35" i="30"/>
  <c r="H35" i="30"/>
  <c r="I35" i="30"/>
  <c r="B36" i="30"/>
  <c r="C36" i="30"/>
  <c r="D36" i="30"/>
  <c r="E36" i="30"/>
  <c r="F36" i="30"/>
  <c r="G36" i="30"/>
  <c r="H36" i="30"/>
  <c r="I36" i="30"/>
  <c r="B37" i="30"/>
  <c r="C37" i="30"/>
  <c r="D37" i="30"/>
  <c r="E37" i="30"/>
  <c r="F37" i="30"/>
  <c r="G37" i="30"/>
  <c r="H37" i="30"/>
  <c r="I37" i="30"/>
  <c r="B38" i="30"/>
  <c r="C38" i="30"/>
  <c r="D38" i="30"/>
  <c r="E38" i="30"/>
  <c r="F38" i="30"/>
  <c r="G38" i="30"/>
  <c r="H38" i="30"/>
  <c r="I38" i="30"/>
  <c r="B39" i="30"/>
  <c r="C39" i="30"/>
  <c r="D39" i="30"/>
  <c r="E39" i="30"/>
  <c r="F39" i="30"/>
  <c r="G39" i="30"/>
  <c r="H39" i="30"/>
  <c r="I39" i="30"/>
  <c r="B40" i="30"/>
  <c r="C40" i="30"/>
  <c r="D40" i="30"/>
  <c r="E40" i="30"/>
  <c r="F40" i="30"/>
  <c r="G40" i="30"/>
  <c r="H40" i="30"/>
  <c r="I40" i="30"/>
  <c r="B41" i="30"/>
  <c r="C41" i="30"/>
  <c r="D41" i="30"/>
  <c r="E41" i="30"/>
  <c r="F41" i="30"/>
  <c r="G41" i="30"/>
  <c r="H41" i="30"/>
  <c r="I41" i="30"/>
  <c r="B42" i="30"/>
  <c r="C42" i="30"/>
  <c r="D42" i="30"/>
  <c r="E42" i="30"/>
  <c r="F42" i="30"/>
  <c r="G42" i="30"/>
  <c r="H42" i="30"/>
  <c r="I42" i="30"/>
  <c r="B43" i="30"/>
  <c r="C43" i="30"/>
  <c r="D43" i="30"/>
  <c r="E43" i="30"/>
  <c r="F43" i="30"/>
  <c r="G43" i="30"/>
  <c r="H43" i="30"/>
  <c r="I43" i="30"/>
  <c r="B44" i="30"/>
  <c r="C44" i="30"/>
  <c r="D44" i="30"/>
  <c r="E44" i="30"/>
  <c r="F44" i="30"/>
  <c r="G44" i="30"/>
  <c r="H44" i="30"/>
  <c r="I44" i="30"/>
  <c r="B45" i="30"/>
  <c r="C45" i="30"/>
  <c r="D45" i="30"/>
  <c r="E45" i="30"/>
  <c r="F45" i="30"/>
  <c r="G45" i="30"/>
  <c r="H45" i="30"/>
  <c r="I45" i="30"/>
  <c r="B46" i="30"/>
  <c r="C46" i="30"/>
  <c r="D46" i="30"/>
  <c r="E46" i="30"/>
  <c r="F46" i="30"/>
  <c r="G46" i="30"/>
  <c r="H46" i="30"/>
  <c r="I46" i="30"/>
  <c r="B47" i="30"/>
  <c r="C47" i="30"/>
  <c r="D47" i="30"/>
  <c r="E47" i="30"/>
  <c r="F47" i="30"/>
  <c r="G47" i="30"/>
  <c r="H47" i="30"/>
  <c r="I47" i="30"/>
  <c r="B48" i="30"/>
  <c r="C48" i="30"/>
  <c r="D48" i="30"/>
  <c r="E48" i="30"/>
  <c r="F48" i="30"/>
  <c r="G48" i="30"/>
  <c r="H48" i="30"/>
  <c r="I48" i="30"/>
  <c r="B49" i="30"/>
  <c r="C49" i="30"/>
  <c r="D49" i="30"/>
  <c r="E49" i="30"/>
  <c r="F49" i="30"/>
  <c r="G49" i="30"/>
  <c r="H49" i="30"/>
  <c r="I49" i="30"/>
  <c r="B50" i="30"/>
  <c r="C50" i="30"/>
  <c r="D50" i="30"/>
  <c r="E50" i="30"/>
  <c r="F50" i="30"/>
  <c r="G50" i="30"/>
  <c r="H50" i="30"/>
  <c r="I50" i="30"/>
  <c r="B51" i="30"/>
  <c r="C51" i="30"/>
  <c r="D51" i="30"/>
  <c r="E51" i="30"/>
  <c r="F51" i="30"/>
  <c r="G51" i="30"/>
  <c r="H51" i="30"/>
  <c r="I51" i="30"/>
  <c r="B52" i="30"/>
  <c r="C52" i="30"/>
  <c r="D52" i="30"/>
  <c r="E52" i="30"/>
  <c r="F52" i="30"/>
  <c r="G52" i="30"/>
  <c r="H52" i="30"/>
  <c r="I52" i="30"/>
  <c r="L3" i="30"/>
  <c r="M3" i="30"/>
  <c r="N3" i="30"/>
  <c r="O3" i="30"/>
  <c r="P3" i="30"/>
  <c r="Q3" i="30"/>
  <c r="R3" i="30"/>
  <c r="S3" i="30"/>
  <c r="L4" i="30"/>
  <c r="M4" i="30"/>
  <c r="N4" i="30"/>
  <c r="O4" i="30"/>
  <c r="P4" i="30"/>
  <c r="Q4" i="30"/>
  <c r="R4" i="30"/>
  <c r="S4" i="30"/>
  <c r="L5" i="30"/>
  <c r="M5" i="30"/>
  <c r="N5" i="30"/>
  <c r="O5" i="30"/>
  <c r="P5" i="30"/>
  <c r="Q5" i="30"/>
  <c r="R5" i="30"/>
  <c r="S5" i="30"/>
  <c r="L6" i="30"/>
  <c r="M6" i="30"/>
  <c r="N6" i="30"/>
  <c r="O6" i="30"/>
  <c r="P6" i="30"/>
  <c r="Q6" i="30"/>
  <c r="R6" i="30"/>
  <c r="S6" i="30"/>
  <c r="L7" i="30"/>
  <c r="M7" i="30"/>
  <c r="N7" i="30"/>
  <c r="O7" i="30"/>
  <c r="P7" i="30"/>
  <c r="Q7" i="30"/>
  <c r="R7" i="30"/>
  <c r="S7" i="30"/>
  <c r="L8" i="30"/>
  <c r="M8" i="30"/>
  <c r="N8" i="30"/>
  <c r="O8" i="30"/>
  <c r="P8" i="30"/>
  <c r="Q8" i="30"/>
  <c r="R8" i="30"/>
  <c r="S8" i="30"/>
  <c r="L9" i="30"/>
  <c r="M9" i="30"/>
  <c r="N9" i="30"/>
  <c r="O9" i="30"/>
  <c r="P9" i="30"/>
  <c r="Q9" i="30"/>
  <c r="R9" i="30"/>
  <c r="S9" i="30"/>
  <c r="L10" i="30"/>
  <c r="M10" i="30"/>
  <c r="N10" i="30"/>
  <c r="O10" i="30"/>
  <c r="P10" i="30"/>
  <c r="Q10" i="30"/>
  <c r="R10" i="30"/>
  <c r="S10" i="30"/>
  <c r="L11" i="30"/>
  <c r="M11" i="30"/>
  <c r="N11" i="30"/>
  <c r="O11" i="30"/>
  <c r="P11" i="30"/>
  <c r="Q11" i="30"/>
  <c r="R11" i="30"/>
  <c r="S11" i="30"/>
  <c r="L12" i="30"/>
  <c r="M12" i="30"/>
  <c r="N12" i="30"/>
  <c r="O12" i="30"/>
  <c r="P12" i="30"/>
  <c r="Q12" i="30"/>
  <c r="R12" i="30"/>
  <c r="S12" i="30"/>
  <c r="L13" i="30"/>
  <c r="M13" i="30"/>
  <c r="N13" i="30"/>
  <c r="O13" i="30"/>
  <c r="P13" i="30"/>
  <c r="Q13" i="30"/>
  <c r="R13" i="30"/>
  <c r="S13" i="30"/>
  <c r="L14" i="30"/>
  <c r="M14" i="30"/>
  <c r="N14" i="30"/>
  <c r="O14" i="30"/>
  <c r="P14" i="30"/>
  <c r="Q14" i="30"/>
  <c r="R14" i="30"/>
  <c r="S14" i="30"/>
  <c r="L15" i="30"/>
  <c r="M15" i="30"/>
  <c r="N15" i="30"/>
  <c r="O15" i="30"/>
  <c r="P15" i="30"/>
  <c r="Q15" i="30"/>
  <c r="R15" i="30"/>
  <c r="S15" i="30"/>
  <c r="L16" i="30"/>
  <c r="M16" i="30"/>
  <c r="N16" i="30"/>
  <c r="O16" i="30"/>
  <c r="P16" i="30"/>
  <c r="Q16" i="30"/>
  <c r="R16" i="30"/>
  <c r="S16" i="30"/>
  <c r="L17" i="30"/>
  <c r="M17" i="30"/>
  <c r="N17" i="30"/>
  <c r="O17" i="30"/>
  <c r="P17" i="30"/>
  <c r="Q17" i="30"/>
  <c r="R17" i="30"/>
  <c r="S17" i="30"/>
  <c r="L18" i="30"/>
  <c r="M18" i="30"/>
  <c r="N18" i="30"/>
  <c r="O18" i="30"/>
  <c r="P18" i="30"/>
  <c r="Q18" i="30"/>
  <c r="R18" i="30"/>
  <c r="S18" i="30"/>
  <c r="L19" i="30"/>
  <c r="M19" i="30"/>
  <c r="N19" i="30"/>
  <c r="O19" i="30"/>
  <c r="P19" i="30"/>
  <c r="Q19" i="30"/>
  <c r="R19" i="30"/>
  <c r="S19" i="30"/>
  <c r="L20" i="30"/>
  <c r="M20" i="30"/>
  <c r="N20" i="30"/>
  <c r="O20" i="30"/>
  <c r="P20" i="30"/>
  <c r="Q20" i="30"/>
  <c r="R20" i="30"/>
  <c r="S20" i="30"/>
  <c r="L21" i="30"/>
  <c r="M21" i="30"/>
  <c r="N21" i="30"/>
  <c r="O21" i="30"/>
  <c r="P21" i="30"/>
  <c r="Q21" i="30"/>
  <c r="R21" i="30"/>
  <c r="S21" i="30"/>
  <c r="L22" i="30"/>
  <c r="M22" i="30"/>
  <c r="N22" i="30"/>
  <c r="O22" i="30"/>
  <c r="P22" i="30"/>
  <c r="Q22" i="30"/>
  <c r="R22" i="30"/>
  <c r="S22" i="30"/>
  <c r="L23" i="30"/>
  <c r="M23" i="30"/>
  <c r="N23" i="30"/>
  <c r="O23" i="30"/>
  <c r="P23" i="30"/>
  <c r="Q23" i="30"/>
  <c r="R23" i="30"/>
  <c r="S23" i="30"/>
  <c r="L24" i="30"/>
  <c r="M24" i="30"/>
  <c r="N24" i="30"/>
  <c r="O24" i="30"/>
  <c r="P24" i="30"/>
  <c r="Q24" i="30"/>
  <c r="R24" i="30"/>
  <c r="S24" i="30"/>
  <c r="L25" i="30"/>
  <c r="M25" i="30"/>
  <c r="N25" i="30"/>
  <c r="O25" i="30"/>
  <c r="P25" i="30"/>
  <c r="Q25" i="30"/>
  <c r="R25" i="30"/>
  <c r="S25" i="30"/>
  <c r="L26" i="30"/>
  <c r="M26" i="30"/>
  <c r="N26" i="30"/>
  <c r="O26" i="30"/>
  <c r="P26" i="30"/>
  <c r="Q26" i="30"/>
  <c r="R26" i="30"/>
  <c r="S26" i="30"/>
  <c r="L27" i="30"/>
  <c r="M27" i="30"/>
  <c r="N27" i="30"/>
  <c r="O27" i="30"/>
  <c r="P27" i="30"/>
  <c r="Q27" i="30"/>
  <c r="R27" i="30"/>
  <c r="S27" i="30"/>
  <c r="L28" i="30"/>
  <c r="M28" i="30"/>
  <c r="N28" i="30"/>
  <c r="O28" i="30"/>
  <c r="P28" i="30"/>
  <c r="Q28" i="30"/>
  <c r="R28" i="30"/>
  <c r="S28" i="30"/>
  <c r="L29" i="30"/>
  <c r="M29" i="30"/>
  <c r="N29" i="30"/>
  <c r="O29" i="30"/>
  <c r="P29" i="30"/>
  <c r="Q29" i="30"/>
  <c r="R29" i="30"/>
  <c r="S29" i="30"/>
  <c r="L30" i="30"/>
  <c r="M30" i="30"/>
  <c r="N30" i="30"/>
  <c r="O30" i="30"/>
  <c r="P30" i="30"/>
  <c r="Q30" i="30"/>
  <c r="R30" i="30"/>
  <c r="S30" i="30"/>
  <c r="L31" i="30"/>
  <c r="M31" i="30"/>
  <c r="N31" i="30"/>
  <c r="O31" i="30"/>
  <c r="P31" i="30"/>
  <c r="Q31" i="30"/>
  <c r="R31" i="30"/>
  <c r="S31" i="30"/>
  <c r="L32" i="30"/>
  <c r="M32" i="30"/>
  <c r="N32" i="30"/>
  <c r="O32" i="30"/>
  <c r="P32" i="30"/>
  <c r="Q32" i="30"/>
  <c r="R32" i="30"/>
  <c r="S32" i="30"/>
  <c r="L33" i="30"/>
  <c r="M33" i="30"/>
  <c r="N33" i="30"/>
  <c r="O33" i="30"/>
  <c r="P33" i="30"/>
  <c r="Q33" i="30"/>
  <c r="R33" i="30"/>
  <c r="S33" i="30"/>
  <c r="L34" i="30"/>
  <c r="M34" i="30"/>
  <c r="N34" i="30"/>
  <c r="O34" i="30"/>
  <c r="P34" i="30"/>
  <c r="Q34" i="30"/>
  <c r="R34" i="30"/>
  <c r="S34" i="30"/>
  <c r="L35" i="30"/>
  <c r="M35" i="30"/>
  <c r="N35" i="30"/>
  <c r="O35" i="30"/>
  <c r="P35" i="30"/>
  <c r="Q35" i="30"/>
  <c r="R35" i="30"/>
  <c r="S35" i="30"/>
  <c r="L36" i="30"/>
  <c r="M36" i="30"/>
  <c r="N36" i="30"/>
  <c r="O36" i="30"/>
  <c r="P36" i="30"/>
  <c r="Q36" i="30"/>
  <c r="R36" i="30"/>
  <c r="S36" i="30"/>
  <c r="L37" i="30"/>
  <c r="M37" i="30"/>
  <c r="N37" i="30"/>
  <c r="O37" i="30"/>
  <c r="P37" i="30"/>
  <c r="Q37" i="30"/>
  <c r="R37" i="30"/>
  <c r="S37" i="30"/>
  <c r="L38" i="30"/>
  <c r="M38" i="30"/>
  <c r="N38" i="30"/>
  <c r="O38" i="30"/>
  <c r="P38" i="30"/>
  <c r="Q38" i="30"/>
  <c r="R38" i="30"/>
  <c r="S38" i="30"/>
  <c r="L39" i="30"/>
  <c r="M39" i="30"/>
  <c r="N39" i="30"/>
  <c r="O39" i="30"/>
  <c r="P39" i="30"/>
  <c r="Q39" i="30"/>
  <c r="R39" i="30"/>
  <c r="S39" i="30"/>
  <c r="L40" i="30"/>
  <c r="M40" i="30"/>
  <c r="N40" i="30"/>
  <c r="O40" i="30"/>
  <c r="P40" i="30"/>
  <c r="Q40" i="30"/>
  <c r="R40" i="30"/>
  <c r="S40" i="30"/>
  <c r="L41" i="30"/>
  <c r="M41" i="30"/>
  <c r="N41" i="30"/>
  <c r="O41" i="30"/>
  <c r="P41" i="30"/>
  <c r="Q41" i="30"/>
  <c r="R41" i="30"/>
  <c r="S41" i="30"/>
  <c r="L42" i="30"/>
  <c r="M42" i="30"/>
  <c r="N42" i="30"/>
  <c r="O42" i="30"/>
  <c r="P42" i="30"/>
  <c r="Q42" i="30"/>
  <c r="R42" i="30"/>
  <c r="S42" i="30"/>
  <c r="L43" i="30"/>
  <c r="M43" i="30"/>
  <c r="N43" i="30"/>
  <c r="O43" i="30"/>
  <c r="P43" i="30"/>
  <c r="Q43" i="30"/>
  <c r="R43" i="30"/>
  <c r="S43" i="30"/>
  <c r="L44" i="30"/>
  <c r="M44" i="30"/>
  <c r="N44" i="30"/>
  <c r="O44" i="30"/>
  <c r="P44" i="30"/>
  <c r="Q44" i="30"/>
  <c r="R44" i="30"/>
  <c r="S44" i="30"/>
  <c r="L45" i="30"/>
  <c r="M45" i="30"/>
  <c r="N45" i="30"/>
  <c r="O45" i="30"/>
  <c r="P45" i="30"/>
  <c r="Q45" i="30"/>
  <c r="R45" i="30"/>
  <c r="S45" i="30"/>
  <c r="L46" i="30"/>
  <c r="M46" i="30"/>
  <c r="N46" i="30"/>
  <c r="O46" i="30"/>
  <c r="P46" i="30"/>
  <c r="Q46" i="30"/>
  <c r="R46" i="30"/>
  <c r="S46" i="30"/>
  <c r="L47" i="30"/>
  <c r="M47" i="30"/>
  <c r="N47" i="30"/>
  <c r="O47" i="30"/>
  <c r="P47" i="30"/>
  <c r="Q47" i="30"/>
  <c r="R47" i="30"/>
  <c r="S47" i="30"/>
  <c r="L48" i="30"/>
  <c r="M48" i="30"/>
  <c r="N48" i="30"/>
  <c r="O48" i="30"/>
  <c r="P48" i="30"/>
  <c r="Q48" i="30"/>
  <c r="R48" i="30"/>
  <c r="S48" i="30"/>
  <c r="L49" i="30"/>
  <c r="M49" i="30"/>
  <c r="N49" i="30"/>
  <c r="O49" i="30"/>
  <c r="P49" i="30"/>
  <c r="Q49" i="30"/>
  <c r="R49" i="30"/>
  <c r="S49" i="30"/>
  <c r="L50" i="30"/>
  <c r="M50" i="30"/>
  <c r="N50" i="30"/>
  <c r="O50" i="30"/>
  <c r="P50" i="30"/>
  <c r="Q50" i="30"/>
  <c r="R50" i="30"/>
  <c r="S50" i="30"/>
  <c r="L51" i="30"/>
  <c r="M51" i="30"/>
  <c r="N51" i="30"/>
  <c r="O51" i="30"/>
  <c r="P51" i="30"/>
  <c r="Q51" i="30"/>
  <c r="R51" i="30"/>
  <c r="S51" i="30"/>
  <c r="L52" i="30"/>
  <c r="M52" i="30"/>
  <c r="N52" i="30"/>
  <c r="O52" i="30"/>
  <c r="P52" i="30"/>
  <c r="Q52" i="30"/>
  <c r="R52" i="30"/>
  <c r="S52" i="30"/>
  <c r="L53" i="30"/>
  <c r="M53" i="30"/>
  <c r="N53" i="30"/>
  <c r="O53" i="30"/>
  <c r="P53" i="30"/>
  <c r="Q53" i="30"/>
  <c r="R53" i="30"/>
  <c r="S53" i="30"/>
  <c r="C3" i="30"/>
  <c r="D3" i="30"/>
  <c r="E3" i="30"/>
  <c r="F3" i="30"/>
  <c r="G3" i="30"/>
  <c r="H3" i="30"/>
  <c r="I3" i="30"/>
  <c r="B3" i="30"/>
  <c r="B6" i="28"/>
  <c r="C6" i="28"/>
  <c r="D6" i="28"/>
  <c r="E6" i="28"/>
  <c r="F6" i="28"/>
  <c r="G6" i="28"/>
  <c r="H6" i="28"/>
  <c r="I6" i="28"/>
  <c r="J6" i="28"/>
  <c r="K6" i="28"/>
  <c r="L6" i="28"/>
  <c r="M6" i="28"/>
  <c r="N6" i="28"/>
  <c r="O6" i="28"/>
  <c r="P6" i="28"/>
  <c r="Q6" i="28"/>
  <c r="R6" i="28"/>
  <c r="S6" i="28"/>
  <c r="T6" i="28"/>
  <c r="B7" i="28"/>
  <c r="C7" i="28"/>
  <c r="D7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T7" i="28"/>
  <c r="B8" i="28"/>
  <c r="C8" i="28"/>
  <c r="D8" i="28"/>
  <c r="E8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T8" i="28"/>
  <c r="B9" i="28"/>
  <c r="C9" i="28"/>
  <c r="D9" i="28"/>
  <c r="E9" i="28"/>
  <c r="F9" i="28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T9" i="28"/>
  <c r="B10" i="28"/>
  <c r="C10" i="28"/>
  <c r="D10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T10" i="28"/>
  <c r="B11" i="28"/>
  <c r="C11" i="28"/>
  <c r="D11" i="28"/>
  <c r="E11" i="28"/>
  <c r="F11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T11" i="28"/>
  <c r="B12" i="28"/>
  <c r="C12" i="28"/>
  <c r="D12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B13" i="28"/>
  <c r="C13" i="28"/>
  <c r="D13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B14" i="28"/>
  <c r="C14" i="28"/>
  <c r="D14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T14" i="28"/>
  <c r="B15" i="28"/>
  <c r="C15" i="28"/>
  <c r="D15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B16" i="28"/>
  <c r="C16" i="28"/>
  <c r="D16" i="28"/>
  <c r="E16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T16" i="28"/>
  <c r="B17" i="28"/>
  <c r="C17" i="28"/>
  <c r="D17" i="28"/>
  <c r="E17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T17" i="28"/>
  <c r="B18" i="28"/>
  <c r="C18" i="28"/>
  <c r="D18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T18" i="28"/>
  <c r="B19" i="28"/>
  <c r="C19" i="28"/>
  <c r="D19" i="28"/>
  <c r="E19" i="28"/>
  <c r="F19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T19" i="28"/>
  <c r="B20" i="28"/>
  <c r="C20" i="28"/>
  <c r="D20" i="28"/>
  <c r="E20" i="28"/>
  <c r="F20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T20" i="28"/>
  <c r="B21" i="28"/>
  <c r="C21" i="28"/>
  <c r="D21" i="28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B22" i="28"/>
  <c r="C22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B23" i="28"/>
  <c r="C23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B24" i="28"/>
  <c r="C24" i="28"/>
  <c r="D24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B25" i="28"/>
  <c r="C25" i="28"/>
  <c r="D25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B26" i="28"/>
  <c r="C26" i="28"/>
  <c r="D26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B27" i="28"/>
  <c r="C27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B28" i="28"/>
  <c r="C28" i="28"/>
  <c r="D28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B29" i="28"/>
  <c r="C29" i="28"/>
  <c r="D29" i="28"/>
  <c r="E29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T29" i="28"/>
  <c r="B30" i="28"/>
  <c r="C30" i="28"/>
  <c r="D30" i="28"/>
  <c r="E30" i="28"/>
  <c r="F30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T30" i="28"/>
  <c r="B31" i="28"/>
  <c r="C31" i="28"/>
  <c r="D31" i="28"/>
  <c r="E31" i="28"/>
  <c r="F31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T31" i="28"/>
  <c r="B32" i="28"/>
  <c r="C32" i="28"/>
  <c r="D32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B33" i="28"/>
  <c r="C33" i="28"/>
  <c r="D33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T33" i="28"/>
  <c r="B34" i="28"/>
  <c r="C34" i="28"/>
  <c r="D34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T34" i="28"/>
  <c r="B35" i="28"/>
  <c r="C35" i="28"/>
  <c r="D35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B36" i="28"/>
  <c r="C36" i="28"/>
  <c r="D36" i="28"/>
  <c r="E36" i="28"/>
  <c r="F36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T36" i="28"/>
  <c r="B37" i="28"/>
  <c r="C37" i="28"/>
  <c r="D37" i="28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B38" i="28"/>
  <c r="C38" i="28"/>
  <c r="D38" i="28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T38" i="28"/>
  <c r="B39" i="28"/>
  <c r="C39" i="28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B40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T40" i="28"/>
  <c r="B41" i="28"/>
  <c r="C41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P41" i="28"/>
  <c r="Q41" i="28"/>
  <c r="R41" i="28"/>
  <c r="S41" i="28"/>
  <c r="T41" i="28"/>
  <c r="B42" i="28"/>
  <c r="C42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T42" i="28"/>
  <c r="B43" i="28"/>
  <c r="C43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P43" i="28"/>
  <c r="Q43" i="28"/>
  <c r="R43" i="28"/>
  <c r="S43" i="28"/>
  <c r="T43" i="28"/>
  <c r="B44" i="28"/>
  <c r="C44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T44" i="28"/>
  <c r="B45" i="28"/>
  <c r="C45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T45" i="28"/>
  <c r="B46" i="28"/>
  <c r="C46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T46" i="28"/>
  <c r="B47" i="28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S47" i="28"/>
  <c r="T47" i="28"/>
  <c r="B48" i="28"/>
  <c r="C48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T48" i="28"/>
  <c r="W4" i="28"/>
  <c r="X4" i="28"/>
  <c r="Y4" i="28"/>
  <c r="Z4" i="28"/>
  <c r="AA4" i="28"/>
  <c r="AB4" i="28"/>
  <c r="AC4" i="28"/>
  <c r="AD4" i="28"/>
  <c r="AE4" i="28"/>
  <c r="AF4" i="28"/>
  <c r="AG4" i="28"/>
  <c r="AH4" i="28"/>
  <c r="AI4" i="28"/>
  <c r="AJ4" i="28"/>
  <c r="AK4" i="28"/>
  <c r="AL4" i="28"/>
  <c r="AM4" i="28"/>
  <c r="AN4" i="28"/>
  <c r="AO4" i="28"/>
  <c r="W5" i="28"/>
  <c r="X5" i="28"/>
  <c r="Y5" i="28"/>
  <c r="Z5" i="28"/>
  <c r="AA5" i="28"/>
  <c r="AB5" i="28"/>
  <c r="AC5" i="28"/>
  <c r="AD5" i="28"/>
  <c r="AE5" i="28"/>
  <c r="AF5" i="28"/>
  <c r="AG5" i="28"/>
  <c r="AH5" i="28"/>
  <c r="AI5" i="28"/>
  <c r="AJ5" i="28"/>
  <c r="AK5" i="28"/>
  <c r="AL5" i="28"/>
  <c r="AM5" i="28"/>
  <c r="AN5" i="28"/>
  <c r="AO5" i="28"/>
  <c r="W6" i="28"/>
  <c r="X6" i="28"/>
  <c r="Y6" i="28"/>
  <c r="Z6" i="28"/>
  <c r="AA6" i="28"/>
  <c r="AB6" i="28"/>
  <c r="AC6" i="28"/>
  <c r="AD6" i="28"/>
  <c r="AE6" i="28"/>
  <c r="AF6" i="28"/>
  <c r="AG6" i="28"/>
  <c r="AH6" i="28"/>
  <c r="AI6" i="28"/>
  <c r="AJ6" i="28"/>
  <c r="AK6" i="28"/>
  <c r="AL6" i="28"/>
  <c r="AM6" i="28"/>
  <c r="AN6" i="28"/>
  <c r="AO6" i="28"/>
  <c r="W7" i="28"/>
  <c r="X7" i="28"/>
  <c r="Y7" i="28"/>
  <c r="Z7" i="28"/>
  <c r="AA7" i="28"/>
  <c r="AB7" i="28"/>
  <c r="AC7" i="28"/>
  <c r="AD7" i="28"/>
  <c r="AE7" i="28"/>
  <c r="AF7" i="28"/>
  <c r="AG7" i="28"/>
  <c r="AH7" i="28"/>
  <c r="AI7" i="28"/>
  <c r="AJ7" i="28"/>
  <c r="AK7" i="28"/>
  <c r="AL7" i="28"/>
  <c r="AM7" i="28"/>
  <c r="AN7" i="28"/>
  <c r="AO7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W9" i="28"/>
  <c r="X9" i="28"/>
  <c r="Y9" i="28"/>
  <c r="Z9" i="28"/>
  <c r="AA9" i="28"/>
  <c r="AB9" i="28"/>
  <c r="AC9" i="28"/>
  <c r="AD9" i="28"/>
  <c r="AE9" i="28"/>
  <c r="AF9" i="28"/>
  <c r="AG9" i="28"/>
  <c r="AH9" i="28"/>
  <c r="AI9" i="28"/>
  <c r="AJ9" i="28"/>
  <c r="AK9" i="28"/>
  <c r="AL9" i="28"/>
  <c r="AM9" i="28"/>
  <c r="AN9" i="28"/>
  <c r="AO9" i="28"/>
  <c r="W10" i="28"/>
  <c r="X10" i="28"/>
  <c r="Y10" i="28"/>
  <c r="Z10" i="28"/>
  <c r="AA10" i="28"/>
  <c r="AB10" i="28"/>
  <c r="AC10" i="28"/>
  <c r="AD10" i="28"/>
  <c r="AE10" i="28"/>
  <c r="AF10" i="28"/>
  <c r="AG10" i="28"/>
  <c r="AH10" i="28"/>
  <c r="AI10" i="28"/>
  <c r="AJ10" i="28"/>
  <c r="AK10" i="28"/>
  <c r="AL10" i="28"/>
  <c r="AM10" i="28"/>
  <c r="AN10" i="28"/>
  <c r="AO10" i="28"/>
  <c r="W11" i="28"/>
  <c r="X11" i="28"/>
  <c r="Y11" i="28"/>
  <c r="Z11" i="28"/>
  <c r="AA11" i="28"/>
  <c r="AB11" i="28"/>
  <c r="AC11" i="28"/>
  <c r="AD11" i="28"/>
  <c r="AE11" i="28"/>
  <c r="AF11" i="28"/>
  <c r="AG11" i="28"/>
  <c r="AH11" i="28"/>
  <c r="AI11" i="28"/>
  <c r="AJ11" i="28"/>
  <c r="AK11" i="28"/>
  <c r="AL11" i="28"/>
  <c r="AM11" i="28"/>
  <c r="AN11" i="28"/>
  <c r="AO11" i="28"/>
  <c r="W12" i="28"/>
  <c r="X12" i="28"/>
  <c r="Y12" i="28"/>
  <c r="Z12" i="28"/>
  <c r="AA12" i="28"/>
  <c r="AB12" i="28"/>
  <c r="AC12" i="28"/>
  <c r="AD12" i="28"/>
  <c r="AE12" i="28"/>
  <c r="AF12" i="28"/>
  <c r="AG12" i="28"/>
  <c r="AH12" i="28"/>
  <c r="AI12" i="28"/>
  <c r="AJ12" i="28"/>
  <c r="AK12" i="28"/>
  <c r="AL12" i="28"/>
  <c r="AM12" i="28"/>
  <c r="AN12" i="28"/>
  <c r="AO12" i="28"/>
  <c r="W13" i="28"/>
  <c r="X13" i="28"/>
  <c r="Y13" i="28"/>
  <c r="Z13" i="28"/>
  <c r="AA13" i="28"/>
  <c r="AB13" i="28"/>
  <c r="AC13" i="28"/>
  <c r="AD13" i="28"/>
  <c r="AE13" i="28"/>
  <c r="AF13" i="28"/>
  <c r="AG13" i="28"/>
  <c r="AH13" i="28"/>
  <c r="AI13" i="28"/>
  <c r="AJ13" i="28"/>
  <c r="AK13" i="28"/>
  <c r="AL13" i="28"/>
  <c r="AM13" i="28"/>
  <c r="AN13" i="28"/>
  <c r="AO13" i="28"/>
  <c r="W14" i="28"/>
  <c r="X14" i="28"/>
  <c r="Y14" i="28"/>
  <c r="Z14" i="28"/>
  <c r="AA14" i="28"/>
  <c r="AB14" i="28"/>
  <c r="AC14" i="28"/>
  <c r="AD14" i="28"/>
  <c r="AE14" i="28"/>
  <c r="AF14" i="28"/>
  <c r="AG14" i="28"/>
  <c r="AH14" i="28"/>
  <c r="AI14" i="28"/>
  <c r="AJ14" i="28"/>
  <c r="AK14" i="28"/>
  <c r="AL14" i="28"/>
  <c r="AM14" i="28"/>
  <c r="AN14" i="28"/>
  <c r="AO14" i="28"/>
  <c r="W15" i="28"/>
  <c r="X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K15" i="28"/>
  <c r="AL15" i="28"/>
  <c r="AM15" i="28"/>
  <c r="AN15" i="28"/>
  <c r="AO15" i="28"/>
  <c r="W16" i="28"/>
  <c r="X16" i="28"/>
  <c r="Y16" i="28"/>
  <c r="Z16" i="28"/>
  <c r="AA16" i="28"/>
  <c r="AB16" i="28"/>
  <c r="AC16" i="28"/>
  <c r="AD16" i="28"/>
  <c r="AE16" i="28"/>
  <c r="AF16" i="28"/>
  <c r="AG16" i="28"/>
  <c r="AH16" i="28"/>
  <c r="AI16" i="28"/>
  <c r="AJ16" i="28"/>
  <c r="AK16" i="28"/>
  <c r="AL16" i="28"/>
  <c r="AM16" i="28"/>
  <c r="AN16" i="28"/>
  <c r="AO16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W18" i="28"/>
  <c r="X18" i="28"/>
  <c r="Y18" i="28"/>
  <c r="Z18" i="28"/>
  <c r="AA18" i="28"/>
  <c r="AB18" i="28"/>
  <c r="AC18" i="28"/>
  <c r="AD18" i="28"/>
  <c r="AE18" i="28"/>
  <c r="AF18" i="28"/>
  <c r="AG18" i="28"/>
  <c r="AH18" i="28"/>
  <c r="AI18" i="28"/>
  <c r="AJ18" i="28"/>
  <c r="AK18" i="28"/>
  <c r="AL18" i="28"/>
  <c r="AM18" i="28"/>
  <c r="AN18" i="28"/>
  <c r="AO18" i="28"/>
  <c r="W19" i="28"/>
  <c r="X19" i="28"/>
  <c r="Y19" i="28"/>
  <c r="Z19" i="28"/>
  <c r="AA19" i="28"/>
  <c r="AB19" i="28"/>
  <c r="AC19" i="28"/>
  <c r="AD19" i="28"/>
  <c r="AE19" i="28"/>
  <c r="AF19" i="28"/>
  <c r="AG19" i="28"/>
  <c r="AH19" i="28"/>
  <c r="AI19" i="28"/>
  <c r="AJ19" i="28"/>
  <c r="AK19" i="28"/>
  <c r="AL19" i="28"/>
  <c r="AM19" i="28"/>
  <c r="AN19" i="28"/>
  <c r="AO19" i="28"/>
  <c r="W20" i="28"/>
  <c r="X20" i="28"/>
  <c r="Y20" i="28"/>
  <c r="Z20" i="28"/>
  <c r="AA20" i="28"/>
  <c r="AB20" i="28"/>
  <c r="AC20" i="28"/>
  <c r="AD20" i="28"/>
  <c r="AE20" i="28"/>
  <c r="AF20" i="28"/>
  <c r="AG20" i="28"/>
  <c r="AH20" i="28"/>
  <c r="AI20" i="28"/>
  <c r="AJ20" i="28"/>
  <c r="AK20" i="28"/>
  <c r="AL20" i="28"/>
  <c r="AM20" i="28"/>
  <c r="AN20" i="28"/>
  <c r="AO20" i="28"/>
  <c r="W21" i="28"/>
  <c r="X21" i="28"/>
  <c r="Y21" i="28"/>
  <c r="Z21" i="28"/>
  <c r="AA21" i="28"/>
  <c r="AB21" i="28"/>
  <c r="AC21" i="28"/>
  <c r="AD21" i="28"/>
  <c r="AE21" i="28"/>
  <c r="AF21" i="28"/>
  <c r="AG21" i="28"/>
  <c r="AH21" i="28"/>
  <c r="AI21" i="28"/>
  <c r="AJ21" i="28"/>
  <c r="AK21" i="28"/>
  <c r="AL21" i="28"/>
  <c r="AM21" i="28"/>
  <c r="AN21" i="28"/>
  <c r="AO21" i="28"/>
  <c r="W22" i="28"/>
  <c r="X22" i="28"/>
  <c r="Y22" i="28"/>
  <c r="Z22" i="28"/>
  <c r="AA22" i="28"/>
  <c r="AB22" i="28"/>
  <c r="AC22" i="28"/>
  <c r="AD22" i="28"/>
  <c r="AE22" i="28"/>
  <c r="AF22" i="28"/>
  <c r="AG22" i="28"/>
  <c r="AH22" i="28"/>
  <c r="AI22" i="28"/>
  <c r="AJ22" i="28"/>
  <c r="AK22" i="28"/>
  <c r="AL22" i="28"/>
  <c r="AM22" i="28"/>
  <c r="AN22" i="28"/>
  <c r="AO22" i="28"/>
  <c r="W23" i="28"/>
  <c r="X23" i="28"/>
  <c r="Y23" i="28"/>
  <c r="Z23" i="28"/>
  <c r="AA23" i="28"/>
  <c r="AB23" i="28"/>
  <c r="AC23" i="28"/>
  <c r="AD23" i="28"/>
  <c r="AE23" i="28"/>
  <c r="AF23" i="28"/>
  <c r="AG23" i="28"/>
  <c r="AH23" i="28"/>
  <c r="AI23" i="28"/>
  <c r="AJ23" i="28"/>
  <c r="AK23" i="28"/>
  <c r="AL23" i="28"/>
  <c r="AM23" i="28"/>
  <c r="AN23" i="28"/>
  <c r="AO23" i="28"/>
  <c r="W24" i="28"/>
  <c r="X24" i="28"/>
  <c r="Y24" i="28"/>
  <c r="Z24" i="28"/>
  <c r="AA24" i="28"/>
  <c r="AB24" i="28"/>
  <c r="AC24" i="28"/>
  <c r="AD24" i="28"/>
  <c r="AE24" i="28"/>
  <c r="AF24" i="28"/>
  <c r="AG24" i="28"/>
  <c r="AH24" i="28"/>
  <c r="AI24" i="28"/>
  <c r="AJ24" i="28"/>
  <c r="AK24" i="28"/>
  <c r="AL24" i="28"/>
  <c r="AM24" i="28"/>
  <c r="AN24" i="28"/>
  <c r="AO24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W26" i="28"/>
  <c r="X26" i="28"/>
  <c r="Y26" i="28"/>
  <c r="Z26" i="28"/>
  <c r="AA26" i="28"/>
  <c r="AB26" i="28"/>
  <c r="AC26" i="28"/>
  <c r="AD26" i="28"/>
  <c r="AE26" i="28"/>
  <c r="AF26" i="28"/>
  <c r="AG26" i="28"/>
  <c r="AH26" i="28"/>
  <c r="AI26" i="28"/>
  <c r="AJ26" i="28"/>
  <c r="AK26" i="28"/>
  <c r="AL26" i="28"/>
  <c r="AM26" i="28"/>
  <c r="AN26" i="28"/>
  <c r="AO26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W28" i="28"/>
  <c r="X28" i="28"/>
  <c r="Y28" i="28"/>
  <c r="Z28" i="28"/>
  <c r="AA28" i="28"/>
  <c r="AB28" i="28"/>
  <c r="AC28" i="28"/>
  <c r="AD28" i="28"/>
  <c r="AE28" i="28"/>
  <c r="AF28" i="28"/>
  <c r="AG28" i="28"/>
  <c r="AH28" i="28"/>
  <c r="AI28" i="28"/>
  <c r="AJ28" i="28"/>
  <c r="AK28" i="28"/>
  <c r="AL28" i="28"/>
  <c r="AM28" i="28"/>
  <c r="AN28" i="28"/>
  <c r="AO28" i="28"/>
  <c r="W29" i="28"/>
  <c r="X29" i="28"/>
  <c r="Y29" i="28"/>
  <c r="Z29" i="28"/>
  <c r="AA29" i="28"/>
  <c r="AB29" i="28"/>
  <c r="AC29" i="28"/>
  <c r="AD29" i="28"/>
  <c r="AE29" i="28"/>
  <c r="AF29" i="28"/>
  <c r="AG29" i="28"/>
  <c r="AH29" i="28"/>
  <c r="AI29" i="28"/>
  <c r="AJ29" i="28"/>
  <c r="AK29" i="28"/>
  <c r="AL29" i="28"/>
  <c r="AM29" i="28"/>
  <c r="AN29" i="28"/>
  <c r="AO29" i="28"/>
  <c r="W30" i="28"/>
  <c r="X30" i="28"/>
  <c r="Y30" i="28"/>
  <c r="Z30" i="28"/>
  <c r="AA30" i="28"/>
  <c r="AB30" i="28"/>
  <c r="AC30" i="28"/>
  <c r="AD30" i="28"/>
  <c r="AE30" i="28"/>
  <c r="AF30" i="28"/>
  <c r="AG30" i="28"/>
  <c r="AH30" i="28"/>
  <c r="AI30" i="28"/>
  <c r="AJ30" i="28"/>
  <c r="AK30" i="28"/>
  <c r="AL30" i="28"/>
  <c r="AM30" i="28"/>
  <c r="AN30" i="28"/>
  <c r="AO30" i="28"/>
  <c r="W31" i="28"/>
  <c r="X31" i="28"/>
  <c r="Y31" i="28"/>
  <c r="Z31" i="28"/>
  <c r="AA31" i="28"/>
  <c r="AB31" i="28"/>
  <c r="AC31" i="28"/>
  <c r="AD31" i="28"/>
  <c r="AE31" i="28"/>
  <c r="AF31" i="28"/>
  <c r="AG31" i="28"/>
  <c r="AH31" i="28"/>
  <c r="AI31" i="28"/>
  <c r="AJ31" i="28"/>
  <c r="AK31" i="28"/>
  <c r="AL31" i="28"/>
  <c r="AM31" i="28"/>
  <c r="AN31" i="28"/>
  <c r="AO31" i="28"/>
  <c r="W32" i="28"/>
  <c r="X32" i="28"/>
  <c r="Y32" i="28"/>
  <c r="Z32" i="28"/>
  <c r="AA32" i="28"/>
  <c r="AB32" i="28"/>
  <c r="AC32" i="28"/>
  <c r="AD32" i="28"/>
  <c r="AE32" i="28"/>
  <c r="AF32" i="28"/>
  <c r="AG32" i="28"/>
  <c r="AH32" i="28"/>
  <c r="AI32" i="28"/>
  <c r="AJ32" i="28"/>
  <c r="AK32" i="28"/>
  <c r="AL32" i="28"/>
  <c r="AM32" i="28"/>
  <c r="AN32" i="28"/>
  <c r="AO32" i="28"/>
  <c r="W33" i="28"/>
  <c r="X33" i="28"/>
  <c r="Y33" i="28"/>
  <c r="Z33" i="28"/>
  <c r="AA33" i="28"/>
  <c r="AB33" i="28"/>
  <c r="AC33" i="28"/>
  <c r="AD33" i="28"/>
  <c r="AE33" i="28"/>
  <c r="AF33" i="28"/>
  <c r="AG33" i="28"/>
  <c r="AH33" i="28"/>
  <c r="AI33" i="28"/>
  <c r="AJ33" i="28"/>
  <c r="AK33" i="28"/>
  <c r="AL33" i="28"/>
  <c r="AM33" i="28"/>
  <c r="AN33" i="28"/>
  <c r="AO33" i="28"/>
  <c r="W34" i="28"/>
  <c r="X34" i="28"/>
  <c r="Y34" i="28"/>
  <c r="Z34" i="28"/>
  <c r="AA34" i="28"/>
  <c r="AB34" i="28"/>
  <c r="AC34" i="28"/>
  <c r="AD34" i="28"/>
  <c r="AE34" i="28"/>
  <c r="AF34" i="28"/>
  <c r="AG34" i="28"/>
  <c r="AH34" i="28"/>
  <c r="AI34" i="28"/>
  <c r="AJ34" i="28"/>
  <c r="AK34" i="28"/>
  <c r="AL34" i="28"/>
  <c r="AM34" i="28"/>
  <c r="AN34" i="28"/>
  <c r="AO34" i="28"/>
  <c r="W35" i="28"/>
  <c r="X35" i="28"/>
  <c r="Y35" i="28"/>
  <c r="Z35" i="28"/>
  <c r="AA35" i="28"/>
  <c r="AB35" i="28"/>
  <c r="AC35" i="28"/>
  <c r="AD35" i="28"/>
  <c r="AE35" i="28"/>
  <c r="AF35" i="28"/>
  <c r="AG35" i="28"/>
  <c r="AH35" i="28"/>
  <c r="AI35" i="28"/>
  <c r="AJ35" i="28"/>
  <c r="AK35" i="28"/>
  <c r="AL35" i="28"/>
  <c r="AM35" i="28"/>
  <c r="AN35" i="28"/>
  <c r="AO35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W41" i="28"/>
  <c r="X41" i="28"/>
  <c r="Y41" i="28"/>
  <c r="Z41" i="28"/>
  <c r="AA41" i="28"/>
  <c r="AB41" i="28"/>
  <c r="AC41" i="28"/>
  <c r="AD41" i="28"/>
  <c r="AE41" i="28"/>
  <c r="AF41" i="28"/>
  <c r="AG41" i="28"/>
  <c r="AH41" i="28"/>
  <c r="AI41" i="28"/>
  <c r="AJ41" i="28"/>
  <c r="AK41" i="28"/>
  <c r="AL41" i="28"/>
  <c r="AM41" i="28"/>
  <c r="AN41" i="28"/>
  <c r="AO41" i="28"/>
  <c r="W42" i="28"/>
  <c r="X42" i="28"/>
  <c r="Y42" i="28"/>
  <c r="Z42" i="28"/>
  <c r="AA42" i="28"/>
  <c r="AB42" i="28"/>
  <c r="AC42" i="28"/>
  <c r="AD42" i="28"/>
  <c r="AE42" i="28"/>
  <c r="AF42" i="28"/>
  <c r="AG42" i="28"/>
  <c r="AH42" i="28"/>
  <c r="AI42" i="28"/>
  <c r="AJ42" i="28"/>
  <c r="AK42" i="28"/>
  <c r="AL42" i="28"/>
  <c r="AM42" i="28"/>
  <c r="AN42" i="28"/>
  <c r="AO42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W46" i="28"/>
  <c r="X46" i="28"/>
  <c r="Y46" i="28"/>
  <c r="Z46" i="28"/>
  <c r="AA46" i="28"/>
  <c r="AB46" i="28"/>
  <c r="AC46" i="28"/>
  <c r="AD46" i="28"/>
  <c r="AE46" i="28"/>
  <c r="AF46" i="28"/>
  <c r="AG46" i="28"/>
  <c r="AH46" i="28"/>
  <c r="AI46" i="28"/>
  <c r="AJ46" i="28"/>
  <c r="AK46" i="28"/>
  <c r="AL46" i="28"/>
  <c r="AM46" i="28"/>
  <c r="AN46" i="28"/>
  <c r="AO46" i="28"/>
  <c r="W47" i="28"/>
  <c r="X47" i="28"/>
  <c r="Y47" i="28"/>
  <c r="Z47" i="28"/>
  <c r="AA47" i="28"/>
  <c r="AB47" i="28"/>
  <c r="AC47" i="28"/>
  <c r="AD47" i="28"/>
  <c r="AE47" i="28"/>
  <c r="AF47" i="28"/>
  <c r="AG47" i="28"/>
  <c r="AH47" i="28"/>
  <c r="AI47" i="28"/>
  <c r="AJ47" i="28"/>
  <c r="AK47" i="28"/>
  <c r="AL47" i="28"/>
  <c r="AM47" i="28"/>
  <c r="AN47" i="28"/>
  <c r="AO47" i="28"/>
  <c r="W48" i="28"/>
  <c r="X48" i="28"/>
  <c r="Y48" i="28"/>
  <c r="Z48" i="28"/>
  <c r="AA48" i="28"/>
  <c r="AB48" i="28"/>
  <c r="AC48" i="28"/>
  <c r="AD48" i="28"/>
  <c r="AE48" i="28"/>
  <c r="AF48" i="28"/>
  <c r="AG48" i="28"/>
  <c r="AH48" i="28"/>
  <c r="AI48" i="28"/>
  <c r="AJ48" i="28"/>
  <c r="AK48" i="28"/>
  <c r="AL48" i="28"/>
  <c r="AM48" i="28"/>
  <c r="AN48" i="28"/>
  <c r="AO48" i="28"/>
  <c r="B5" i="28"/>
  <c r="C5" i="28"/>
  <c r="D5" i="28"/>
  <c r="E5" i="28"/>
  <c r="F5" i="28"/>
  <c r="G5" i="28"/>
  <c r="H5" i="28"/>
  <c r="I5" i="28"/>
  <c r="J5" i="28"/>
  <c r="K5" i="28"/>
  <c r="L5" i="28"/>
  <c r="M5" i="28"/>
  <c r="N5" i="28"/>
  <c r="O5" i="28"/>
  <c r="P5" i="28"/>
  <c r="Q5" i="28"/>
  <c r="R5" i="28"/>
  <c r="S5" i="28"/>
  <c r="T5" i="28"/>
  <c r="M4" i="28"/>
  <c r="N4" i="28"/>
  <c r="O4" i="28"/>
  <c r="P4" i="28"/>
  <c r="Q4" i="28"/>
  <c r="R4" i="28"/>
  <c r="S4" i="28"/>
  <c r="T4" i="28"/>
  <c r="L4" i="28"/>
  <c r="C4" i="28"/>
  <c r="D4" i="28"/>
  <c r="E4" i="28"/>
  <c r="F4" i="28"/>
  <c r="G4" i="28"/>
  <c r="H4" i="28"/>
  <c r="I4" i="28"/>
  <c r="J4" i="28"/>
  <c r="K4" i="28"/>
  <c r="B4" i="28"/>
  <c r="B4" i="27"/>
  <c r="C4" i="27"/>
  <c r="D4" i="27"/>
  <c r="E4" i="27"/>
  <c r="F4" i="27"/>
  <c r="G4" i="27"/>
  <c r="H4" i="27"/>
  <c r="I4" i="27"/>
  <c r="J4" i="27"/>
  <c r="K4" i="27"/>
  <c r="B5" i="27"/>
  <c r="C5" i="27"/>
  <c r="D5" i="27"/>
  <c r="E5" i="27"/>
  <c r="F5" i="27"/>
  <c r="G5" i="27"/>
  <c r="H5" i="27"/>
  <c r="I5" i="27"/>
  <c r="J5" i="27"/>
  <c r="K5" i="27"/>
  <c r="B6" i="27"/>
  <c r="C6" i="27"/>
  <c r="D6" i="27"/>
  <c r="E6" i="27"/>
  <c r="F6" i="27"/>
  <c r="G6" i="27"/>
  <c r="H6" i="27"/>
  <c r="I6" i="27"/>
  <c r="J6" i="27"/>
  <c r="K6" i="27"/>
  <c r="B7" i="27"/>
  <c r="C7" i="27"/>
  <c r="D7" i="27"/>
  <c r="E7" i="27"/>
  <c r="F7" i="27"/>
  <c r="G7" i="27"/>
  <c r="H7" i="27"/>
  <c r="I7" i="27"/>
  <c r="J7" i="27"/>
  <c r="K7" i="27"/>
  <c r="B8" i="27"/>
  <c r="C8" i="27"/>
  <c r="D8" i="27"/>
  <c r="E8" i="27"/>
  <c r="F8" i="27"/>
  <c r="G8" i="27"/>
  <c r="H8" i="27"/>
  <c r="I8" i="27"/>
  <c r="J8" i="27"/>
  <c r="K8" i="27"/>
  <c r="B9" i="27"/>
  <c r="C9" i="27"/>
  <c r="D9" i="27"/>
  <c r="E9" i="27"/>
  <c r="F9" i="27"/>
  <c r="G9" i="27"/>
  <c r="H9" i="27"/>
  <c r="I9" i="27"/>
  <c r="J9" i="27"/>
  <c r="K9" i="27"/>
  <c r="B10" i="27"/>
  <c r="C10" i="27"/>
  <c r="D10" i="27"/>
  <c r="E10" i="27"/>
  <c r="F10" i="27"/>
  <c r="G10" i="27"/>
  <c r="H10" i="27"/>
  <c r="I10" i="27"/>
  <c r="J10" i="27"/>
  <c r="K10" i="27"/>
  <c r="B11" i="27"/>
  <c r="C11" i="27"/>
  <c r="D11" i="27"/>
  <c r="E11" i="27"/>
  <c r="F11" i="27"/>
  <c r="G11" i="27"/>
  <c r="H11" i="27"/>
  <c r="I11" i="27"/>
  <c r="J11" i="27"/>
  <c r="K11" i="27"/>
  <c r="B12" i="27"/>
  <c r="C12" i="27"/>
  <c r="D12" i="27"/>
  <c r="E12" i="27"/>
  <c r="F12" i="27"/>
  <c r="G12" i="27"/>
  <c r="H12" i="27"/>
  <c r="I12" i="27"/>
  <c r="J12" i="27"/>
  <c r="K12" i="27"/>
  <c r="B13" i="27"/>
  <c r="C13" i="27"/>
  <c r="D13" i="27"/>
  <c r="E13" i="27"/>
  <c r="F13" i="27"/>
  <c r="G13" i="27"/>
  <c r="H13" i="27"/>
  <c r="I13" i="27"/>
  <c r="J13" i="27"/>
  <c r="K13" i="27"/>
  <c r="B14" i="27"/>
  <c r="C14" i="27"/>
  <c r="D14" i="27"/>
  <c r="E14" i="27"/>
  <c r="F14" i="27"/>
  <c r="G14" i="27"/>
  <c r="H14" i="27"/>
  <c r="I14" i="27"/>
  <c r="J14" i="27"/>
  <c r="K14" i="27"/>
  <c r="B15" i="27"/>
  <c r="C15" i="27"/>
  <c r="D15" i="27"/>
  <c r="E15" i="27"/>
  <c r="F15" i="27"/>
  <c r="G15" i="27"/>
  <c r="H15" i="27"/>
  <c r="I15" i="27"/>
  <c r="J15" i="27"/>
  <c r="K15" i="27"/>
  <c r="B16" i="27"/>
  <c r="C16" i="27"/>
  <c r="D16" i="27"/>
  <c r="E16" i="27"/>
  <c r="F16" i="27"/>
  <c r="G16" i="27"/>
  <c r="H16" i="27"/>
  <c r="I16" i="27"/>
  <c r="J16" i="27"/>
  <c r="K16" i="27"/>
  <c r="B17" i="27"/>
  <c r="C17" i="27"/>
  <c r="D17" i="27"/>
  <c r="E17" i="27"/>
  <c r="F17" i="27"/>
  <c r="G17" i="27"/>
  <c r="H17" i="27"/>
  <c r="I17" i="27"/>
  <c r="J17" i="27"/>
  <c r="K17" i="27"/>
  <c r="B18" i="27"/>
  <c r="C18" i="27"/>
  <c r="D18" i="27"/>
  <c r="E18" i="27"/>
  <c r="F18" i="27"/>
  <c r="G18" i="27"/>
  <c r="H18" i="27"/>
  <c r="I18" i="27"/>
  <c r="J18" i="27"/>
  <c r="K18" i="27"/>
  <c r="B19" i="27"/>
  <c r="C19" i="27"/>
  <c r="D19" i="27"/>
  <c r="E19" i="27"/>
  <c r="F19" i="27"/>
  <c r="G19" i="27"/>
  <c r="H19" i="27"/>
  <c r="I19" i="27"/>
  <c r="J19" i="27"/>
  <c r="K19" i="27"/>
  <c r="B20" i="27"/>
  <c r="C20" i="27"/>
  <c r="D20" i="27"/>
  <c r="E20" i="27"/>
  <c r="F20" i="27"/>
  <c r="G20" i="27"/>
  <c r="H20" i="27"/>
  <c r="I20" i="27"/>
  <c r="J20" i="27"/>
  <c r="K20" i="27"/>
  <c r="B21" i="27"/>
  <c r="C21" i="27"/>
  <c r="D21" i="27"/>
  <c r="E21" i="27"/>
  <c r="F21" i="27"/>
  <c r="G21" i="27"/>
  <c r="H21" i="27"/>
  <c r="I21" i="27"/>
  <c r="J21" i="27"/>
  <c r="K21" i="27"/>
  <c r="B22" i="27"/>
  <c r="C22" i="27"/>
  <c r="D22" i="27"/>
  <c r="E22" i="27"/>
  <c r="F22" i="27"/>
  <c r="G22" i="27"/>
  <c r="H22" i="27"/>
  <c r="I22" i="27"/>
  <c r="J22" i="27"/>
  <c r="K22" i="27"/>
  <c r="B23" i="27"/>
  <c r="C23" i="27"/>
  <c r="D23" i="27"/>
  <c r="E23" i="27"/>
  <c r="F23" i="27"/>
  <c r="G23" i="27"/>
  <c r="H23" i="27"/>
  <c r="I23" i="27"/>
  <c r="J23" i="27"/>
  <c r="K23" i="27"/>
  <c r="B24" i="27"/>
  <c r="C24" i="27"/>
  <c r="D24" i="27"/>
  <c r="E24" i="27"/>
  <c r="F24" i="27"/>
  <c r="G24" i="27"/>
  <c r="H24" i="27"/>
  <c r="I24" i="27"/>
  <c r="J24" i="27"/>
  <c r="K24" i="27"/>
  <c r="B25" i="27"/>
  <c r="C25" i="27"/>
  <c r="D25" i="27"/>
  <c r="E25" i="27"/>
  <c r="F25" i="27"/>
  <c r="G25" i="27"/>
  <c r="H25" i="27"/>
  <c r="I25" i="27"/>
  <c r="J25" i="27"/>
  <c r="K25" i="27"/>
  <c r="B26" i="27"/>
  <c r="C26" i="27"/>
  <c r="D26" i="27"/>
  <c r="E26" i="27"/>
  <c r="F26" i="27"/>
  <c r="G26" i="27"/>
  <c r="H26" i="27"/>
  <c r="I26" i="27"/>
  <c r="J26" i="27"/>
  <c r="K26" i="27"/>
  <c r="B27" i="27"/>
  <c r="C27" i="27"/>
  <c r="D27" i="27"/>
  <c r="E27" i="27"/>
  <c r="F27" i="27"/>
  <c r="G27" i="27"/>
  <c r="H27" i="27"/>
  <c r="I27" i="27"/>
  <c r="J27" i="27"/>
  <c r="K27" i="27"/>
  <c r="B28" i="27"/>
  <c r="C28" i="27"/>
  <c r="D28" i="27"/>
  <c r="E28" i="27"/>
  <c r="F28" i="27"/>
  <c r="G28" i="27"/>
  <c r="H28" i="27"/>
  <c r="I28" i="27"/>
  <c r="J28" i="27"/>
  <c r="K28" i="27"/>
  <c r="B29" i="27"/>
  <c r="C29" i="27"/>
  <c r="D29" i="27"/>
  <c r="E29" i="27"/>
  <c r="F29" i="27"/>
  <c r="G29" i="27"/>
  <c r="H29" i="27"/>
  <c r="I29" i="27"/>
  <c r="J29" i="27"/>
  <c r="K29" i="27"/>
  <c r="B30" i="27"/>
  <c r="C30" i="27"/>
  <c r="D30" i="27"/>
  <c r="E30" i="27"/>
  <c r="F30" i="27"/>
  <c r="G30" i="27"/>
  <c r="H30" i="27"/>
  <c r="I30" i="27"/>
  <c r="J30" i="27"/>
  <c r="K30" i="27"/>
  <c r="B31" i="27"/>
  <c r="C31" i="27"/>
  <c r="D31" i="27"/>
  <c r="E31" i="27"/>
  <c r="F31" i="27"/>
  <c r="G31" i="27"/>
  <c r="H31" i="27"/>
  <c r="I31" i="27"/>
  <c r="J31" i="27"/>
  <c r="K31" i="27"/>
  <c r="B32" i="27"/>
  <c r="C32" i="27"/>
  <c r="D32" i="27"/>
  <c r="E32" i="27"/>
  <c r="F32" i="27"/>
  <c r="G32" i="27"/>
  <c r="H32" i="27"/>
  <c r="I32" i="27"/>
  <c r="J32" i="27"/>
  <c r="K32" i="27"/>
  <c r="B33" i="27"/>
  <c r="C33" i="27"/>
  <c r="D33" i="27"/>
  <c r="E33" i="27"/>
  <c r="F33" i="27"/>
  <c r="G33" i="27"/>
  <c r="H33" i="27"/>
  <c r="I33" i="27"/>
  <c r="J33" i="27"/>
  <c r="K33" i="27"/>
  <c r="B34" i="27"/>
  <c r="C34" i="27"/>
  <c r="D34" i="27"/>
  <c r="E34" i="27"/>
  <c r="F34" i="27"/>
  <c r="G34" i="27"/>
  <c r="H34" i="27"/>
  <c r="I34" i="27"/>
  <c r="J34" i="27"/>
  <c r="K34" i="27"/>
  <c r="B35" i="27"/>
  <c r="C35" i="27"/>
  <c r="D35" i="27"/>
  <c r="E35" i="27"/>
  <c r="F35" i="27"/>
  <c r="G35" i="27"/>
  <c r="H35" i="27"/>
  <c r="I35" i="27"/>
  <c r="J35" i="27"/>
  <c r="K35" i="27"/>
  <c r="B36" i="27"/>
  <c r="C36" i="27"/>
  <c r="D36" i="27"/>
  <c r="E36" i="27"/>
  <c r="F36" i="27"/>
  <c r="G36" i="27"/>
  <c r="H36" i="27"/>
  <c r="I36" i="27"/>
  <c r="J36" i="27"/>
  <c r="K36" i="27"/>
  <c r="B37" i="27"/>
  <c r="C37" i="27"/>
  <c r="D37" i="27"/>
  <c r="E37" i="27"/>
  <c r="F37" i="27"/>
  <c r="G37" i="27"/>
  <c r="H37" i="27"/>
  <c r="I37" i="27"/>
  <c r="J37" i="27"/>
  <c r="K37" i="27"/>
  <c r="B38" i="27"/>
  <c r="C38" i="27"/>
  <c r="D38" i="27"/>
  <c r="E38" i="27"/>
  <c r="F38" i="27"/>
  <c r="G38" i="27"/>
  <c r="H38" i="27"/>
  <c r="I38" i="27"/>
  <c r="J38" i="27"/>
  <c r="K38" i="27"/>
  <c r="B39" i="27"/>
  <c r="C39" i="27"/>
  <c r="D39" i="27"/>
  <c r="E39" i="27"/>
  <c r="F39" i="27"/>
  <c r="G39" i="27"/>
  <c r="H39" i="27"/>
  <c r="I39" i="27"/>
  <c r="J39" i="27"/>
  <c r="K39" i="27"/>
  <c r="B40" i="27"/>
  <c r="C40" i="27"/>
  <c r="D40" i="27"/>
  <c r="E40" i="27"/>
  <c r="F40" i="27"/>
  <c r="G40" i="27"/>
  <c r="H40" i="27"/>
  <c r="I40" i="27"/>
  <c r="J40" i="27"/>
  <c r="K40" i="27"/>
  <c r="B41" i="27"/>
  <c r="C41" i="27"/>
  <c r="D41" i="27"/>
  <c r="E41" i="27"/>
  <c r="F41" i="27"/>
  <c r="G41" i="27"/>
  <c r="H41" i="27"/>
  <c r="I41" i="27"/>
  <c r="J41" i="27"/>
  <c r="K41" i="27"/>
  <c r="B42" i="27"/>
  <c r="C42" i="27"/>
  <c r="D42" i="27"/>
  <c r="E42" i="27"/>
  <c r="F42" i="27"/>
  <c r="G42" i="27"/>
  <c r="H42" i="27"/>
  <c r="I42" i="27"/>
  <c r="J42" i="27"/>
  <c r="K42" i="27"/>
  <c r="B43" i="27"/>
  <c r="C43" i="27"/>
  <c r="D43" i="27"/>
  <c r="E43" i="27"/>
  <c r="F43" i="27"/>
  <c r="G43" i="27"/>
  <c r="H43" i="27"/>
  <c r="I43" i="27"/>
  <c r="J43" i="27"/>
  <c r="K43" i="27"/>
  <c r="B44" i="27"/>
  <c r="C44" i="27"/>
  <c r="D44" i="27"/>
  <c r="E44" i="27"/>
  <c r="F44" i="27"/>
  <c r="G44" i="27"/>
  <c r="H44" i="27"/>
  <c r="I44" i="27"/>
  <c r="J44" i="27"/>
  <c r="K44" i="27"/>
  <c r="B45" i="27"/>
  <c r="C45" i="27"/>
  <c r="D45" i="27"/>
  <c r="E45" i="27"/>
  <c r="F45" i="27"/>
  <c r="G45" i="27"/>
  <c r="H45" i="27"/>
  <c r="I45" i="27"/>
  <c r="J45" i="27"/>
  <c r="K45" i="27"/>
  <c r="B46" i="27"/>
  <c r="C46" i="27"/>
  <c r="D46" i="27"/>
  <c r="E46" i="27"/>
  <c r="F46" i="27"/>
  <c r="G46" i="27"/>
  <c r="H46" i="27"/>
  <c r="I46" i="27"/>
  <c r="J46" i="27"/>
  <c r="K46" i="27"/>
  <c r="B47" i="27"/>
  <c r="C47" i="27"/>
  <c r="D47" i="27"/>
  <c r="E47" i="27"/>
  <c r="F47" i="27"/>
  <c r="G47" i="27"/>
  <c r="H47" i="27"/>
  <c r="I47" i="27"/>
  <c r="J47" i="27"/>
  <c r="K47" i="27"/>
  <c r="N3" i="27"/>
  <c r="O3" i="27"/>
  <c r="P3" i="27"/>
  <c r="Q3" i="27"/>
  <c r="R3" i="27"/>
  <c r="S3" i="27"/>
  <c r="T3" i="27"/>
  <c r="U3" i="27"/>
  <c r="V3" i="27"/>
  <c r="W3" i="27"/>
  <c r="N4" i="27"/>
  <c r="O4" i="27"/>
  <c r="P4" i="27"/>
  <c r="Q4" i="27"/>
  <c r="R4" i="27"/>
  <c r="S4" i="27"/>
  <c r="T4" i="27"/>
  <c r="U4" i="27"/>
  <c r="V4" i="27"/>
  <c r="W4" i="27"/>
  <c r="N5" i="27"/>
  <c r="O5" i="27"/>
  <c r="P5" i="27"/>
  <c r="Q5" i="27"/>
  <c r="R5" i="27"/>
  <c r="S5" i="27"/>
  <c r="T5" i="27"/>
  <c r="U5" i="27"/>
  <c r="V5" i="27"/>
  <c r="W5" i="27"/>
  <c r="N6" i="27"/>
  <c r="O6" i="27"/>
  <c r="P6" i="27"/>
  <c r="Q6" i="27"/>
  <c r="R6" i="27"/>
  <c r="S6" i="27"/>
  <c r="T6" i="27"/>
  <c r="U6" i="27"/>
  <c r="V6" i="27"/>
  <c r="W6" i="27"/>
  <c r="N7" i="27"/>
  <c r="O7" i="27"/>
  <c r="P7" i="27"/>
  <c r="Q7" i="27"/>
  <c r="R7" i="27"/>
  <c r="S7" i="27"/>
  <c r="T7" i="27"/>
  <c r="U7" i="27"/>
  <c r="V7" i="27"/>
  <c r="W7" i="27"/>
  <c r="N8" i="27"/>
  <c r="O8" i="27"/>
  <c r="P8" i="27"/>
  <c r="Q8" i="27"/>
  <c r="R8" i="27"/>
  <c r="S8" i="27"/>
  <c r="T8" i="27"/>
  <c r="U8" i="27"/>
  <c r="V8" i="27"/>
  <c r="W8" i="27"/>
  <c r="N9" i="27"/>
  <c r="O9" i="27"/>
  <c r="P9" i="27"/>
  <c r="Q9" i="27"/>
  <c r="R9" i="27"/>
  <c r="S9" i="27"/>
  <c r="T9" i="27"/>
  <c r="U9" i="27"/>
  <c r="V9" i="27"/>
  <c r="W9" i="27"/>
  <c r="N10" i="27"/>
  <c r="O10" i="27"/>
  <c r="P10" i="27"/>
  <c r="Q10" i="27"/>
  <c r="R10" i="27"/>
  <c r="S10" i="27"/>
  <c r="T10" i="27"/>
  <c r="U10" i="27"/>
  <c r="V10" i="27"/>
  <c r="W10" i="27"/>
  <c r="N11" i="27"/>
  <c r="O11" i="27"/>
  <c r="P11" i="27"/>
  <c r="Q11" i="27"/>
  <c r="R11" i="27"/>
  <c r="S11" i="27"/>
  <c r="T11" i="27"/>
  <c r="U11" i="27"/>
  <c r="V11" i="27"/>
  <c r="W11" i="27"/>
  <c r="N12" i="27"/>
  <c r="O12" i="27"/>
  <c r="P12" i="27"/>
  <c r="Q12" i="27"/>
  <c r="R12" i="27"/>
  <c r="S12" i="27"/>
  <c r="T12" i="27"/>
  <c r="U12" i="27"/>
  <c r="V12" i="27"/>
  <c r="W12" i="27"/>
  <c r="N13" i="27"/>
  <c r="O13" i="27"/>
  <c r="P13" i="27"/>
  <c r="Q13" i="27"/>
  <c r="R13" i="27"/>
  <c r="S13" i="27"/>
  <c r="T13" i="27"/>
  <c r="U13" i="27"/>
  <c r="V13" i="27"/>
  <c r="W13" i="27"/>
  <c r="N14" i="27"/>
  <c r="O14" i="27"/>
  <c r="P14" i="27"/>
  <c r="Q14" i="27"/>
  <c r="R14" i="27"/>
  <c r="S14" i="27"/>
  <c r="T14" i="27"/>
  <c r="U14" i="27"/>
  <c r="V14" i="27"/>
  <c r="W14" i="27"/>
  <c r="N15" i="27"/>
  <c r="O15" i="27"/>
  <c r="P15" i="27"/>
  <c r="Q15" i="27"/>
  <c r="R15" i="27"/>
  <c r="S15" i="27"/>
  <c r="T15" i="27"/>
  <c r="U15" i="27"/>
  <c r="V15" i="27"/>
  <c r="W15" i="27"/>
  <c r="N16" i="27"/>
  <c r="O16" i="27"/>
  <c r="P16" i="27"/>
  <c r="Q16" i="27"/>
  <c r="R16" i="27"/>
  <c r="S16" i="27"/>
  <c r="T16" i="27"/>
  <c r="U16" i="27"/>
  <c r="V16" i="27"/>
  <c r="W16" i="27"/>
  <c r="N17" i="27"/>
  <c r="O17" i="27"/>
  <c r="P17" i="27"/>
  <c r="Q17" i="27"/>
  <c r="R17" i="27"/>
  <c r="S17" i="27"/>
  <c r="T17" i="27"/>
  <c r="U17" i="27"/>
  <c r="V17" i="27"/>
  <c r="W17" i="27"/>
  <c r="N18" i="27"/>
  <c r="O18" i="27"/>
  <c r="P18" i="27"/>
  <c r="Q18" i="27"/>
  <c r="R18" i="27"/>
  <c r="S18" i="27"/>
  <c r="T18" i="27"/>
  <c r="U18" i="27"/>
  <c r="V18" i="27"/>
  <c r="W18" i="27"/>
  <c r="N19" i="27"/>
  <c r="O19" i="27"/>
  <c r="P19" i="27"/>
  <c r="Q19" i="27"/>
  <c r="R19" i="27"/>
  <c r="S19" i="27"/>
  <c r="T19" i="27"/>
  <c r="U19" i="27"/>
  <c r="V19" i="27"/>
  <c r="W19" i="27"/>
  <c r="N20" i="27"/>
  <c r="O20" i="27"/>
  <c r="P20" i="27"/>
  <c r="Q20" i="27"/>
  <c r="R20" i="27"/>
  <c r="S20" i="27"/>
  <c r="T20" i="27"/>
  <c r="U20" i="27"/>
  <c r="V20" i="27"/>
  <c r="W20" i="27"/>
  <c r="N21" i="27"/>
  <c r="O21" i="27"/>
  <c r="P21" i="27"/>
  <c r="Q21" i="27"/>
  <c r="R21" i="27"/>
  <c r="S21" i="27"/>
  <c r="T21" i="27"/>
  <c r="U21" i="27"/>
  <c r="V21" i="27"/>
  <c r="W21" i="27"/>
  <c r="N22" i="27"/>
  <c r="O22" i="27"/>
  <c r="P22" i="27"/>
  <c r="Q22" i="27"/>
  <c r="R22" i="27"/>
  <c r="S22" i="27"/>
  <c r="T22" i="27"/>
  <c r="U22" i="27"/>
  <c r="V22" i="27"/>
  <c r="W22" i="27"/>
  <c r="N23" i="27"/>
  <c r="O23" i="27"/>
  <c r="P23" i="27"/>
  <c r="Q23" i="27"/>
  <c r="R23" i="27"/>
  <c r="S23" i="27"/>
  <c r="T23" i="27"/>
  <c r="U23" i="27"/>
  <c r="V23" i="27"/>
  <c r="W23" i="27"/>
  <c r="N24" i="27"/>
  <c r="O24" i="27"/>
  <c r="P24" i="27"/>
  <c r="Q24" i="27"/>
  <c r="R24" i="27"/>
  <c r="S24" i="27"/>
  <c r="T24" i="27"/>
  <c r="U24" i="27"/>
  <c r="V24" i="27"/>
  <c r="W24" i="27"/>
  <c r="N25" i="27"/>
  <c r="O25" i="27"/>
  <c r="P25" i="27"/>
  <c r="Q25" i="27"/>
  <c r="R25" i="27"/>
  <c r="S25" i="27"/>
  <c r="T25" i="27"/>
  <c r="U25" i="27"/>
  <c r="V25" i="27"/>
  <c r="W25" i="27"/>
  <c r="N26" i="27"/>
  <c r="O26" i="27"/>
  <c r="P26" i="27"/>
  <c r="Q26" i="27"/>
  <c r="R26" i="27"/>
  <c r="S26" i="27"/>
  <c r="T26" i="27"/>
  <c r="U26" i="27"/>
  <c r="V26" i="27"/>
  <c r="W26" i="27"/>
  <c r="N27" i="27"/>
  <c r="O27" i="27"/>
  <c r="P27" i="27"/>
  <c r="Q27" i="27"/>
  <c r="R27" i="27"/>
  <c r="S27" i="27"/>
  <c r="T27" i="27"/>
  <c r="U27" i="27"/>
  <c r="V27" i="27"/>
  <c r="W27" i="27"/>
  <c r="N28" i="27"/>
  <c r="O28" i="27"/>
  <c r="P28" i="27"/>
  <c r="Q28" i="27"/>
  <c r="R28" i="27"/>
  <c r="S28" i="27"/>
  <c r="T28" i="27"/>
  <c r="U28" i="27"/>
  <c r="V28" i="27"/>
  <c r="W28" i="27"/>
  <c r="N29" i="27"/>
  <c r="O29" i="27"/>
  <c r="P29" i="27"/>
  <c r="Q29" i="27"/>
  <c r="R29" i="27"/>
  <c r="S29" i="27"/>
  <c r="T29" i="27"/>
  <c r="U29" i="27"/>
  <c r="V29" i="27"/>
  <c r="W29" i="27"/>
  <c r="N30" i="27"/>
  <c r="O30" i="27"/>
  <c r="P30" i="27"/>
  <c r="Q30" i="27"/>
  <c r="R30" i="27"/>
  <c r="S30" i="27"/>
  <c r="T30" i="27"/>
  <c r="U30" i="27"/>
  <c r="V30" i="27"/>
  <c r="W30" i="27"/>
  <c r="N31" i="27"/>
  <c r="O31" i="27"/>
  <c r="P31" i="27"/>
  <c r="Q31" i="27"/>
  <c r="R31" i="27"/>
  <c r="S31" i="27"/>
  <c r="T31" i="27"/>
  <c r="U31" i="27"/>
  <c r="V31" i="27"/>
  <c r="W31" i="27"/>
  <c r="N32" i="27"/>
  <c r="O32" i="27"/>
  <c r="P32" i="27"/>
  <c r="Q32" i="27"/>
  <c r="R32" i="27"/>
  <c r="S32" i="27"/>
  <c r="T32" i="27"/>
  <c r="U32" i="27"/>
  <c r="V32" i="27"/>
  <c r="W32" i="27"/>
  <c r="N33" i="27"/>
  <c r="O33" i="27"/>
  <c r="P33" i="27"/>
  <c r="Q33" i="27"/>
  <c r="R33" i="27"/>
  <c r="S33" i="27"/>
  <c r="T33" i="27"/>
  <c r="U33" i="27"/>
  <c r="V33" i="27"/>
  <c r="W33" i="27"/>
  <c r="N34" i="27"/>
  <c r="O34" i="27"/>
  <c r="P34" i="27"/>
  <c r="Q34" i="27"/>
  <c r="R34" i="27"/>
  <c r="S34" i="27"/>
  <c r="T34" i="27"/>
  <c r="U34" i="27"/>
  <c r="V34" i="27"/>
  <c r="W34" i="27"/>
  <c r="N35" i="27"/>
  <c r="O35" i="27"/>
  <c r="P35" i="27"/>
  <c r="Q35" i="27"/>
  <c r="R35" i="27"/>
  <c r="S35" i="27"/>
  <c r="T35" i="27"/>
  <c r="U35" i="27"/>
  <c r="V35" i="27"/>
  <c r="W35" i="27"/>
  <c r="N36" i="27"/>
  <c r="O36" i="27"/>
  <c r="P36" i="27"/>
  <c r="Q36" i="27"/>
  <c r="R36" i="27"/>
  <c r="S36" i="27"/>
  <c r="T36" i="27"/>
  <c r="U36" i="27"/>
  <c r="V36" i="27"/>
  <c r="W36" i="27"/>
  <c r="N37" i="27"/>
  <c r="O37" i="27"/>
  <c r="P37" i="27"/>
  <c r="Q37" i="27"/>
  <c r="R37" i="27"/>
  <c r="S37" i="27"/>
  <c r="T37" i="27"/>
  <c r="U37" i="27"/>
  <c r="V37" i="27"/>
  <c r="W37" i="27"/>
  <c r="N38" i="27"/>
  <c r="O38" i="27"/>
  <c r="P38" i="27"/>
  <c r="Q38" i="27"/>
  <c r="R38" i="27"/>
  <c r="S38" i="27"/>
  <c r="T38" i="27"/>
  <c r="U38" i="27"/>
  <c r="V38" i="27"/>
  <c r="W38" i="27"/>
  <c r="N39" i="27"/>
  <c r="O39" i="27"/>
  <c r="P39" i="27"/>
  <c r="Q39" i="27"/>
  <c r="R39" i="27"/>
  <c r="S39" i="27"/>
  <c r="T39" i="27"/>
  <c r="U39" i="27"/>
  <c r="V39" i="27"/>
  <c r="W39" i="27"/>
  <c r="N40" i="27"/>
  <c r="O40" i="27"/>
  <c r="P40" i="27"/>
  <c r="Q40" i="27"/>
  <c r="R40" i="27"/>
  <c r="S40" i="27"/>
  <c r="T40" i="27"/>
  <c r="U40" i="27"/>
  <c r="V40" i="27"/>
  <c r="W40" i="27"/>
  <c r="N41" i="27"/>
  <c r="O41" i="27"/>
  <c r="P41" i="27"/>
  <c r="Q41" i="27"/>
  <c r="R41" i="27"/>
  <c r="S41" i="27"/>
  <c r="T41" i="27"/>
  <c r="U41" i="27"/>
  <c r="V41" i="27"/>
  <c r="W41" i="27"/>
  <c r="N42" i="27"/>
  <c r="O42" i="27"/>
  <c r="P42" i="27"/>
  <c r="Q42" i="27"/>
  <c r="R42" i="27"/>
  <c r="S42" i="27"/>
  <c r="T42" i="27"/>
  <c r="U42" i="27"/>
  <c r="V42" i="27"/>
  <c r="W42" i="27"/>
  <c r="N43" i="27"/>
  <c r="O43" i="27"/>
  <c r="P43" i="27"/>
  <c r="Q43" i="27"/>
  <c r="R43" i="27"/>
  <c r="S43" i="27"/>
  <c r="T43" i="27"/>
  <c r="U43" i="27"/>
  <c r="V43" i="27"/>
  <c r="W43" i="27"/>
  <c r="N44" i="27"/>
  <c r="O44" i="27"/>
  <c r="P44" i="27"/>
  <c r="Q44" i="27"/>
  <c r="R44" i="27"/>
  <c r="S44" i="27"/>
  <c r="T44" i="27"/>
  <c r="U44" i="27"/>
  <c r="V44" i="27"/>
  <c r="W44" i="27"/>
  <c r="N45" i="27"/>
  <c r="O45" i="27"/>
  <c r="P45" i="27"/>
  <c r="Q45" i="27"/>
  <c r="R45" i="27"/>
  <c r="S45" i="27"/>
  <c r="T45" i="27"/>
  <c r="U45" i="27"/>
  <c r="V45" i="27"/>
  <c r="W45" i="27"/>
  <c r="N46" i="27"/>
  <c r="O46" i="27"/>
  <c r="P46" i="27"/>
  <c r="Q46" i="27"/>
  <c r="R46" i="27"/>
  <c r="S46" i="27"/>
  <c r="T46" i="27"/>
  <c r="U46" i="27"/>
  <c r="V46" i="27"/>
  <c r="W46" i="27"/>
  <c r="N47" i="27"/>
  <c r="O47" i="27"/>
  <c r="P47" i="27"/>
  <c r="Q47" i="27"/>
  <c r="R47" i="27"/>
  <c r="S47" i="27"/>
  <c r="T47" i="27"/>
  <c r="U47" i="27"/>
  <c r="V47" i="27"/>
  <c r="W47" i="27"/>
  <c r="C3" i="27"/>
  <c r="D3" i="27"/>
  <c r="E3" i="27"/>
  <c r="F3" i="27"/>
  <c r="G3" i="27"/>
  <c r="H3" i="27"/>
  <c r="I3" i="27"/>
  <c r="J3" i="27"/>
  <c r="K3" i="27"/>
  <c r="B3" i="27"/>
  <c r="B6" i="26"/>
  <c r="C6" i="26"/>
  <c r="D6" i="26"/>
  <c r="E6" i="26"/>
  <c r="F6" i="26"/>
  <c r="G6" i="26"/>
  <c r="H6" i="26"/>
  <c r="I6" i="26"/>
  <c r="J6" i="26"/>
  <c r="K6" i="26"/>
  <c r="L6" i="26"/>
  <c r="M6" i="26"/>
  <c r="N6" i="26"/>
  <c r="O6" i="26"/>
  <c r="P6" i="26"/>
  <c r="Q6" i="26"/>
  <c r="R6" i="26"/>
  <c r="S6" i="26"/>
  <c r="T6" i="26"/>
  <c r="B7" i="26"/>
  <c r="C7" i="26"/>
  <c r="D7" i="26"/>
  <c r="E7" i="26"/>
  <c r="F7" i="26"/>
  <c r="G7" i="26"/>
  <c r="H7" i="26"/>
  <c r="I7" i="26"/>
  <c r="J7" i="26"/>
  <c r="K7" i="26"/>
  <c r="L7" i="26"/>
  <c r="M7" i="26"/>
  <c r="N7" i="26"/>
  <c r="O7" i="26"/>
  <c r="P7" i="26"/>
  <c r="Q7" i="26"/>
  <c r="R7" i="26"/>
  <c r="S7" i="26"/>
  <c r="T7" i="26"/>
  <c r="B8" i="26"/>
  <c r="C8" i="26"/>
  <c r="D8" i="26"/>
  <c r="E8" i="26"/>
  <c r="F8" i="26"/>
  <c r="G8" i="26"/>
  <c r="H8" i="26"/>
  <c r="I8" i="26"/>
  <c r="J8" i="26"/>
  <c r="K8" i="26"/>
  <c r="L8" i="26"/>
  <c r="M8" i="26"/>
  <c r="N8" i="26"/>
  <c r="O8" i="26"/>
  <c r="P8" i="26"/>
  <c r="Q8" i="26"/>
  <c r="R8" i="26"/>
  <c r="S8" i="26"/>
  <c r="T8" i="26"/>
  <c r="B9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T9" i="26"/>
  <c r="B10" i="26"/>
  <c r="C10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B11" i="26"/>
  <c r="C11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B12" i="26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B13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B14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B15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B16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B17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B18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B19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B20" i="26"/>
  <c r="C20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B21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B22" i="26"/>
  <c r="C22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B23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B24" i="26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B25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B26" i="26"/>
  <c r="C26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B27" i="26"/>
  <c r="C27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B28" i="26"/>
  <c r="C28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B29" i="26"/>
  <c r="C29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B30" i="26"/>
  <c r="C30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B31" i="26"/>
  <c r="C31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B32" i="26"/>
  <c r="C32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B33" i="26"/>
  <c r="C33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B34" i="26"/>
  <c r="C34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B35" i="26"/>
  <c r="C35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B36" i="26"/>
  <c r="C36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B37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B38" i="26"/>
  <c r="C38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B39" i="26"/>
  <c r="C39" i="26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B40" i="26"/>
  <c r="C40" i="26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B41" i="26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B42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B43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B44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B45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B46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B47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B48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W4" i="26"/>
  <c r="X4" i="26"/>
  <c r="Y4" i="26"/>
  <c r="Z4" i="26"/>
  <c r="AA4" i="26"/>
  <c r="AB4" i="26"/>
  <c r="AC4" i="26"/>
  <c r="AD4" i="26"/>
  <c r="AE4" i="26"/>
  <c r="AF4" i="26"/>
  <c r="AG4" i="26"/>
  <c r="AH4" i="26"/>
  <c r="AI4" i="26"/>
  <c r="AJ4" i="26"/>
  <c r="AK4" i="26"/>
  <c r="AL4" i="26"/>
  <c r="AM4" i="26"/>
  <c r="AN4" i="26"/>
  <c r="AO4" i="26"/>
  <c r="W5" i="26"/>
  <c r="X5" i="26"/>
  <c r="Y5" i="26"/>
  <c r="Z5" i="26"/>
  <c r="AA5" i="26"/>
  <c r="AB5" i="26"/>
  <c r="AC5" i="26"/>
  <c r="AD5" i="26"/>
  <c r="AE5" i="26"/>
  <c r="AF5" i="26"/>
  <c r="AG5" i="26"/>
  <c r="AH5" i="26"/>
  <c r="AI5" i="26"/>
  <c r="AJ5" i="26"/>
  <c r="AK5" i="26"/>
  <c r="AL5" i="26"/>
  <c r="AM5" i="26"/>
  <c r="AN5" i="26"/>
  <c r="AO5" i="26"/>
  <c r="W6" i="26"/>
  <c r="X6" i="26"/>
  <c r="Y6" i="26"/>
  <c r="Z6" i="26"/>
  <c r="AA6" i="26"/>
  <c r="AB6" i="26"/>
  <c r="AC6" i="26"/>
  <c r="AD6" i="26"/>
  <c r="AE6" i="26"/>
  <c r="AF6" i="26"/>
  <c r="AG6" i="26"/>
  <c r="AH6" i="26"/>
  <c r="AI6" i="26"/>
  <c r="AJ6" i="26"/>
  <c r="AK6" i="26"/>
  <c r="AL6" i="26"/>
  <c r="AM6" i="26"/>
  <c r="AN6" i="26"/>
  <c r="AO6" i="26"/>
  <c r="W7" i="26"/>
  <c r="X7" i="26"/>
  <c r="Y7" i="26"/>
  <c r="Z7" i="26"/>
  <c r="AA7" i="26"/>
  <c r="AB7" i="26"/>
  <c r="AC7" i="26"/>
  <c r="AD7" i="26"/>
  <c r="AE7" i="26"/>
  <c r="AF7" i="26"/>
  <c r="AG7" i="26"/>
  <c r="AH7" i="26"/>
  <c r="AI7" i="26"/>
  <c r="AJ7" i="26"/>
  <c r="AK7" i="26"/>
  <c r="AL7" i="26"/>
  <c r="AM7" i="26"/>
  <c r="AN7" i="26"/>
  <c r="AO7" i="26"/>
  <c r="W8" i="26"/>
  <c r="X8" i="26"/>
  <c r="Y8" i="26"/>
  <c r="Z8" i="26"/>
  <c r="AA8" i="26"/>
  <c r="AB8" i="26"/>
  <c r="AC8" i="26"/>
  <c r="AD8" i="26"/>
  <c r="AE8" i="26"/>
  <c r="AF8" i="26"/>
  <c r="AG8" i="26"/>
  <c r="AH8" i="26"/>
  <c r="AI8" i="26"/>
  <c r="AJ8" i="26"/>
  <c r="AK8" i="26"/>
  <c r="AL8" i="26"/>
  <c r="AM8" i="26"/>
  <c r="AN8" i="26"/>
  <c r="AO8" i="26"/>
  <c r="W9" i="26"/>
  <c r="X9" i="26"/>
  <c r="Y9" i="26"/>
  <c r="Z9" i="26"/>
  <c r="AA9" i="26"/>
  <c r="AB9" i="26"/>
  <c r="AC9" i="26"/>
  <c r="AD9" i="26"/>
  <c r="AE9" i="26"/>
  <c r="AF9" i="26"/>
  <c r="AG9" i="26"/>
  <c r="AH9" i="26"/>
  <c r="AI9" i="26"/>
  <c r="AJ9" i="26"/>
  <c r="AK9" i="26"/>
  <c r="AL9" i="26"/>
  <c r="AM9" i="26"/>
  <c r="AN9" i="26"/>
  <c r="AO9" i="2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W11" i="26"/>
  <c r="X11" i="26"/>
  <c r="Y11" i="26"/>
  <c r="Z11" i="26"/>
  <c r="AA11" i="26"/>
  <c r="AB11" i="26"/>
  <c r="AC11" i="26"/>
  <c r="AD11" i="26"/>
  <c r="AE11" i="26"/>
  <c r="AF11" i="26"/>
  <c r="AG11" i="26"/>
  <c r="AH11" i="26"/>
  <c r="AI11" i="26"/>
  <c r="AJ11" i="26"/>
  <c r="AK11" i="26"/>
  <c r="AL11" i="26"/>
  <c r="AM11" i="26"/>
  <c r="AN11" i="26"/>
  <c r="AO11" i="26"/>
  <c r="W12" i="26"/>
  <c r="X12" i="26"/>
  <c r="Y12" i="26"/>
  <c r="Z12" i="26"/>
  <c r="AA12" i="26"/>
  <c r="AB12" i="26"/>
  <c r="AC12" i="26"/>
  <c r="AD12" i="26"/>
  <c r="AE12" i="26"/>
  <c r="AF12" i="26"/>
  <c r="AG12" i="26"/>
  <c r="AH12" i="26"/>
  <c r="AI12" i="26"/>
  <c r="AJ12" i="26"/>
  <c r="AK12" i="26"/>
  <c r="AL12" i="26"/>
  <c r="AM12" i="26"/>
  <c r="AN12" i="26"/>
  <c r="AO12" i="26"/>
  <c r="W13" i="26"/>
  <c r="X13" i="26"/>
  <c r="Y13" i="26"/>
  <c r="Z13" i="26"/>
  <c r="AA13" i="26"/>
  <c r="AB13" i="26"/>
  <c r="AC13" i="26"/>
  <c r="AD13" i="26"/>
  <c r="AE13" i="26"/>
  <c r="AF13" i="26"/>
  <c r="AG13" i="26"/>
  <c r="AH13" i="26"/>
  <c r="AI13" i="26"/>
  <c r="AJ13" i="26"/>
  <c r="AK13" i="26"/>
  <c r="AL13" i="26"/>
  <c r="AM13" i="26"/>
  <c r="AN13" i="26"/>
  <c r="AO13" i="26"/>
  <c r="W14" i="26"/>
  <c r="X14" i="26"/>
  <c r="Y14" i="26"/>
  <c r="Z14" i="26"/>
  <c r="AA14" i="26"/>
  <c r="AB14" i="26"/>
  <c r="AC14" i="26"/>
  <c r="AD14" i="26"/>
  <c r="AE14" i="26"/>
  <c r="AF14" i="26"/>
  <c r="AG14" i="26"/>
  <c r="AH14" i="26"/>
  <c r="AI14" i="26"/>
  <c r="AJ14" i="26"/>
  <c r="AK14" i="26"/>
  <c r="AL14" i="26"/>
  <c r="AM14" i="26"/>
  <c r="AN14" i="26"/>
  <c r="AO14" i="26"/>
  <c r="W15" i="26"/>
  <c r="X15" i="26"/>
  <c r="Y15" i="26"/>
  <c r="Z15" i="26"/>
  <c r="AA15" i="26"/>
  <c r="AB15" i="26"/>
  <c r="AC15" i="26"/>
  <c r="AD15" i="26"/>
  <c r="AE15" i="26"/>
  <c r="AF15" i="26"/>
  <c r="AG15" i="26"/>
  <c r="AH15" i="26"/>
  <c r="AI15" i="26"/>
  <c r="AJ15" i="26"/>
  <c r="AK15" i="26"/>
  <c r="AL15" i="26"/>
  <c r="AM15" i="26"/>
  <c r="AN15" i="26"/>
  <c r="AO15" i="26"/>
  <c r="W16" i="26"/>
  <c r="X16" i="26"/>
  <c r="Y16" i="26"/>
  <c r="Z16" i="26"/>
  <c r="AA16" i="26"/>
  <c r="AB16" i="26"/>
  <c r="AC16" i="26"/>
  <c r="AD16" i="26"/>
  <c r="AE16" i="26"/>
  <c r="AF16" i="26"/>
  <c r="AG16" i="26"/>
  <c r="AH16" i="26"/>
  <c r="AI16" i="26"/>
  <c r="AJ16" i="26"/>
  <c r="AK16" i="26"/>
  <c r="AL16" i="26"/>
  <c r="AM16" i="26"/>
  <c r="AN16" i="26"/>
  <c r="AO16" i="26"/>
  <c r="W17" i="26"/>
  <c r="X17" i="26"/>
  <c r="Y17" i="26"/>
  <c r="Z17" i="26"/>
  <c r="AA17" i="26"/>
  <c r="AB17" i="26"/>
  <c r="AC17" i="26"/>
  <c r="AD17" i="26"/>
  <c r="AE17" i="26"/>
  <c r="AF17" i="26"/>
  <c r="AG17" i="26"/>
  <c r="AH17" i="26"/>
  <c r="AI17" i="26"/>
  <c r="AJ17" i="26"/>
  <c r="AK17" i="26"/>
  <c r="AL17" i="26"/>
  <c r="AM17" i="26"/>
  <c r="AN17" i="26"/>
  <c r="AO17" i="26"/>
  <c r="W18" i="26"/>
  <c r="X18" i="26"/>
  <c r="Y18" i="26"/>
  <c r="Z18" i="26"/>
  <c r="AA18" i="26"/>
  <c r="AB18" i="26"/>
  <c r="AC18" i="26"/>
  <c r="AD18" i="26"/>
  <c r="AE18" i="26"/>
  <c r="AF18" i="26"/>
  <c r="AG18" i="26"/>
  <c r="AH18" i="26"/>
  <c r="AI18" i="26"/>
  <c r="AJ18" i="26"/>
  <c r="AK18" i="26"/>
  <c r="AL18" i="26"/>
  <c r="AM18" i="26"/>
  <c r="AN18" i="26"/>
  <c r="AO18" i="26"/>
  <c r="W19" i="26"/>
  <c r="X19" i="26"/>
  <c r="Y19" i="26"/>
  <c r="Z19" i="26"/>
  <c r="AA19" i="26"/>
  <c r="AB19" i="26"/>
  <c r="AC19" i="26"/>
  <c r="AD19" i="26"/>
  <c r="AE19" i="26"/>
  <c r="AF19" i="26"/>
  <c r="AG19" i="26"/>
  <c r="AH19" i="26"/>
  <c r="AI19" i="26"/>
  <c r="AJ19" i="26"/>
  <c r="AK19" i="26"/>
  <c r="AL19" i="26"/>
  <c r="AM19" i="26"/>
  <c r="AN19" i="26"/>
  <c r="AO19" i="26"/>
  <c r="W20" i="26"/>
  <c r="X20" i="26"/>
  <c r="Y20" i="26"/>
  <c r="Z20" i="26"/>
  <c r="AA20" i="26"/>
  <c r="AB20" i="26"/>
  <c r="AC20" i="26"/>
  <c r="AD20" i="26"/>
  <c r="AE20" i="26"/>
  <c r="AF20" i="26"/>
  <c r="AG20" i="26"/>
  <c r="AH20" i="26"/>
  <c r="AI20" i="26"/>
  <c r="AJ20" i="26"/>
  <c r="AK20" i="26"/>
  <c r="AL20" i="26"/>
  <c r="AM20" i="26"/>
  <c r="AN20" i="26"/>
  <c r="AO20" i="26"/>
  <c r="W21" i="26"/>
  <c r="X21" i="26"/>
  <c r="Y21" i="26"/>
  <c r="Z21" i="26"/>
  <c r="AA21" i="26"/>
  <c r="AB21" i="26"/>
  <c r="AC21" i="26"/>
  <c r="AD21" i="26"/>
  <c r="AE21" i="26"/>
  <c r="AF21" i="26"/>
  <c r="AG21" i="26"/>
  <c r="AH21" i="26"/>
  <c r="AI21" i="26"/>
  <c r="AJ21" i="26"/>
  <c r="AK21" i="26"/>
  <c r="AL21" i="26"/>
  <c r="AM21" i="26"/>
  <c r="AN21" i="26"/>
  <c r="AO21" i="26"/>
  <c r="W22" i="26"/>
  <c r="X22" i="26"/>
  <c r="Y22" i="26"/>
  <c r="Z22" i="26"/>
  <c r="AA22" i="26"/>
  <c r="AB22" i="26"/>
  <c r="AC22" i="26"/>
  <c r="AD22" i="26"/>
  <c r="AE22" i="26"/>
  <c r="AF22" i="26"/>
  <c r="AG22" i="26"/>
  <c r="AH22" i="26"/>
  <c r="AI22" i="26"/>
  <c r="AJ22" i="26"/>
  <c r="AK22" i="26"/>
  <c r="AL22" i="26"/>
  <c r="AM22" i="26"/>
  <c r="AN22" i="26"/>
  <c r="AO22" i="26"/>
  <c r="W23" i="26"/>
  <c r="X23" i="26"/>
  <c r="Y23" i="26"/>
  <c r="Z23" i="26"/>
  <c r="AA23" i="26"/>
  <c r="AB23" i="26"/>
  <c r="AC23" i="26"/>
  <c r="AD23" i="26"/>
  <c r="AE23" i="26"/>
  <c r="AF23" i="26"/>
  <c r="AG23" i="26"/>
  <c r="AH23" i="26"/>
  <c r="AI23" i="26"/>
  <c r="AJ23" i="26"/>
  <c r="AK23" i="26"/>
  <c r="AL23" i="26"/>
  <c r="AM23" i="26"/>
  <c r="AN23" i="26"/>
  <c r="AO23" i="26"/>
  <c r="W24" i="26"/>
  <c r="X24" i="26"/>
  <c r="Y24" i="26"/>
  <c r="Z24" i="26"/>
  <c r="AA24" i="26"/>
  <c r="AB24" i="26"/>
  <c r="AC24" i="26"/>
  <c r="AD24" i="26"/>
  <c r="AE24" i="26"/>
  <c r="AF24" i="26"/>
  <c r="AG24" i="26"/>
  <c r="AH24" i="26"/>
  <c r="AI24" i="26"/>
  <c r="AJ24" i="26"/>
  <c r="AK24" i="26"/>
  <c r="AL24" i="26"/>
  <c r="AM24" i="26"/>
  <c r="AN24" i="26"/>
  <c r="AO24" i="26"/>
  <c r="W25" i="26"/>
  <c r="X25" i="26"/>
  <c r="Y25" i="26"/>
  <c r="Z25" i="26"/>
  <c r="AA25" i="26"/>
  <c r="AB25" i="26"/>
  <c r="AC25" i="26"/>
  <c r="AD25" i="26"/>
  <c r="AE25" i="26"/>
  <c r="AF25" i="26"/>
  <c r="AG25" i="26"/>
  <c r="AH25" i="26"/>
  <c r="AI25" i="26"/>
  <c r="AJ25" i="26"/>
  <c r="AK25" i="26"/>
  <c r="AL25" i="26"/>
  <c r="AM25" i="26"/>
  <c r="AN25" i="26"/>
  <c r="AO25" i="26"/>
  <c r="W26" i="26"/>
  <c r="X26" i="26"/>
  <c r="Y26" i="26"/>
  <c r="Z26" i="26"/>
  <c r="AA26" i="26"/>
  <c r="AB26" i="26"/>
  <c r="AC26" i="26"/>
  <c r="AD26" i="26"/>
  <c r="AE26" i="26"/>
  <c r="AF26" i="26"/>
  <c r="AG26" i="26"/>
  <c r="AH26" i="26"/>
  <c r="AI26" i="26"/>
  <c r="AJ26" i="26"/>
  <c r="AK26" i="26"/>
  <c r="AL26" i="26"/>
  <c r="AM26" i="26"/>
  <c r="AN26" i="26"/>
  <c r="AO26" i="26"/>
  <c r="W27" i="26"/>
  <c r="X27" i="26"/>
  <c r="Y27" i="26"/>
  <c r="Z27" i="26"/>
  <c r="AA27" i="26"/>
  <c r="AB27" i="26"/>
  <c r="AC27" i="26"/>
  <c r="AD27" i="26"/>
  <c r="AE27" i="26"/>
  <c r="AF27" i="26"/>
  <c r="AG27" i="26"/>
  <c r="AH27" i="26"/>
  <c r="AI27" i="26"/>
  <c r="AJ27" i="26"/>
  <c r="AK27" i="26"/>
  <c r="AL27" i="26"/>
  <c r="AM27" i="26"/>
  <c r="AN27" i="26"/>
  <c r="AO27" i="26"/>
  <c r="W28" i="26"/>
  <c r="X28" i="26"/>
  <c r="Y28" i="26"/>
  <c r="Z28" i="26"/>
  <c r="AA28" i="26"/>
  <c r="AB28" i="26"/>
  <c r="AC28" i="26"/>
  <c r="AD28" i="26"/>
  <c r="AE28" i="26"/>
  <c r="AF28" i="26"/>
  <c r="AG28" i="26"/>
  <c r="AH28" i="26"/>
  <c r="AI28" i="26"/>
  <c r="AJ28" i="26"/>
  <c r="AK28" i="26"/>
  <c r="AL28" i="26"/>
  <c r="AM28" i="26"/>
  <c r="AN28" i="26"/>
  <c r="AO28" i="26"/>
  <c r="W29" i="26"/>
  <c r="X29" i="26"/>
  <c r="Y29" i="26"/>
  <c r="Z29" i="26"/>
  <c r="AA29" i="26"/>
  <c r="AB29" i="26"/>
  <c r="AC29" i="26"/>
  <c r="AD29" i="26"/>
  <c r="AE29" i="26"/>
  <c r="AF29" i="26"/>
  <c r="AG29" i="26"/>
  <c r="AH29" i="26"/>
  <c r="AI29" i="26"/>
  <c r="AJ29" i="26"/>
  <c r="AK29" i="26"/>
  <c r="AL29" i="26"/>
  <c r="AM29" i="26"/>
  <c r="AN29" i="26"/>
  <c r="AO29" i="26"/>
  <c r="W30" i="26"/>
  <c r="X30" i="26"/>
  <c r="Y30" i="26"/>
  <c r="Z30" i="26"/>
  <c r="AA30" i="26"/>
  <c r="AB30" i="26"/>
  <c r="AC30" i="26"/>
  <c r="AD30" i="26"/>
  <c r="AE30" i="26"/>
  <c r="AF30" i="26"/>
  <c r="AG30" i="26"/>
  <c r="AH30" i="26"/>
  <c r="AI30" i="26"/>
  <c r="AJ30" i="26"/>
  <c r="AK30" i="26"/>
  <c r="AL30" i="26"/>
  <c r="AM30" i="26"/>
  <c r="AN30" i="26"/>
  <c r="AO30" i="26"/>
  <c r="W31" i="26"/>
  <c r="X31" i="26"/>
  <c r="Y31" i="26"/>
  <c r="Z31" i="26"/>
  <c r="AA31" i="26"/>
  <c r="AB31" i="26"/>
  <c r="AC31" i="26"/>
  <c r="AD31" i="26"/>
  <c r="AE31" i="26"/>
  <c r="AF31" i="26"/>
  <c r="AG31" i="26"/>
  <c r="AH31" i="26"/>
  <c r="AI31" i="26"/>
  <c r="AJ31" i="26"/>
  <c r="AK31" i="26"/>
  <c r="AL31" i="26"/>
  <c r="AM31" i="26"/>
  <c r="AN31" i="26"/>
  <c r="AO31" i="26"/>
  <c r="W32" i="26"/>
  <c r="X32" i="26"/>
  <c r="Y32" i="26"/>
  <c r="Z32" i="26"/>
  <c r="AA32" i="26"/>
  <c r="AB32" i="26"/>
  <c r="AC32" i="26"/>
  <c r="AD32" i="26"/>
  <c r="AE32" i="26"/>
  <c r="AF32" i="26"/>
  <c r="AG32" i="26"/>
  <c r="AH32" i="26"/>
  <c r="AI32" i="26"/>
  <c r="AJ32" i="26"/>
  <c r="AK32" i="26"/>
  <c r="AL32" i="26"/>
  <c r="AM32" i="26"/>
  <c r="AN32" i="26"/>
  <c r="AO32" i="26"/>
  <c r="W33" i="26"/>
  <c r="X33" i="26"/>
  <c r="Y33" i="26"/>
  <c r="Z33" i="26"/>
  <c r="AA33" i="26"/>
  <c r="AB33" i="26"/>
  <c r="AC33" i="26"/>
  <c r="AD33" i="26"/>
  <c r="AE33" i="26"/>
  <c r="AF33" i="26"/>
  <c r="AG33" i="26"/>
  <c r="AH33" i="26"/>
  <c r="AI33" i="26"/>
  <c r="AJ33" i="26"/>
  <c r="AK33" i="26"/>
  <c r="AL33" i="26"/>
  <c r="AM33" i="26"/>
  <c r="AN33" i="26"/>
  <c r="AO33" i="26"/>
  <c r="W34" i="26"/>
  <c r="X34" i="26"/>
  <c r="Y34" i="26"/>
  <c r="Z34" i="26"/>
  <c r="AA34" i="26"/>
  <c r="AB34" i="26"/>
  <c r="AC34" i="26"/>
  <c r="AD34" i="26"/>
  <c r="AE34" i="26"/>
  <c r="AF34" i="26"/>
  <c r="AG34" i="26"/>
  <c r="AH34" i="26"/>
  <c r="AI34" i="26"/>
  <c r="AJ34" i="26"/>
  <c r="AK34" i="26"/>
  <c r="AL34" i="26"/>
  <c r="AM34" i="26"/>
  <c r="AN34" i="26"/>
  <c r="AO34" i="26"/>
  <c r="W35" i="26"/>
  <c r="X35" i="26"/>
  <c r="Y35" i="26"/>
  <c r="Z35" i="26"/>
  <c r="AA35" i="26"/>
  <c r="AB35" i="26"/>
  <c r="AC35" i="26"/>
  <c r="AD35" i="26"/>
  <c r="AE35" i="26"/>
  <c r="AF35" i="26"/>
  <c r="AG35" i="26"/>
  <c r="AH35" i="26"/>
  <c r="AI35" i="26"/>
  <c r="AJ35" i="26"/>
  <c r="AK35" i="26"/>
  <c r="AL35" i="26"/>
  <c r="AM35" i="26"/>
  <c r="AN35" i="26"/>
  <c r="AO35" i="26"/>
  <c r="W36" i="26"/>
  <c r="X36" i="26"/>
  <c r="Y36" i="26"/>
  <c r="Z36" i="26"/>
  <c r="AA36" i="26"/>
  <c r="AB36" i="26"/>
  <c r="AC36" i="26"/>
  <c r="AD36" i="26"/>
  <c r="AE36" i="26"/>
  <c r="AF36" i="26"/>
  <c r="AG36" i="26"/>
  <c r="AH36" i="26"/>
  <c r="AI36" i="26"/>
  <c r="AJ36" i="26"/>
  <c r="AK36" i="26"/>
  <c r="AL36" i="26"/>
  <c r="AM36" i="26"/>
  <c r="AN36" i="26"/>
  <c r="AO36" i="26"/>
  <c r="W37" i="26"/>
  <c r="X37" i="26"/>
  <c r="Y37" i="26"/>
  <c r="Z37" i="26"/>
  <c r="AA37" i="26"/>
  <c r="AB37" i="26"/>
  <c r="AC37" i="26"/>
  <c r="AD37" i="26"/>
  <c r="AE37" i="26"/>
  <c r="AF37" i="26"/>
  <c r="AG37" i="26"/>
  <c r="AH37" i="26"/>
  <c r="AI37" i="26"/>
  <c r="AJ37" i="26"/>
  <c r="AK37" i="26"/>
  <c r="AL37" i="26"/>
  <c r="AM37" i="26"/>
  <c r="AN37" i="26"/>
  <c r="AO37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W39" i="26"/>
  <c r="X39" i="26"/>
  <c r="Y39" i="26"/>
  <c r="Z39" i="26"/>
  <c r="AA39" i="26"/>
  <c r="AB39" i="26"/>
  <c r="AC39" i="26"/>
  <c r="AD39" i="26"/>
  <c r="AE39" i="26"/>
  <c r="AF39" i="26"/>
  <c r="AG39" i="26"/>
  <c r="AH39" i="26"/>
  <c r="AI39" i="26"/>
  <c r="AJ39" i="26"/>
  <c r="AK39" i="26"/>
  <c r="AL39" i="26"/>
  <c r="AM39" i="26"/>
  <c r="AN39" i="26"/>
  <c r="AO39" i="26"/>
  <c r="W40" i="26"/>
  <c r="X40" i="26"/>
  <c r="Y40" i="26"/>
  <c r="Z40" i="26"/>
  <c r="AA40" i="26"/>
  <c r="AB40" i="26"/>
  <c r="AC40" i="26"/>
  <c r="AD40" i="26"/>
  <c r="AE40" i="26"/>
  <c r="AF40" i="26"/>
  <c r="AG40" i="26"/>
  <c r="AH40" i="26"/>
  <c r="AI40" i="26"/>
  <c r="AJ40" i="26"/>
  <c r="AK40" i="26"/>
  <c r="AL40" i="26"/>
  <c r="AM40" i="26"/>
  <c r="AN40" i="26"/>
  <c r="AO40" i="26"/>
  <c r="W41" i="26"/>
  <c r="X41" i="26"/>
  <c r="Y41" i="26"/>
  <c r="Z41" i="26"/>
  <c r="AA41" i="26"/>
  <c r="AB41" i="26"/>
  <c r="AC41" i="26"/>
  <c r="AD41" i="26"/>
  <c r="AE41" i="26"/>
  <c r="AF41" i="26"/>
  <c r="AG41" i="26"/>
  <c r="AH41" i="26"/>
  <c r="AI41" i="26"/>
  <c r="AJ41" i="26"/>
  <c r="AK41" i="26"/>
  <c r="AL41" i="26"/>
  <c r="AM41" i="26"/>
  <c r="AN41" i="26"/>
  <c r="AO41" i="26"/>
  <c r="W42" i="26"/>
  <c r="X42" i="26"/>
  <c r="Y42" i="26"/>
  <c r="Z42" i="26"/>
  <c r="AA42" i="26"/>
  <c r="AB42" i="26"/>
  <c r="AC42" i="26"/>
  <c r="AD42" i="26"/>
  <c r="AE42" i="26"/>
  <c r="AF42" i="26"/>
  <c r="AG42" i="26"/>
  <c r="AH42" i="26"/>
  <c r="AI42" i="26"/>
  <c r="AJ42" i="26"/>
  <c r="AK42" i="26"/>
  <c r="AL42" i="26"/>
  <c r="AM42" i="26"/>
  <c r="AN42" i="26"/>
  <c r="AO42" i="26"/>
  <c r="W43" i="26"/>
  <c r="X43" i="26"/>
  <c r="Y43" i="26"/>
  <c r="Z43" i="26"/>
  <c r="AA43" i="26"/>
  <c r="AB43" i="26"/>
  <c r="AC43" i="26"/>
  <c r="AD43" i="26"/>
  <c r="AE43" i="26"/>
  <c r="AF43" i="26"/>
  <c r="AG43" i="26"/>
  <c r="AH43" i="26"/>
  <c r="AI43" i="26"/>
  <c r="AJ43" i="26"/>
  <c r="AK43" i="26"/>
  <c r="AL43" i="26"/>
  <c r="AM43" i="26"/>
  <c r="AN43" i="26"/>
  <c r="AO43" i="26"/>
  <c r="W44" i="26"/>
  <c r="X44" i="26"/>
  <c r="Y44" i="26"/>
  <c r="Z44" i="26"/>
  <c r="AA44" i="26"/>
  <c r="AB44" i="26"/>
  <c r="AC44" i="26"/>
  <c r="AD44" i="26"/>
  <c r="AE44" i="26"/>
  <c r="AF44" i="26"/>
  <c r="AG44" i="26"/>
  <c r="AH44" i="26"/>
  <c r="AI44" i="26"/>
  <c r="AJ44" i="26"/>
  <c r="AK44" i="26"/>
  <c r="AL44" i="26"/>
  <c r="AM44" i="26"/>
  <c r="AN44" i="26"/>
  <c r="AO44" i="26"/>
  <c r="W45" i="26"/>
  <c r="X45" i="26"/>
  <c r="Y45" i="26"/>
  <c r="Z45" i="26"/>
  <c r="AA45" i="26"/>
  <c r="AB45" i="26"/>
  <c r="AC45" i="26"/>
  <c r="AD45" i="26"/>
  <c r="AE45" i="26"/>
  <c r="AF45" i="26"/>
  <c r="AG45" i="26"/>
  <c r="AH45" i="26"/>
  <c r="AI45" i="26"/>
  <c r="AJ45" i="26"/>
  <c r="AK45" i="26"/>
  <c r="AL45" i="26"/>
  <c r="AM45" i="26"/>
  <c r="AN45" i="26"/>
  <c r="AO45" i="26"/>
  <c r="W46" i="26"/>
  <c r="X46" i="26"/>
  <c r="Y46" i="26"/>
  <c r="Z46" i="26"/>
  <c r="AA46" i="26"/>
  <c r="AB46" i="26"/>
  <c r="AC46" i="26"/>
  <c r="AD46" i="26"/>
  <c r="AE46" i="26"/>
  <c r="AF46" i="26"/>
  <c r="AG46" i="26"/>
  <c r="AH46" i="26"/>
  <c r="AI46" i="26"/>
  <c r="AJ46" i="26"/>
  <c r="AK46" i="26"/>
  <c r="AL46" i="26"/>
  <c r="AM46" i="26"/>
  <c r="AN46" i="26"/>
  <c r="AO46" i="26"/>
  <c r="W47" i="26"/>
  <c r="X47" i="26"/>
  <c r="Y47" i="26"/>
  <c r="Z47" i="26"/>
  <c r="AA47" i="26"/>
  <c r="AB47" i="26"/>
  <c r="AC47" i="26"/>
  <c r="AD47" i="26"/>
  <c r="AE47" i="26"/>
  <c r="AF47" i="26"/>
  <c r="AG47" i="26"/>
  <c r="AH47" i="26"/>
  <c r="AI47" i="26"/>
  <c r="AJ47" i="26"/>
  <c r="AK47" i="26"/>
  <c r="AL47" i="26"/>
  <c r="AM47" i="26"/>
  <c r="AN47" i="26"/>
  <c r="AO47" i="26"/>
  <c r="W48" i="26"/>
  <c r="X48" i="26"/>
  <c r="Y48" i="26"/>
  <c r="Z48" i="26"/>
  <c r="AA48" i="26"/>
  <c r="AB48" i="26"/>
  <c r="AC48" i="26"/>
  <c r="AD48" i="26"/>
  <c r="AE48" i="26"/>
  <c r="AF48" i="26"/>
  <c r="AG48" i="26"/>
  <c r="AH48" i="26"/>
  <c r="AI48" i="26"/>
  <c r="AJ48" i="26"/>
  <c r="AK48" i="26"/>
  <c r="AL48" i="26"/>
  <c r="AM48" i="26"/>
  <c r="AN48" i="26"/>
  <c r="AO48" i="26"/>
  <c r="B5" i="26"/>
  <c r="C5" i="26"/>
  <c r="D5" i="26"/>
  <c r="E5" i="26"/>
  <c r="F5" i="26"/>
  <c r="G5" i="26"/>
  <c r="H5" i="26"/>
  <c r="I5" i="26"/>
  <c r="J5" i="26"/>
  <c r="K5" i="26"/>
  <c r="L5" i="26"/>
  <c r="M5" i="26"/>
  <c r="N5" i="26"/>
  <c r="O5" i="26"/>
  <c r="P5" i="26"/>
  <c r="Q5" i="26"/>
  <c r="R5" i="26"/>
  <c r="S5" i="26"/>
  <c r="T5" i="26"/>
  <c r="M4" i="26"/>
  <c r="N4" i="26"/>
  <c r="O4" i="26"/>
  <c r="P4" i="26"/>
  <c r="Q4" i="26"/>
  <c r="R4" i="26"/>
  <c r="S4" i="26"/>
  <c r="T4" i="26"/>
  <c r="L4" i="26"/>
  <c r="C4" i="26"/>
  <c r="D4" i="26"/>
  <c r="E4" i="26"/>
  <c r="F4" i="26"/>
  <c r="G4" i="26"/>
  <c r="H4" i="26"/>
  <c r="I4" i="26"/>
  <c r="J4" i="26"/>
  <c r="K4" i="26"/>
  <c r="B4" i="26"/>
  <c r="L5" i="24"/>
  <c r="M5" i="24"/>
  <c r="N5" i="24"/>
  <c r="O5" i="24"/>
  <c r="P5" i="24"/>
  <c r="Q5" i="24"/>
  <c r="R5" i="24"/>
  <c r="S5" i="24"/>
  <c r="T5" i="24"/>
  <c r="L6" i="24"/>
  <c r="M6" i="24"/>
  <c r="N6" i="24"/>
  <c r="O6" i="24"/>
  <c r="P6" i="24"/>
  <c r="Q6" i="24"/>
  <c r="R6" i="24"/>
  <c r="S6" i="24"/>
  <c r="T6" i="24"/>
  <c r="L7" i="24"/>
  <c r="M7" i="24"/>
  <c r="N7" i="24"/>
  <c r="O7" i="24"/>
  <c r="P7" i="24"/>
  <c r="Q7" i="24"/>
  <c r="R7" i="24"/>
  <c r="S7" i="24"/>
  <c r="T7" i="24"/>
  <c r="L8" i="24"/>
  <c r="M8" i="24"/>
  <c r="N8" i="24"/>
  <c r="O8" i="24"/>
  <c r="P8" i="24"/>
  <c r="Q8" i="24"/>
  <c r="R8" i="24"/>
  <c r="S8" i="24"/>
  <c r="T8" i="24"/>
  <c r="L9" i="24"/>
  <c r="M9" i="24"/>
  <c r="N9" i="24"/>
  <c r="O9" i="24"/>
  <c r="P9" i="24"/>
  <c r="Q9" i="24"/>
  <c r="R9" i="24"/>
  <c r="S9" i="24"/>
  <c r="T9" i="24"/>
  <c r="L10" i="24"/>
  <c r="M10" i="24"/>
  <c r="N10" i="24"/>
  <c r="O10" i="24"/>
  <c r="P10" i="24"/>
  <c r="Q10" i="24"/>
  <c r="R10" i="24"/>
  <c r="S10" i="24"/>
  <c r="T10" i="24"/>
  <c r="L11" i="24"/>
  <c r="M11" i="24"/>
  <c r="N11" i="24"/>
  <c r="O11" i="24"/>
  <c r="P11" i="24"/>
  <c r="Q11" i="24"/>
  <c r="R11" i="24"/>
  <c r="S11" i="24"/>
  <c r="T11" i="24"/>
  <c r="L12" i="24"/>
  <c r="M12" i="24"/>
  <c r="N12" i="24"/>
  <c r="O12" i="24"/>
  <c r="P12" i="24"/>
  <c r="Q12" i="24"/>
  <c r="R12" i="24"/>
  <c r="S12" i="24"/>
  <c r="T12" i="24"/>
  <c r="L13" i="24"/>
  <c r="M13" i="24"/>
  <c r="N13" i="24"/>
  <c r="O13" i="24"/>
  <c r="P13" i="24"/>
  <c r="Q13" i="24"/>
  <c r="R13" i="24"/>
  <c r="S13" i="24"/>
  <c r="T13" i="24"/>
  <c r="L14" i="24"/>
  <c r="M14" i="24"/>
  <c r="N14" i="24"/>
  <c r="O14" i="24"/>
  <c r="P14" i="24"/>
  <c r="Q14" i="24"/>
  <c r="R14" i="24"/>
  <c r="S14" i="24"/>
  <c r="T14" i="24"/>
  <c r="L15" i="24"/>
  <c r="M15" i="24"/>
  <c r="N15" i="24"/>
  <c r="O15" i="24"/>
  <c r="P15" i="24"/>
  <c r="Q15" i="24"/>
  <c r="R15" i="24"/>
  <c r="S15" i="24"/>
  <c r="T15" i="24"/>
  <c r="L16" i="24"/>
  <c r="M16" i="24"/>
  <c r="N16" i="24"/>
  <c r="O16" i="24"/>
  <c r="P16" i="24"/>
  <c r="Q16" i="24"/>
  <c r="R16" i="24"/>
  <c r="S16" i="24"/>
  <c r="T16" i="24"/>
  <c r="L17" i="24"/>
  <c r="M17" i="24"/>
  <c r="N17" i="24"/>
  <c r="O17" i="24"/>
  <c r="P17" i="24"/>
  <c r="Q17" i="24"/>
  <c r="R17" i="24"/>
  <c r="S17" i="24"/>
  <c r="T17" i="24"/>
  <c r="L18" i="24"/>
  <c r="M18" i="24"/>
  <c r="N18" i="24"/>
  <c r="O18" i="24"/>
  <c r="P18" i="24"/>
  <c r="Q18" i="24"/>
  <c r="R18" i="24"/>
  <c r="S18" i="24"/>
  <c r="T18" i="24"/>
  <c r="L19" i="24"/>
  <c r="M19" i="24"/>
  <c r="N19" i="24"/>
  <c r="O19" i="24"/>
  <c r="P19" i="24"/>
  <c r="Q19" i="24"/>
  <c r="R19" i="24"/>
  <c r="S19" i="24"/>
  <c r="T19" i="24"/>
  <c r="L20" i="24"/>
  <c r="M20" i="24"/>
  <c r="N20" i="24"/>
  <c r="O20" i="24"/>
  <c r="P20" i="24"/>
  <c r="Q20" i="24"/>
  <c r="R20" i="24"/>
  <c r="S20" i="24"/>
  <c r="T20" i="24"/>
  <c r="L21" i="24"/>
  <c r="M21" i="24"/>
  <c r="N21" i="24"/>
  <c r="O21" i="24"/>
  <c r="P21" i="24"/>
  <c r="Q21" i="24"/>
  <c r="R21" i="24"/>
  <c r="S21" i="24"/>
  <c r="T21" i="24"/>
  <c r="L22" i="24"/>
  <c r="M22" i="24"/>
  <c r="N22" i="24"/>
  <c r="O22" i="24"/>
  <c r="P22" i="24"/>
  <c r="Q22" i="24"/>
  <c r="R22" i="24"/>
  <c r="S22" i="24"/>
  <c r="T22" i="24"/>
  <c r="L23" i="24"/>
  <c r="M23" i="24"/>
  <c r="N23" i="24"/>
  <c r="O23" i="24"/>
  <c r="P23" i="24"/>
  <c r="Q23" i="24"/>
  <c r="R23" i="24"/>
  <c r="S23" i="24"/>
  <c r="T23" i="24"/>
  <c r="L24" i="24"/>
  <c r="M24" i="24"/>
  <c r="N24" i="24"/>
  <c r="O24" i="24"/>
  <c r="P24" i="24"/>
  <c r="Q24" i="24"/>
  <c r="R24" i="24"/>
  <c r="S24" i="24"/>
  <c r="T24" i="24"/>
  <c r="L25" i="24"/>
  <c r="M25" i="24"/>
  <c r="N25" i="24"/>
  <c r="O25" i="24"/>
  <c r="P25" i="24"/>
  <c r="Q25" i="24"/>
  <c r="R25" i="24"/>
  <c r="S25" i="24"/>
  <c r="T25" i="24"/>
  <c r="L26" i="24"/>
  <c r="M26" i="24"/>
  <c r="N26" i="24"/>
  <c r="O26" i="24"/>
  <c r="P26" i="24"/>
  <c r="Q26" i="24"/>
  <c r="R26" i="24"/>
  <c r="S26" i="24"/>
  <c r="T26" i="24"/>
  <c r="L27" i="24"/>
  <c r="M27" i="24"/>
  <c r="N27" i="24"/>
  <c r="O27" i="24"/>
  <c r="P27" i="24"/>
  <c r="Q27" i="24"/>
  <c r="R27" i="24"/>
  <c r="S27" i="24"/>
  <c r="T27" i="24"/>
  <c r="L28" i="24"/>
  <c r="M28" i="24"/>
  <c r="N28" i="24"/>
  <c r="O28" i="24"/>
  <c r="P28" i="24"/>
  <c r="Q28" i="24"/>
  <c r="R28" i="24"/>
  <c r="S28" i="24"/>
  <c r="T28" i="24"/>
  <c r="L29" i="24"/>
  <c r="M29" i="24"/>
  <c r="N29" i="24"/>
  <c r="O29" i="24"/>
  <c r="P29" i="24"/>
  <c r="Q29" i="24"/>
  <c r="R29" i="24"/>
  <c r="S29" i="24"/>
  <c r="T29" i="24"/>
  <c r="L30" i="24"/>
  <c r="M30" i="24"/>
  <c r="N30" i="24"/>
  <c r="O30" i="24"/>
  <c r="P30" i="24"/>
  <c r="Q30" i="24"/>
  <c r="R30" i="24"/>
  <c r="S30" i="24"/>
  <c r="T30" i="24"/>
  <c r="L31" i="24"/>
  <c r="M31" i="24"/>
  <c r="N31" i="24"/>
  <c r="O31" i="24"/>
  <c r="P31" i="24"/>
  <c r="Q31" i="24"/>
  <c r="R31" i="24"/>
  <c r="S31" i="24"/>
  <c r="T31" i="24"/>
  <c r="L32" i="24"/>
  <c r="M32" i="24"/>
  <c r="N32" i="24"/>
  <c r="O32" i="24"/>
  <c r="P32" i="24"/>
  <c r="Q32" i="24"/>
  <c r="R32" i="24"/>
  <c r="S32" i="24"/>
  <c r="T32" i="24"/>
  <c r="L33" i="24"/>
  <c r="M33" i="24"/>
  <c r="N33" i="24"/>
  <c r="O33" i="24"/>
  <c r="P33" i="24"/>
  <c r="Q33" i="24"/>
  <c r="R33" i="24"/>
  <c r="S33" i="24"/>
  <c r="T33" i="24"/>
  <c r="L34" i="24"/>
  <c r="M34" i="24"/>
  <c r="N34" i="24"/>
  <c r="O34" i="24"/>
  <c r="P34" i="24"/>
  <c r="Q34" i="24"/>
  <c r="R34" i="24"/>
  <c r="S34" i="24"/>
  <c r="T34" i="24"/>
  <c r="L35" i="24"/>
  <c r="M35" i="24"/>
  <c r="N35" i="24"/>
  <c r="O35" i="24"/>
  <c r="P35" i="24"/>
  <c r="Q35" i="24"/>
  <c r="R35" i="24"/>
  <c r="S35" i="24"/>
  <c r="T35" i="24"/>
  <c r="L36" i="24"/>
  <c r="M36" i="24"/>
  <c r="N36" i="24"/>
  <c r="O36" i="24"/>
  <c r="P36" i="24"/>
  <c r="Q36" i="24"/>
  <c r="R36" i="24"/>
  <c r="S36" i="24"/>
  <c r="T36" i="24"/>
  <c r="L37" i="24"/>
  <c r="M37" i="24"/>
  <c r="N37" i="24"/>
  <c r="O37" i="24"/>
  <c r="P37" i="24"/>
  <c r="Q37" i="24"/>
  <c r="R37" i="24"/>
  <c r="S37" i="24"/>
  <c r="T37" i="24"/>
  <c r="L38" i="24"/>
  <c r="M38" i="24"/>
  <c r="N38" i="24"/>
  <c r="O38" i="24"/>
  <c r="P38" i="24"/>
  <c r="Q38" i="24"/>
  <c r="R38" i="24"/>
  <c r="S38" i="24"/>
  <c r="T38" i="24"/>
  <c r="L39" i="24"/>
  <c r="M39" i="24"/>
  <c r="N39" i="24"/>
  <c r="O39" i="24"/>
  <c r="P39" i="24"/>
  <c r="Q39" i="24"/>
  <c r="R39" i="24"/>
  <c r="S39" i="24"/>
  <c r="T39" i="24"/>
  <c r="L40" i="24"/>
  <c r="M40" i="24"/>
  <c r="N40" i="24"/>
  <c r="O40" i="24"/>
  <c r="P40" i="24"/>
  <c r="Q40" i="24"/>
  <c r="R40" i="24"/>
  <c r="S40" i="24"/>
  <c r="T40" i="24"/>
  <c r="L41" i="24"/>
  <c r="M41" i="24"/>
  <c r="N41" i="24"/>
  <c r="O41" i="24"/>
  <c r="P41" i="24"/>
  <c r="Q41" i="24"/>
  <c r="R41" i="24"/>
  <c r="S41" i="24"/>
  <c r="T41" i="24"/>
  <c r="L42" i="24"/>
  <c r="M42" i="24"/>
  <c r="N42" i="24"/>
  <c r="O42" i="24"/>
  <c r="P42" i="24"/>
  <c r="Q42" i="24"/>
  <c r="R42" i="24"/>
  <c r="S42" i="24"/>
  <c r="T42" i="24"/>
  <c r="L43" i="24"/>
  <c r="M43" i="24"/>
  <c r="N43" i="24"/>
  <c r="O43" i="24"/>
  <c r="P43" i="24"/>
  <c r="Q43" i="24"/>
  <c r="R43" i="24"/>
  <c r="S43" i="24"/>
  <c r="T43" i="24"/>
  <c r="L44" i="24"/>
  <c r="M44" i="24"/>
  <c r="N44" i="24"/>
  <c r="O44" i="24"/>
  <c r="P44" i="24"/>
  <c r="Q44" i="24"/>
  <c r="R44" i="24"/>
  <c r="S44" i="24"/>
  <c r="T44" i="24"/>
  <c r="L45" i="24"/>
  <c r="M45" i="24"/>
  <c r="N45" i="24"/>
  <c r="O45" i="24"/>
  <c r="P45" i="24"/>
  <c r="Q45" i="24"/>
  <c r="R45" i="24"/>
  <c r="S45" i="24"/>
  <c r="T45" i="24"/>
  <c r="L46" i="24"/>
  <c r="M46" i="24"/>
  <c r="N46" i="24"/>
  <c r="O46" i="24"/>
  <c r="P46" i="24"/>
  <c r="Q46" i="24"/>
  <c r="R46" i="24"/>
  <c r="S46" i="24"/>
  <c r="T46" i="24"/>
  <c r="L47" i="24"/>
  <c r="M47" i="24"/>
  <c r="N47" i="24"/>
  <c r="O47" i="24"/>
  <c r="P47" i="24"/>
  <c r="Q47" i="24"/>
  <c r="R47" i="24"/>
  <c r="S47" i="24"/>
  <c r="T47" i="24"/>
  <c r="L48" i="24"/>
  <c r="M48" i="24"/>
  <c r="N48" i="24"/>
  <c r="O48" i="24"/>
  <c r="P48" i="24"/>
  <c r="Q48" i="24"/>
  <c r="R48" i="24"/>
  <c r="S48" i="24"/>
  <c r="T48" i="24"/>
  <c r="AG4" i="24"/>
  <c r="AH4" i="24"/>
  <c r="AI4" i="24"/>
  <c r="AJ4" i="24"/>
  <c r="AK4" i="24"/>
  <c r="AL4" i="24"/>
  <c r="AM4" i="24"/>
  <c r="AN4" i="24"/>
  <c r="AO4" i="24"/>
  <c r="AG5" i="24"/>
  <c r="AH5" i="24"/>
  <c r="AI5" i="24"/>
  <c r="AJ5" i="24"/>
  <c r="AK5" i="24"/>
  <c r="AL5" i="24"/>
  <c r="AM5" i="24"/>
  <c r="AN5" i="24"/>
  <c r="AO5" i="24"/>
  <c r="AG6" i="24"/>
  <c r="AH6" i="24"/>
  <c r="AI6" i="24"/>
  <c r="AJ6" i="24"/>
  <c r="AK6" i="24"/>
  <c r="AL6" i="24"/>
  <c r="AM6" i="24"/>
  <c r="AN6" i="24"/>
  <c r="AO6" i="24"/>
  <c r="AG7" i="24"/>
  <c r="AH7" i="24"/>
  <c r="AI7" i="24"/>
  <c r="AJ7" i="24"/>
  <c r="AK7" i="24"/>
  <c r="AL7" i="24"/>
  <c r="AM7" i="24"/>
  <c r="AN7" i="24"/>
  <c r="AO7" i="24"/>
  <c r="AG8" i="24"/>
  <c r="AH8" i="24"/>
  <c r="AI8" i="24"/>
  <c r="AJ8" i="24"/>
  <c r="AK8" i="24"/>
  <c r="AL8" i="24"/>
  <c r="AM8" i="24"/>
  <c r="AN8" i="24"/>
  <c r="AO8" i="24"/>
  <c r="AG9" i="24"/>
  <c r="AH9" i="24"/>
  <c r="AI9" i="24"/>
  <c r="AJ9" i="24"/>
  <c r="AK9" i="24"/>
  <c r="AL9" i="24"/>
  <c r="AM9" i="24"/>
  <c r="AN9" i="24"/>
  <c r="AO9" i="24"/>
  <c r="AG10" i="24"/>
  <c r="AH10" i="24"/>
  <c r="AI10" i="24"/>
  <c r="AJ10" i="24"/>
  <c r="AK10" i="24"/>
  <c r="AL10" i="24"/>
  <c r="AM10" i="24"/>
  <c r="AN10" i="24"/>
  <c r="AO10" i="24"/>
  <c r="AG11" i="24"/>
  <c r="AH11" i="24"/>
  <c r="AI11" i="24"/>
  <c r="AJ11" i="24"/>
  <c r="AK11" i="24"/>
  <c r="AL11" i="24"/>
  <c r="AM11" i="24"/>
  <c r="AN11" i="24"/>
  <c r="AO11" i="24"/>
  <c r="AG12" i="24"/>
  <c r="AH12" i="24"/>
  <c r="AI12" i="24"/>
  <c r="AJ12" i="24"/>
  <c r="AK12" i="24"/>
  <c r="AL12" i="24"/>
  <c r="AM12" i="24"/>
  <c r="AN12" i="24"/>
  <c r="AO12" i="24"/>
  <c r="AG13" i="24"/>
  <c r="AH13" i="24"/>
  <c r="AI13" i="24"/>
  <c r="AJ13" i="24"/>
  <c r="AK13" i="24"/>
  <c r="AL13" i="24"/>
  <c r="AM13" i="24"/>
  <c r="AN13" i="24"/>
  <c r="AO13" i="24"/>
  <c r="AG14" i="24"/>
  <c r="AH14" i="24"/>
  <c r="AI14" i="24"/>
  <c r="AJ14" i="24"/>
  <c r="AK14" i="24"/>
  <c r="AL14" i="24"/>
  <c r="AM14" i="24"/>
  <c r="AN14" i="24"/>
  <c r="AO14" i="24"/>
  <c r="AG15" i="24"/>
  <c r="AH15" i="24"/>
  <c r="AI15" i="24"/>
  <c r="AJ15" i="24"/>
  <c r="AK15" i="24"/>
  <c r="AL15" i="24"/>
  <c r="AM15" i="24"/>
  <c r="AN15" i="24"/>
  <c r="AO15" i="24"/>
  <c r="AG16" i="24"/>
  <c r="AH16" i="24"/>
  <c r="AI16" i="24"/>
  <c r="AJ16" i="24"/>
  <c r="AK16" i="24"/>
  <c r="AL16" i="24"/>
  <c r="AM16" i="24"/>
  <c r="AN16" i="24"/>
  <c r="AO16" i="24"/>
  <c r="AG17" i="24"/>
  <c r="AH17" i="24"/>
  <c r="AI17" i="24"/>
  <c r="AJ17" i="24"/>
  <c r="AK17" i="24"/>
  <c r="AL17" i="24"/>
  <c r="AM17" i="24"/>
  <c r="AN17" i="24"/>
  <c r="AO17" i="24"/>
  <c r="AG18" i="24"/>
  <c r="AH18" i="24"/>
  <c r="AI18" i="24"/>
  <c r="AJ18" i="24"/>
  <c r="AK18" i="24"/>
  <c r="AL18" i="24"/>
  <c r="AM18" i="24"/>
  <c r="AN18" i="24"/>
  <c r="AO18" i="24"/>
  <c r="AG19" i="24"/>
  <c r="AH19" i="24"/>
  <c r="AI19" i="24"/>
  <c r="AJ19" i="24"/>
  <c r="AK19" i="24"/>
  <c r="AL19" i="24"/>
  <c r="AM19" i="24"/>
  <c r="AN19" i="24"/>
  <c r="AO19" i="24"/>
  <c r="AG20" i="24"/>
  <c r="AH20" i="24"/>
  <c r="AI20" i="24"/>
  <c r="AJ20" i="24"/>
  <c r="AK20" i="24"/>
  <c r="AL20" i="24"/>
  <c r="AM20" i="24"/>
  <c r="AN20" i="24"/>
  <c r="AO20" i="24"/>
  <c r="AG21" i="24"/>
  <c r="AH21" i="24"/>
  <c r="AI21" i="24"/>
  <c r="AJ21" i="24"/>
  <c r="AK21" i="24"/>
  <c r="AL21" i="24"/>
  <c r="AM21" i="24"/>
  <c r="AN21" i="24"/>
  <c r="AO21" i="24"/>
  <c r="AG22" i="24"/>
  <c r="AH22" i="24"/>
  <c r="AI22" i="24"/>
  <c r="AJ22" i="24"/>
  <c r="AK22" i="24"/>
  <c r="AL22" i="24"/>
  <c r="AM22" i="24"/>
  <c r="AN22" i="24"/>
  <c r="AO22" i="24"/>
  <c r="AG23" i="24"/>
  <c r="AH23" i="24"/>
  <c r="AI23" i="24"/>
  <c r="AJ23" i="24"/>
  <c r="AK23" i="24"/>
  <c r="AL23" i="24"/>
  <c r="AM23" i="24"/>
  <c r="AN23" i="24"/>
  <c r="AO23" i="24"/>
  <c r="AG24" i="24"/>
  <c r="AH24" i="24"/>
  <c r="AI24" i="24"/>
  <c r="AJ24" i="24"/>
  <c r="AK24" i="24"/>
  <c r="AL24" i="24"/>
  <c r="AM24" i="24"/>
  <c r="AN24" i="24"/>
  <c r="AO24" i="24"/>
  <c r="AG25" i="24"/>
  <c r="AH25" i="24"/>
  <c r="AI25" i="24"/>
  <c r="AJ25" i="24"/>
  <c r="AK25" i="24"/>
  <c r="AL25" i="24"/>
  <c r="AM25" i="24"/>
  <c r="AN25" i="24"/>
  <c r="AO25" i="24"/>
  <c r="AG26" i="24"/>
  <c r="AH26" i="24"/>
  <c r="AI26" i="24"/>
  <c r="AJ26" i="24"/>
  <c r="AK26" i="24"/>
  <c r="AL26" i="24"/>
  <c r="AM26" i="24"/>
  <c r="AN26" i="24"/>
  <c r="AO26" i="24"/>
  <c r="AG27" i="24"/>
  <c r="AH27" i="24"/>
  <c r="AI27" i="24"/>
  <c r="AJ27" i="24"/>
  <c r="AK27" i="24"/>
  <c r="AL27" i="24"/>
  <c r="AM27" i="24"/>
  <c r="AN27" i="24"/>
  <c r="AO27" i="24"/>
  <c r="AG28" i="24"/>
  <c r="AH28" i="24"/>
  <c r="AI28" i="24"/>
  <c r="AJ28" i="24"/>
  <c r="AK28" i="24"/>
  <c r="AL28" i="24"/>
  <c r="AM28" i="24"/>
  <c r="AN28" i="24"/>
  <c r="AO28" i="24"/>
  <c r="AG29" i="24"/>
  <c r="AH29" i="24"/>
  <c r="AI29" i="24"/>
  <c r="AJ29" i="24"/>
  <c r="AK29" i="24"/>
  <c r="AL29" i="24"/>
  <c r="AM29" i="24"/>
  <c r="AN29" i="24"/>
  <c r="AO29" i="24"/>
  <c r="AG30" i="24"/>
  <c r="AH30" i="24"/>
  <c r="AI30" i="24"/>
  <c r="AJ30" i="24"/>
  <c r="AK30" i="24"/>
  <c r="AL30" i="24"/>
  <c r="AM30" i="24"/>
  <c r="AN30" i="24"/>
  <c r="AO30" i="24"/>
  <c r="AG31" i="24"/>
  <c r="AH31" i="24"/>
  <c r="AI31" i="24"/>
  <c r="AJ31" i="24"/>
  <c r="AK31" i="24"/>
  <c r="AL31" i="24"/>
  <c r="AM31" i="24"/>
  <c r="AN31" i="24"/>
  <c r="AO31" i="24"/>
  <c r="AG32" i="24"/>
  <c r="AH32" i="24"/>
  <c r="AI32" i="24"/>
  <c r="AJ32" i="24"/>
  <c r="AK32" i="24"/>
  <c r="AL32" i="24"/>
  <c r="AM32" i="24"/>
  <c r="AN32" i="24"/>
  <c r="AO32" i="24"/>
  <c r="AG33" i="24"/>
  <c r="AH33" i="24"/>
  <c r="AI33" i="24"/>
  <c r="AJ33" i="24"/>
  <c r="AK33" i="24"/>
  <c r="AL33" i="24"/>
  <c r="AM33" i="24"/>
  <c r="AN33" i="24"/>
  <c r="AO33" i="24"/>
  <c r="AG34" i="24"/>
  <c r="AH34" i="24"/>
  <c r="AI34" i="24"/>
  <c r="AJ34" i="24"/>
  <c r="AK34" i="24"/>
  <c r="AL34" i="24"/>
  <c r="AM34" i="24"/>
  <c r="AN34" i="24"/>
  <c r="AO34" i="24"/>
  <c r="AG35" i="24"/>
  <c r="AH35" i="24"/>
  <c r="AI35" i="24"/>
  <c r="AJ35" i="24"/>
  <c r="AK35" i="24"/>
  <c r="AL35" i="24"/>
  <c r="AM35" i="24"/>
  <c r="AN35" i="24"/>
  <c r="AO35" i="24"/>
  <c r="AG36" i="24"/>
  <c r="AH36" i="24"/>
  <c r="AI36" i="24"/>
  <c r="AJ36" i="24"/>
  <c r="AK36" i="24"/>
  <c r="AL36" i="24"/>
  <c r="AM36" i="24"/>
  <c r="AN36" i="24"/>
  <c r="AO36" i="24"/>
  <c r="AG37" i="24"/>
  <c r="AH37" i="24"/>
  <c r="AI37" i="24"/>
  <c r="AJ37" i="24"/>
  <c r="AK37" i="24"/>
  <c r="AL37" i="24"/>
  <c r="AM37" i="24"/>
  <c r="AN37" i="24"/>
  <c r="AO37" i="24"/>
  <c r="AG38" i="24"/>
  <c r="AH38" i="24"/>
  <c r="AI38" i="24"/>
  <c r="AJ38" i="24"/>
  <c r="AK38" i="24"/>
  <c r="AL38" i="24"/>
  <c r="AM38" i="24"/>
  <c r="AN38" i="24"/>
  <c r="AO38" i="24"/>
  <c r="M4" i="24"/>
  <c r="N4" i="24"/>
  <c r="O4" i="24"/>
  <c r="P4" i="24"/>
  <c r="Q4" i="24"/>
  <c r="R4" i="24"/>
  <c r="S4" i="24"/>
  <c r="T4" i="24"/>
  <c r="B6" i="24"/>
  <c r="C6" i="24"/>
  <c r="D6" i="24"/>
  <c r="E6" i="24"/>
  <c r="F6" i="24"/>
  <c r="G6" i="24"/>
  <c r="H6" i="24"/>
  <c r="I6" i="24"/>
  <c r="J6" i="24"/>
  <c r="K6" i="24"/>
  <c r="B7" i="24"/>
  <c r="C7" i="24"/>
  <c r="D7" i="24"/>
  <c r="E7" i="24"/>
  <c r="F7" i="24"/>
  <c r="G7" i="24"/>
  <c r="H7" i="24"/>
  <c r="I7" i="24"/>
  <c r="J7" i="24"/>
  <c r="K7" i="24"/>
  <c r="B8" i="24"/>
  <c r="C8" i="24"/>
  <c r="D8" i="24"/>
  <c r="E8" i="24"/>
  <c r="F8" i="24"/>
  <c r="G8" i="24"/>
  <c r="H8" i="24"/>
  <c r="I8" i="24"/>
  <c r="J8" i="24"/>
  <c r="K8" i="24"/>
  <c r="B9" i="24"/>
  <c r="C9" i="24"/>
  <c r="D9" i="24"/>
  <c r="E9" i="24"/>
  <c r="F9" i="24"/>
  <c r="G9" i="24"/>
  <c r="H9" i="24"/>
  <c r="I9" i="24"/>
  <c r="J9" i="24"/>
  <c r="K9" i="24"/>
  <c r="B10" i="24"/>
  <c r="C10" i="24"/>
  <c r="D10" i="24"/>
  <c r="E10" i="24"/>
  <c r="F10" i="24"/>
  <c r="G10" i="24"/>
  <c r="H10" i="24"/>
  <c r="I10" i="24"/>
  <c r="J10" i="24"/>
  <c r="K10" i="24"/>
  <c r="B11" i="24"/>
  <c r="C11" i="24"/>
  <c r="D11" i="24"/>
  <c r="E11" i="24"/>
  <c r="F11" i="24"/>
  <c r="G11" i="24"/>
  <c r="H11" i="24"/>
  <c r="I11" i="24"/>
  <c r="J11" i="24"/>
  <c r="K11" i="24"/>
  <c r="B12" i="24"/>
  <c r="C12" i="24"/>
  <c r="D12" i="24"/>
  <c r="E12" i="24"/>
  <c r="F12" i="24"/>
  <c r="G12" i="24"/>
  <c r="H12" i="24"/>
  <c r="I12" i="24"/>
  <c r="J12" i="24"/>
  <c r="K12" i="24"/>
  <c r="B13" i="24"/>
  <c r="C13" i="24"/>
  <c r="D13" i="24"/>
  <c r="E13" i="24"/>
  <c r="F13" i="24"/>
  <c r="G13" i="24"/>
  <c r="H13" i="24"/>
  <c r="I13" i="24"/>
  <c r="J13" i="24"/>
  <c r="K13" i="24"/>
  <c r="B14" i="24"/>
  <c r="C14" i="24"/>
  <c r="D14" i="24"/>
  <c r="E14" i="24"/>
  <c r="F14" i="24"/>
  <c r="G14" i="24"/>
  <c r="H14" i="24"/>
  <c r="I14" i="24"/>
  <c r="J14" i="24"/>
  <c r="K14" i="24"/>
  <c r="B15" i="24"/>
  <c r="C15" i="24"/>
  <c r="D15" i="24"/>
  <c r="E15" i="24"/>
  <c r="F15" i="24"/>
  <c r="G15" i="24"/>
  <c r="H15" i="24"/>
  <c r="I15" i="24"/>
  <c r="J15" i="24"/>
  <c r="K15" i="24"/>
  <c r="B16" i="24"/>
  <c r="C16" i="24"/>
  <c r="D16" i="24"/>
  <c r="E16" i="24"/>
  <c r="F16" i="24"/>
  <c r="G16" i="24"/>
  <c r="H16" i="24"/>
  <c r="I16" i="24"/>
  <c r="J16" i="24"/>
  <c r="K16" i="24"/>
  <c r="B17" i="24"/>
  <c r="C17" i="24"/>
  <c r="D17" i="24"/>
  <c r="E17" i="24"/>
  <c r="F17" i="24"/>
  <c r="G17" i="24"/>
  <c r="H17" i="24"/>
  <c r="I17" i="24"/>
  <c r="J17" i="24"/>
  <c r="K17" i="24"/>
  <c r="B18" i="24"/>
  <c r="C18" i="24"/>
  <c r="D18" i="24"/>
  <c r="E18" i="24"/>
  <c r="F18" i="24"/>
  <c r="G18" i="24"/>
  <c r="H18" i="24"/>
  <c r="I18" i="24"/>
  <c r="J18" i="24"/>
  <c r="K18" i="24"/>
  <c r="B19" i="24"/>
  <c r="C19" i="24"/>
  <c r="D19" i="24"/>
  <c r="E19" i="24"/>
  <c r="F19" i="24"/>
  <c r="G19" i="24"/>
  <c r="H19" i="24"/>
  <c r="I19" i="24"/>
  <c r="J19" i="24"/>
  <c r="K19" i="24"/>
  <c r="B20" i="24"/>
  <c r="C20" i="24"/>
  <c r="D20" i="24"/>
  <c r="E20" i="24"/>
  <c r="F20" i="24"/>
  <c r="G20" i="24"/>
  <c r="H20" i="24"/>
  <c r="I20" i="24"/>
  <c r="J20" i="24"/>
  <c r="K20" i="24"/>
  <c r="B21" i="24"/>
  <c r="C21" i="24"/>
  <c r="D21" i="24"/>
  <c r="E21" i="24"/>
  <c r="F21" i="24"/>
  <c r="G21" i="24"/>
  <c r="H21" i="24"/>
  <c r="I21" i="24"/>
  <c r="J21" i="24"/>
  <c r="K21" i="24"/>
  <c r="B22" i="24"/>
  <c r="C22" i="24"/>
  <c r="D22" i="24"/>
  <c r="E22" i="24"/>
  <c r="F22" i="24"/>
  <c r="G22" i="24"/>
  <c r="H22" i="24"/>
  <c r="I22" i="24"/>
  <c r="J22" i="24"/>
  <c r="K22" i="24"/>
  <c r="B23" i="24"/>
  <c r="C23" i="24"/>
  <c r="D23" i="24"/>
  <c r="E23" i="24"/>
  <c r="F23" i="24"/>
  <c r="G23" i="24"/>
  <c r="H23" i="24"/>
  <c r="I23" i="24"/>
  <c r="J23" i="24"/>
  <c r="K23" i="24"/>
  <c r="B24" i="24"/>
  <c r="C24" i="24"/>
  <c r="D24" i="24"/>
  <c r="E24" i="24"/>
  <c r="F24" i="24"/>
  <c r="G24" i="24"/>
  <c r="H24" i="24"/>
  <c r="I24" i="24"/>
  <c r="J24" i="24"/>
  <c r="K24" i="24"/>
  <c r="B25" i="24"/>
  <c r="C25" i="24"/>
  <c r="D25" i="24"/>
  <c r="E25" i="24"/>
  <c r="F25" i="24"/>
  <c r="G25" i="24"/>
  <c r="H25" i="24"/>
  <c r="I25" i="24"/>
  <c r="J25" i="24"/>
  <c r="K25" i="24"/>
  <c r="B26" i="24"/>
  <c r="C26" i="24"/>
  <c r="D26" i="24"/>
  <c r="E26" i="24"/>
  <c r="F26" i="24"/>
  <c r="G26" i="24"/>
  <c r="H26" i="24"/>
  <c r="I26" i="24"/>
  <c r="J26" i="24"/>
  <c r="K26" i="24"/>
  <c r="B27" i="24"/>
  <c r="C27" i="24"/>
  <c r="D27" i="24"/>
  <c r="E27" i="24"/>
  <c r="F27" i="24"/>
  <c r="G27" i="24"/>
  <c r="H27" i="24"/>
  <c r="I27" i="24"/>
  <c r="J27" i="24"/>
  <c r="K27" i="24"/>
  <c r="B28" i="24"/>
  <c r="C28" i="24"/>
  <c r="D28" i="24"/>
  <c r="E28" i="24"/>
  <c r="F28" i="24"/>
  <c r="G28" i="24"/>
  <c r="H28" i="24"/>
  <c r="I28" i="24"/>
  <c r="J28" i="24"/>
  <c r="K28" i="24"/>
  <c r="B29" i="24"/>
  <c r="C29" i="24"/>
  <c r="D29" i="24"/>
  <c r="E29" i="24"/>
  <c r="F29" i="24"/>
  <c r="G29" i="24"/>
  <c r="H29" i="24"/>
  <c r="I29" i="24"/>
  <c r="J29" i="24"/>
  <c r="K29" i="24"/>
  <c r="B30" i="24"/>
  <c r="C30" i="24"/>
  <c r="D30" i="24"/>
  <c r="E30" i="24"/>
  <c r="F30" i="24"/>
  <c r="G30" i="24"/>
  <c r="H30" i="24"/>
  <c r="I30" i="24"/>
  <c r="J30" i="24"/>
  <c r="K30" i="24"/>
  <c r="B31" i="24"/>
  <c r="C31" i="24"/>
  <c r="D31" i="24"/>
  <c r="E31" i="24"/>
  <c r="F31" i="24"/>
  <c r="G31" i="24"/>
  <c r="H31" i="24"/>
  <c r="I31" i="24"/>
  <c r="J31" i="24"/>
  <c r="K31" i="24"/>
  <c r="B32" i="24"/>
  <c r="C32" i="24"/>
  <c r="D32" i="24"/>
  <c r="E32" i="24"/>
  <c r="F32" i="24"/>
  <c r="G32" i="24"/>
  <c r="H32" i="24"/>
  <c r="I32" i="24"/>
  <c r="J32" i="24"/>
  <c r="K32" i="24"/>
  <c r="B33" i="24"/>
  <c r="C33" i="24"/>
  <c r="D33" i="24"/>
  <c r="E33" i="24"/>
  <c r="F33" i="24"/>
  <c r="G33" i="24"/>
  <c r="H33" i="24"/>
  <c r="I33" i="24"/>
  <c r="J33" i="24"/>
  <c r="K33" i="24"/>
  <c r="B34" i="24"/>
  <c r="C34" i="24"/>
  <c r="D34" i="24"/>
  <c r="E34" i="24"/>
  <c r="F34" i="24"/>
  <c r="G34" i="24"/>
  <c r="H34" i="24"/>
  <c r="I34" i="24"/>
  <c r="J34" i="24"/>
  <c r="K34" i="24"/>
  <c r="B35" i="24"/>
  <c r="C35" i="24"/>
  <c r="D35" i="24"/>
  <c r="E35" i="24"/>
  <c r="F35" i="24"/>
  <c r="G35" i="24"/>
  <c r="H35" i="24"/>
  <c r="I35" i="24"/>
  <c r="J35" i="24"/>
  <c r="K35" i="24"/>
  <c r="B36" i="24"/>
  <c r="C36" i="24"/>
  <c r="D36" i="24"/>
  <c r="E36" i="24"/>
  <c r="F36" i="24"/>
  <c r="G36" i="24"/>
  <c r="H36" i="24"/>
  <c r="I36" i="24"/>
  <c r="J36" i="24"/>
  <c r="K36" i="24"/>
  <c r="B37" i="24"/>
  <c r="C37" i="24"/>
  <c r="D37" i="24"/>
  <c r="E37" i="24"/>
  <c r="F37" i="24"/>
  <c r="G37" i="24"/>
  <c r="H37" i="24"/>
  <c r="I37" i="24"/>
  <c r="J37" i="24"/>
  <c r="K37" i="24"/>
  <c r="B38" i="24"/>
  <c r="C38" i="24"/>
  <c r="D38" i="24"/>
  <c r="E38" i="24"/>
  <c r="F38" i="24"/>
  <c r="G38" i="24"/>
  <c r="H38" i="24"/>
  <c r="I38" i="24"/>
  <c r="J38" i="24"/>
  <c r="K38" i="24"/>
  <c r="B39" i="24"/>
  <c r="C39" i="24"/>
  <c r="D39" i="24"/>
  <c r="E39" i="24"/>
  <c r="F39" i="24"/>
  <c r="G39" i="24"/>
  <c r="H39" i="24"/>
  <c r="I39" i="24"/>
  <c r="J39" i="24"/>
  <c r="K39" i="24"/>
  <c r="B40" i="24"/>
  <c r="C40" i="24"/>
  <c r="D40" i="24"/>
  <c r="E40" i="24"/>
  <c r="F40" i="24"/>
  <c r="G40" i="24"/>
  <c r="H40" i="24"/>
  <c r="I40" i="24"/>
  <c r="J40" i="24"/>
  <c r="K40" i="24"/>
  <c r="B41" i="24"/>
  <c r="C41" i="24"/>
  <c r="D41" i="24"/>
  <c r="E41" i="24"/>
  <c r="F41" i="24"/>
  <c r="G41" i="24"/>
  <c r="H41" i="24"/>
  <c r="I41" i="24"/>
  <c r="J41" i="24"/>
  <c r="K41" i="24"/>
  <c r="B42" i="24"/>
  <c r="C42" i="24"/>
  <c r="D42" i="24"/>
  <c r="E42" i="24"/>
  <c r="F42" i="24"/>
  <c r="G42" i="24"/>
  <c r="H42" i="24"/>
  <c r="I42" i="24"/>
  <c r="J42" i="24"/>
  <c r="K42" i="24"/>
  <c r="B43" i="24"/>
  <c r="C43" i="24"/>
  <c r="D43" i="24"/>
  <c r="E43" i="24"/>
  <c r="F43" i="24"/>
  <c r="G43" i="24"/>
  <c r="H43" i="24"/>
  <c r="I43" i="24"/>
  <c r="J43" i="24"/>
  <c r="K43" i="24"/>
  <c r="B44" i="24"/>
  <c r="C44" i="24"/>
  <c r="D44" i="24"/>
  <c r="E44" i="24"/>
  <c r="F44" i="24"/>
  <c r="G44" i="24"/>
  <c r="H44" i="24"/>
  <c r="I44" i="24"/>
  <c r="J44" i="24"/>
  <c r="K44" i="24"/>
  <c r="B45" i="24"/>
  <c r="C45" i="24"/>
  <c r="D45" i="24"/>
  <c r="E45" i="24"/>
  <c r="F45" i="24"/>
  <c r="G45" i="24"/>
  <c r="H45" i="24"/>
  <c r="I45" i="24"/>
  <c r="J45" i="24"/>
  <c r="K45" i="24"/>
  <c r="B46" i="24"/>
  <c r="C46" i="24"/>
  <c r="D46" i="24"/>
  <c r="E46" i="24"/>
  <c r="F46" i="24"/>
  <c r="G46" i="24"/>
  <c r="H46" i="24"/>
  <c r="I46" i="24"/>
  <c r="J46" i="24"/>
  <c r="K46" i="24"/>
  <c r="B47" i="24"/>
  <c r="C47" i="24"/>
  <c r="D47" i="24"/>
  <c r="E47" i="24"/>
  <c r="F47" i="24"/>
  <c r="G47" i="24"/>
  <c r="H47" i="24"/>
  <c r="I47" i="24"/>
  <c r="J47" i="24"/>
  <c r="K47" i="24"/>
  <c r="B48" i="24"/>
  <c r="C48" i="24"/>
  <c r="D48" i="24"/>
  <c r="E48" i="24"/>
  <c r="F48" i="24"/>
  <c r="G48" i="24"/>
  <c r="H48" i="24"/>
  <c r="I48" i="24"/>
  <c r="J48" i="24"/>
  <c r="K48" i="24"/>
  <c r="W4" i="24"/>
  <c r="X4" i="24"/>
  <c r="Y4" i="24"/>
  <c r="Z4" i="24"/>
  <c r="AA4" i="24"/>
  <c r="AB4" i="24"/>
  <c r="AC4" i="24"/>
  <c r="AD4" i="24"/>
  <c r="AE4" i="24"/>
  <c r="AF4" i="24"/>
  <c r="W5" i="24"/>
  <c r="X5" i="24"/>
  <c r="Y5" i="24"/>
  <c r="Z5" i="24"/>
  <c r="AA5" i="24"/>
  <c r="AB5" i="24"/>
  <c r="AC5" i="24"/>
  <c r="AD5" i="24"/>
  <c r="AE5" i="24"/>
  <c r="AF5" i="24"/>
  <c r="W6" i="24"/>
  <c r="X6" i="24"/>
  <c r="Y6" i="24"/>
  <c r="Z6" i="24"/>
  <c r="AA6" i="24"/>
  <c r="AB6" i="24"/>
  <c r="AC6" i="24"/>
  <c r="AD6" i="24"/>
  <c r="AE6" i="24"/>
  <c r="AF6" i="24"/>
  <c r="W7" i="24"/>
  <c r="X7" i="24"/>
  <c r="Y7" i="24"/>
  <c r="Z7" i="24"/>
  <c r="AA7" i="24"/>
  <c r="AB7" i="24"/>
  <c r="AC7" i="24"/>
  <c r="AD7" i="24"/>
  <c r="AE7" i="24"/>
  <c r="AF7" i="24"/>
  <c r="W8" i="24"/>
  <c r="X8" i="24"/>
  <c r="Y8" i="24"/>
  <c r="Z8" i="24"/>
  <c r="AA8" i="24"/>
  <c r="AB8" i="24"/>
  <c r="AC8" i="24"/>
  <c r="AD8" i="24"/>
  <c r="AE8" i="24"/>
  <c r="AF8" i="24"/>
  <c r="W9" i="24"/>
  <c r="X9" i="24"/>
  <c r="Y9" i="24"/>
  <c r="Z9" i="24"/>
  <c r="AA9" i="24"/>
  <c r="AB9" i="24"/>
  <c r="AC9" i="24"/>
  <c r="AD9" i="24"/>
  <c r="AE9" i="24"/>
  <c r="AF9" i="24"/>
  <c r="W10" i="24"/>
  <c r="X10" i="24"/>
  <c r="Y10" i="24"/>
  <c r="Z10" i="24"/>
  <c r="AA10" i="24"/>
  <c r="AB10" i="24"/>
  <c r="AC10" i="24"/>
  <c r="AD10" i="24"/>
  <c r="AE10" i="24"/>
  <c r="AF10" i="24"/>
  <c r="W11" i="24"/>
  <c r="X11" i="24"/>
  <c r="Y11" i="24"/>
  <c r="Z11" i="24"/>
  <c r="AA11" i="24"/>
  <c r="AB11" i="24"/>
  <c r="AC11" i="24"/>
  <c r="AD11" i="24"/>
  <c r="AE11" i="24"/>
  <c r="AF11" i="24"/>
  <c r="W12" i="24"/>
  <c r="X12" i="24"/>
  <c r="Y12" i="24"/>
  <c r="Z12" i="24"/>
  <c r="AA12" i="24"/>
  <c r="AB12" i="24"/>
  <c r="AC12" i="24"/>
  <c r="AD12" i="24"/>
  <c r="AE12" i="24"/>
  <c r="AF12" i="24"/>
  <c r="W13" i="24"/>
  <c r="X13" i="24"/>
  <c r="Y13" i="24"/>
  <c r="Z13" i="24"/>
  <c r="AA13" i="24"/>
  <c r="AB13" i="24"/>
  <c r="AC13" i="24"/>
  <c r="AD13" i="24"/>
  <c r="AE13" i="24"/>
  <c r="AF13" i="24"/>
  <c r="W14" i="24"/>
  <c r="X14" i="24"/>
  <c r="Y14" i="24"/>
  <c r="Z14" i="24"/>
  <c r="AA14" i="24"/>
  <c r="AB14" i="24"/>
  <c r="AC14" i="24"/>
  <c r="AD14" i="24"/>
  <c r="AE14" i="24"/>
  <c r="AF14" i="24"/>
  <c r="W15" i="24"/>
  <c r="X15" i="24"/>
  <c r="Y15" i="24"/>
  <c r="Z15" i="24"/>
  <c r="AA15" i="24"/>
  <c r="AB15" i="24"/>
  <c r="AC15" i="24"/>
  <c r="AD15" i="24"/>
  <c r="AE15" i="24"/>
  <c r="AF15" i="24"/>
  <c r="W16" i="24"/>
  <c r="X16" i="24"/>
  <c r="Y16" i="24"/>
  <c r="Z16" i="24"/>
  <c r="AA16" i="24"/>
  <c r="AB16" i="24"/>
  <c r="AC16" i="24"/>
  <c r="AD16" i="24"/>
  <c r="AE16" i="24"/>
  <c r="AF16" i="24"/>
  <c r="W17" i="24"/>
  <c r="X17" i="24"/>
  <c r="Y17" i="24"/>
  <c r="Z17" i="24"/>
  <c r="AA17" i="24"/>
  <c r="AB17" i="24"/>
  <c r="AC17" i="24"/>
  <c r="AD17" i="24"/>
  <c r="AE17" i="24"/>
  <c r="AF17" i="24"/>
  <c r="W18" i="24"/>
  <c r="X18" i="24"/>
  <c r="Y18" i="24"/>
  <c r="Z18" i="24"/>
  <c r="AA18" i="24"/>
  <c r="AB18" i="24"/>
  <c r="AC18" i="24"/>
  <c r="AD18" i="24"/>
  <c r="AE18" i="24"/>
  <c r="AF18" i="24"/>
  <c r="W19" i="24"/>
  <c r="X19" i="24"/>
  <c r="Y19" i="24"/>
  <c r="Z19" i="24"/>
  <c r="AA19" i="24"/>
  <c r="AB19" i="24"/>
  <c r="AC19" i="24"/>
  <c r="AD19" i="24"/>
  <c r="AE19" i="24"/>
  <c r="AF19" i="24"/>
  <c r="W20" i="24"/>
  <c r="X20" i="24"/>
  <c r="Y20" i="24"/>
  <c r="Z20" i="24"/>
  <c r="AA20" i="24"/>
  <c r="AB20" i="24"/>
  <c r="AC20" i="24"/>
  <c r="AD20" i="24"/>
  <c r="AE20" i="24"/>
  <c r="AF20" i="24"/>
  <c r="W21" i="24"/>
  <c r="X21" i="24"/>
  <c r="Y21" i="24"/>
  <c r="Z21" i="24"/>
  <c r="AA21" i="24"/>
  <c r="AB21" i="24"/>
  <c r="AC21" i="24"/>
  <c r="AD21" i="24"/>
  <c r="AE21" i="24"/>
  <c r="AF21" i="24"/>
  <c r="W22" i="24"/>
  <c r="X22" i="24"/>
  <c r="Y22" i="24"/>
  <c r="Z22" i="24"/>
  <c r="AA22" i="24"/>
  <c r="AB22" i="24"/>
  <c r="AC22" i="24"/>
  <c r="AD22" i="24"/>
  <c r="AE22" i="24"/>
  <c r="AF22" i="24"/>
  <c r="W23" i="24"/>
  <c r="X23" i="24"/>
  <c r="Y23" i="24"/>
  <c r="Z23" i="24"/>
  <c r="AA23" i="24"/>
  <c r="AB23" i="24"/>
  <c r="AC23" i="24"/>
  <c r="AD23" i="24"/>
  <c r="AE23" i="24"/>
  <c r="AF23" i="24"/>
  <c r="W24" i="24"/>
  <c r="X24" i="24"/>
  <c r="Y24" i="24"/>
  <c r="Z24" i="24"/>
  <c r="AA24" i="24"/>
  <c r="AB24" i="24"/>
  <c r="AC24" i="24"/>
  <c r="AD24" i="24"/>
  <c r="AE24" i="24"/>
  <c r="AF24" i="24"/>
  <c r="W25" i="24"/>
  <c r="X25" i="24"/>
  <c r="Y25" i="24"/>
  <c r="Z25" i="24"/>
  <c r="AA25" i="24"/>
  <c r="AB25" i="24"/>
  <c r="AC25" i="24"/>
  <c r="AD25" i="24"/>
  <c r="AE25" i="24"/>
  <c r="AF25" i="24"/>
  <c r="W26" i="24"/>
  <c r="X26" i="24"/>
  <c r="Y26" i="24"/>
  <c r="Z26" i="24"/>
  <c r="AA26" i="24"/>
  <c r="AB26" i="24"/>
  <c r="AC26" i="24"/>
  <c r="AD26" i="24"/>
  <c r="AE26" i="24"/>
  <c r="AF26" i="24"/>
  <c r="W27" i="24"/>
  <c r="X27" i="24"/>
  <c r="Y27" i="24"/>
  <c r="Z27" i="24"/>
  <c r="AA27" i="24"/>
  <c r="AB27" i="24"/>
  <c r="AC27" i="24"/>
  <c r="AD27" i="24"/>
  <c r="AE27" i="24"/>
  <c r="AF27" i="24"/>
  <c r="W28" i="24"/>
  <c r="X28" i="24"/>
  <c r="Y28" i="24"/>
  <c r="Z28" i="24"/>
  <c r="AA28" i="24"/>
  <c r="AB28" i="24"/>
  <c r="AC28" i="24"/>
  <c r="AD28" i="24"/>
  <c r="AE28" i="24"/>
  <c r="AF28" i="24"/>
  <c r="W29" i="24"/>
  <c r="X29" i="24"/>
  <c r="Y29" i="24"/>
  <c r="Z29" i="24"/>
  <c r="AA29" i="24"/>
  <c r="AB29" i="24"/>
  <c r="AC29" i="24"/>
  <c r="AD29" i="24"/>
  <c r="AE29" i="24"/>
  <c r="AF29" i="24"/>
  <c r="W30" i="24"/>
  <c r="X30" i="24"/>
  <c r="Y30" i="24"/>
  <c r="Z30" i="24"/>
  <c r="AA30" i="24"/>
  <c r="AB30" i="24"/>
  <c r="AC30" i="24"/>
  <c r="AD30" i="24"/>
  <c r="AE30" i="24"/>
  <c r="AF30" i="24"/>
  <c r="W31" i="24"/>
  <c r="X31" i="24"/>
  <c r="Y31" i="24"/>
  <c r="Z31" i="24"/>
  <c r="AA31" i="24"/>
  <c r="AB31" i="24"/>
  <c r="AC31" i="24"/>
  <c r="AD31" i="24"/>
  <c r="AE31" i="24"/>
  <c r="AF31" i="24"/>
  <c r="W32" i="24"/>
  <c r="X32" i="24"/>
  <c r="Y32" i="24"/>
  <c r="Z32" i="24"/>
  <c r="AA32" i="24"/>
  <c r="AB32" i="24"/>
  <c r="AC32" i="24"/>
  <c r="AD32" i="24"/>
  <c r="AE32" i="24"/>
  <c r="AF32" i="24"/>
  <c r="W33" i="24"/>
  <c r="X33" i="24"/>
  <c r="Y33" i="24"/>
  <c r="Z33" i="24"/>
  <c r="AA33" i="24"/>
  <c r="AB33" i="24"/>
  <c r="AC33" i="24"/>
  <c r="AD33" i="24"/>
  <c r="AE33" i="24"/>
  <c r="AF33" i="24"/>
  <c r="W34" i="24"/>
  <c r="X34" i="24"/>
  <c r="Y34" i="24"/>
  <c r="Z34" i="24"/>
  <c r="AA34" i="24"/>
  <c r="AB34" i="24"/>
  <c r="AC34" i="24"/>
  <c r="AD34" i="24"/>
  <c r="AE34" i="24"/>
  <c r="AF34" i="24"/>
  <c r="W35" i="24"/>
  <c r="X35" i="24"/>
  <c r="Y35" i="24"/>
  <c r="Z35" i="24"/>
  <c r="AA35" i="24"/>
  <c r="AB35" i="24"/>
  <c r="AC35" i="24"/>
  <c r="AD35" i="24"/>
  <c r="AE35" i="24"/>
  <c r="AF35" i="24"/>
  <c r="W36" i="24"/>
  <c r="X36" i="24"/>
  <c r="Y36" i="24"/>
  <c r="Z36" i="24"/>
  <c r="AA36" i="24"/>
  <c r="AB36" i="24"/>
  <c r="AC36" i="24"/>
  <c r="AD36" i="24"/>
  <c r="AE36" i="24"/>
  <c r="AF36" i="24"/>
  <c r="W37" i="24"/>
  <c r="X37" i="24"/>
  <c r="Y37" i="24"/>
  <c r="Z37" i="24"/>
  <c r="AA37" i="24"/>
  <c r="AB37" i="24"/>
  <c r="AC37" i="24"/>
  <c r="AD37" i="24"/>
  <c r="AE37" i="24"/>
  <c r="AF37" i="24"/>
  <c r="W38" i="24"/>
  <c r="X38" i="24"/>
  <c r="Y38" i="24"/>
  <c r="Z38" i="24"/>
  <c r="AA38" i="24"/>
  <c r="AB38" i="24"/>
  <c r="AC38" i="24"/>
  <c r="AD38" i="24"/>
  <c r="AE38" i="24"/>
  <c r="AF38" i="24"/>
  <c r="C5" i="24"/>
  <c r="D5" i="24"/>
  <c r="E5" i="24"/>
  <c r="F5" i="24"/>
  <c r="G5" i="24"/>
  <c r="H5" i="24"/>
  <c r="I5" i="24"/>
  <c r="J5" i="24"/>
  <c r="K5" i="24"/>
  <c r="B5" i="24"/>
  <c r="B4" i="24"/>
  <c r="W39" i="24"/>
  <c r="X39" i="24"/>
  <c r="Y39" i="24"/>
  <c r="Z39" i="24"/>
  <c r="AA39" i="24"/>
  <c r="AB39" i="24"/>
  <c r="AC39" i="24"/>
  <c r="AD39" i="24"/>
  <c r="AE39" i="24"/>
  <c r="AF39" i="24"/>
  <c r="AG39" i="24"/>
  <c r="AH39" i="24"/>
  <c r="AI39" i="24"/>
  <c r="AJ39" i="24"/>
  <c r="AK39" i="24"/>
  <c r="AL39" i="24"/>
  <c r="AM39" i="24"/>
  <c r="AN39" i="24"/>
  <c r="AO39" i="24"/>
  <c r="W40" i="24"/>
  <c r="X40" i="24"/>
  <c r="Y40" i="24"/>
  <c r="Z40" i="24"/>
  <c r="AA40" i="24"/>
  <c r="AB40" i="24"/>
  <c r="AC40" i="24"/>
  <c r="AD40" i="24"/>
  <c r="AE40" i="24"/>
  <c r="AF40" i="24"/>
  <c r="AG40" i="24"/>
  <c r="AH40" i="24"/>
  <c r="AI40" i="24"/>
  <c r="AJ40" i="24"/>
  <c r="AK40" i="24"/>
  <c r="AL40" i="24"/>
  <c r="AM40" i="24"/>
  <c r="AN40" i="24"/>
  <c r="AO40" i="24"/>
  <c r="W41" i="24"/>
  <c r="X41" i="24"/>
  <c r="Y41" i="24"/>
  <c r="Z41" i="24"/>
  <c r="AA41" i="24"/>
  <c r="AB41" i="24"/>
  <c r="AC41" i="24"/>
  <c r="AD41" i="24"/>
  <c r="AE41" i="24"/>
  <c r="AF41" i="24"/>
  <c r="AG41" i="24"/>
  <c r="AH41" i="24"/>
  <c r="AI41" i="24"/>
  <c r="AJ41" i="24"/>
  <c r="AK41" i="24"/>
  <c r="AL41" i="24"/>
  <c r="AM41" i="24"/>
  <c r="AN41" i="24"/>
  <c r="AO41" i="24"/>
  <c r="W42" i="24"/>
  <c r="X42" i="24"/>
  <c r="Y42" i="24"/>
  <c r="Z42" i="24"/>
  <c r="AA42" i="24"/>
  <c r="AB42" i="24"/>
  <c r="AC42" i="24"/>
  <c r="AD42" i="24"/>
  <c r="AE42" i="24"/>
  <c r="AF42" i="24"/>
  <c r="AG42" i="24"/>
  <c r="AH42" i="24"/>
  <c r="AI42" i="24"/>
  <c r="AJ42" i="24"/>
  <c r="AK42" i="24"/>
  <c r="AL42" i="24"/>
  <c r="AM42" i="24"/>
  <c r="AN42" i="24"/>
  <c r="AO42" i="24"/>
  <c r="W43" i="24"/>
  <c r="X43" i="24"/>
  <c r="Y43" i="24"/>
  <c r="Z43" i="24"/>
  <c r="AA43" i="24"/>
  <c r="AB43" i="24"/>
  <c r="AC43" i="24"/>
  <c r="AD43" i="24"/>
  <c r="AE43" i="24"/>
  <c r="AF43" i="24"/>
  <c r="AG43" i="24"/>
  <c r="AH43" i="24"/>
  <c r="AI43" i="24"/>
  <c r="AJ43" i="24"/>
  <c r="AK43" i="24"/>
  <c r="AL43" i="24"/>
  <c r="AM43" i="24"/>
  <c r="AN43" i="24"/>
  <c r="AO43" i="24"/>
  <c r="W44" i="24"/>
  <c r="X44" i="24"/>
  <c r="Y44" i="24"/>
  <c r="Z44" i="24"/>
  <c r="AA44" i="24"/>
  <c r="AB44" i="24"/>
  <c r="AC44" i="24"/>
  <c r="AD44" i="24"/>
  <c r="AE44" i="24"/>
  <c r="AF44" i="24"/>
  <c r="AG44" i="24"/>
  <c r="AH44" i="24"/>
  <c r="AI44" i="24"/>
  <c r="AJ44" i="24"/>
  <c r="AK44" i="24"/>
  <c r="AL44" i="24"/>
  <c r="AM44" i="24"/>
  <c r="AN44" i="24"/>
  <c r="AO44" i="24"/>
  <c r="W45" i="24"/>
  <c r="X45" i="24"/>
  <c r="Y45" i="24"/>
  <c r="Z45" i="24"/>
  <c r="AA45" i="24"/>
  <c r="AB45" i="24"/>
  <c r="AC45" i="24"/>
  <c r="AD45" i="24"/>
  <c r="AE45" i="24"/>
  <c r="AF45" i="24"/>
  <c r="AG45" i="24"/>
  <c r="AH45" i="24"/>
  <c r="AI45" i="24"/>
  <c r="AJ45" i="24"/>
  <c r="AK45" i="24"/>
  <c r="AL45" i="24"/>
  <c r="AM45" i="24"/>
  <c r="AN45" i="24"/>
  <c r="AO45" i="24"/>
  <c r="W46" i="24"/>
  <c r="X46" i="24"/>
  <c r="Y46" i="24"/>
  <c r="Z46" i="24"/>
  <c r="AA46" i="24"/>
  <c r="AB46" i="24"/>
  <c r="AC46" i="24"/>
  <c r="AD46" i="24"/>
  <c r="AE46" i="24"/>
  <c r="AF46" i="24"/>
  <c r="AG46" i="24"/>
  <c r="AH46" i="24"/>
  <c r="AI46" i="24"/>
  <c r="AJ46" i="24"/>
  <c r="AK46" i="24"/>
  <c r="AL46" i="24"/>
  <c r="AM46" i="24"/>
  <c r="AN46" i="24"/>
  <c r="AO46" i="24"/>
  <c r="W47" i="24"/>
  <c r="X47" i="24"/>
  <c r="Y47" i="24"/>
  <c r="Z47" i="24"/>
  <c r="AA47" i="24"/>
  <c r="AB47" i="24"/>
  <c r="AC47" i="24"/>
  <c r="AD47" i="24"/>
  <c r="AE47" i="24"/>
  <c r="AF47" i="24"/>
  <c r="AG47" i="24"/>
  <c r="AH47" i="24"/>
  <c r="AI47" i="24"/>
  <c r="AJ47" i="24"/>
  <c r="AK47" i="24"/>
  <c r="AL47" i="24"/>
  <c r="AM47" i="24"/>
  <c r="AN47" i="24"/>
  <c r="AO47" i="24"/>
  <c r="W48" i="24"/>
  <c r="X48" i="24"/>
  <c r="Y48" i="24"/>
  <c r="Z48" i="24"/>
  <c r="AA48" i="24"/>
  <c r="AB48" i="24"/>
  <c r="AC48" i="24"/>
  <c r="AD48" i="24"/>
  <c r="AE48" i="24"/>
  <c r="AF48" i="24"/>
  <c r="AG48" i="24"/>
  <c r="AH48" i="24"/>
  <c r="AI48" i="24"/>
  <c r="AJ48" i="24"/>
  <c r="AK48" i="24"/>
  <c r="AL48" i="24"/>
  <c r="AM48" i="24"/>
  <c r="AN48" i="24"/>
  <c r="AO48" i="24"/>
  <c r="L4" i="24"/>
  <c r="C4" i="24"/>
  <c r="D4" i="24"/>
  <c r="E4" i="24"/>
  <c r="F4" i="24"/>
  <c r="G4" i="24"/>
  <c r="H4" i="24"/>
  <c r="I4" i="24"/>
  <c r="J4" i="24"/>
  <c r="K4" i="24"/>
  <c r="B4" i="23"/>
  <c r="C4" i="23"/>
  <c r="D4" i="23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AI4" i="23"/>
  <c r="AJ4" i="23"/>
  <c r="AK4" i="23"/>
  <c r="AL4" i="23"/>
  <c r="AM4" i="23"/>
  <c r="AN4" i="23"/>
  <c r="AO4" i="23"/>
  <c r="B5" i="23"/>
  <c r="C5" i="23"/>
  <c r="D5" i="23"/>
  <c r="E5" i="23"/>
  <c r="F5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W5" i="23"/>
  <c r="X5" i="23"/>
  <c r="Y5" i="23"/>
  <c r="Z5" i="23"/>
  <c r="AA5" i="23"/>
  <c r="AB5" i="23"/>
  <c r="AC5" i="23"/>
  <c r="AD5" i="23"/>
  <c r="AE5" i="23"/>
  <c r="AF5" i="23"/>
  <c r="AG5" i="23"/>
  <c r="AH5" i="23"/>
  <c r="AI5" i="23"/>
  <c r="AJ5" i="23"/>
  <c r="AK5" i="23"/>
  <c r="AL5" i="23"/>
  <c r="AM5" i="23"/>
  <c r="AN5" i="23"/>
  <c r="AO5" i="23"/>
  <c r="B6" i="23"/>
  <c r="C6" i="23"/>
  <c r="D6" i="23"/>
  <c r="E6" i="23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AI6" i="23"/>
  <c r="AJ6" i="23"/>
  <c r="AK6" i="23"/>
  <c r="AL6" i="23"/>
  <c r="AM6" i="23"/>
  <c r="AN6" i="23"/>
  <c r="AO6" i="23"/>
  <c r="B7" i="23"/>
  <c r="C7" i="23"/>
  <c r="D7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W7" i="23"/>
  <c r="X7" i="23"/>
  <c r="Y7" i="23"/>
  <c r="Z7" i="23"/>
  <c r="AA7" i="23"/>
  <c r="AB7" i="23"/>
  <c r="AC7" i="23"/>
  <c r="AD7" i="23"/>
  <c r="AE7" i="23"/>
  <c r="AF7" i="23"/>
  <c r="AG7" i="23"/>
  <c r="AH7" i="23"/>
  <c r="AI7" i="23"/>
  <c r="AJ7" i="23"/>
  <c r="AK7" i="23"/>
  <c r="AL7" i="23"/>
  <c r="AM7" i="23"/>
  <c r="AN7" i="23"/>
  <c r="AO7" i="23"/>
  <c r="B8" i="23"/>
  <c r="C8" i="23"/>
  <c r="D8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B9" i="23"/>
  <c r="C9" i="23"/>
  <c r="D9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W9" i="23"/>
  <c r="X9" i="23"/>
  <c r="Y9" i="23"/>
  <c r="Z9" i="23"/>
  <c r="AA9" i="23"/>
  <c r="AB9" i="23"/>
  <c r="AC9" i="23"/>
  <c r="AD9" i="23"/>
  <c r="AE9" i="23"/>
  <c r="AF9" i="23"/>
  <c r="AG9" i="23"/>
  <c r="AH9" i="23"/>
  <c r="AI9" i="23"/>
  <c r="AJ9" i="23"/>
  <c r="AK9" i="23"/>
  <c r="AL9" i="23"/>
  <c r="AM9" i="23"/>
  <c r="AN9" i="23"/>
  <c r="AO9" i="23"/>
  <c r="B10" i="23"/>
  <c r="C10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W10" i="23"/>
  <c r="X10" i="23"/>
  <c r="Y10" i="23"/>
  <c r="Z10" i="23"/>
  <c r="AA10" i="23"/>
  <c r="AB10" i="23"/>
  <c r="AC10" i="23"/>
  <c r="AD10" i="23"/>
  <c r="AE10" i="23"/>
  <c r="AF10" i="23"/>
  <c r="AG10" i="23"/>
  <c r="AH10" i="23"/>
  <c r="AI10" i="23"/>
  <c r="AJ10" i="23"/>
  <c r="AK10" i="23"/>
  <c r="AL10" i="23"/>
  <c r="AM10" i="23"/>
  <c r="AN10" i="23"/>
  <c r="AO10" i="23"/>
  <c r="B11" i="23"/>
  <c r="C11" i="23"/>
  <c r="D11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W11" i="23"/>
  <c r="X11" i="23"/>
  <c r="Y11" i="23"/>
  <c r="Z11" i="23"/>
  <c r="AA11" i="23"/>
  <c r="AB11" i="23"/>
  <c r="AC11" i="23"/>
  <c r="AD11" i="23"/>
  <c r="AE11" i="23"/>
  <c r="AF11" i="23"/>
  <c r="AG11" i="23"/>
  <c r="AH11" i="23"/>
  <c r="AI11" i="23"/>
  <c r="AJ11" i="23"/>
  <c r="AK11" i="23"/>
  <c r="AL11" i="23"/>
  <c r="AM11" i="23"/>
  <c r="AN11" i="23"/>
  <c r="AO11" i="23"/>
  <c r="B12" i="23"/>
  <c r="C12" i="23"/>
  <c r="D12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W12" i="23"/>
  <c r="X12" i="23"/>
  <c r="Y12" i="23"/>
  <c r="Z12" i="23"/>
  <c r="AA12" i="23"/>
  <c r="AB12" i="23"/>
  <c r="AC12" i="23"/>
  <c r="AD12" i="23"/>
  <c r="AE12" i="23"/>
  <c r="AF12" i="23"/>
  <c r="AG12" i="23"/>
  <c r="AH12" i="23"/>
  <c r="AI12" i="23"/>
  <c r="AJ12" i="23"/>
  <c r="AK12" i="23"/>
  <c r="AL12" i="23"/>
  <c r="AM12" i="23"/>
  <c r="AN12" i="23"/>
  <c r="AO12" i="23"/>
  <c r="B13" i="23"/>
  <c r="C13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W13" i="23"/>
  <c r="X13" i="23"/>
  <c r="Y13" i="23"/>
  <c r="Z13" i="23"/>
  <c r="AA13" i="23"/>
  <c r="AB13" i="23"/>
  <c r="AC13" i="23"/>
  <c r="AD13" i="23"/>
  <c r="AE13" i="23"/>
  <c r="AF13" i="23"/>
  <c r="AG13" i="23"/>
  <c r="AH13" i="23"/>
  <c r="AI13" i="23"/>
  <c r="AJ13" i="23"/>
  <c r="AK13" i="23"/>
  <c r="AL13" i="23"/>
  <c r="AM13" i="23"/>
  <c r="AN13" i="23"/>
  <c r="AO13" i="23"/>
  <c r="B14" i="23"/>
  <c r="C14" i="23"/>
  <c r="D14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W14" i="23"/>
  <c r="X14" i="23"/>
  <c r="Y14" i="23"/>
  <c r="Z14" i="23"/>
  <c r="AA14" i="23"/>
  <c r="AB14" i="23"/>
  <c r="AC14" i="23"/>
  <c r="AD14" i="23"/>
  <c r="AE14" i="23"/>
  <c r="AF14" i="23"/>
  <c r="AG14" i="23"/>
  <c r="AH14" i="23"/>
  <c r="AI14" i="23"/>
  <c r="AJ14" i="23"/>
  <c r="AK14" i="23"/>
  <c r="AL14" i="23"/>
  <c r="AM14" i="23"/>
  <c r="AN14" i="23"/>
  <c r="AO14" i="23"/>
  <c r="B15" i="23"/>
  <c r="C15" i="23"/>
  <c r="D15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W15" i="23"/>
  <c r="X15" i="23"/>
  <c r="Y15" i="23"/>
  <c r="Z15" i="23"/>
  <c r="AA15" i="23"/>
  <c r="AB15" i="23"/>
  <c r="AC15" i="23"/>
  <c r="AD15" i="23"/>
  <c r="AE15" i="23"/>
  <c r="AF15" i="23"/>
  <c r="AG15" i="23"/>
  <c r="AH15" i="23"/>
  <c r="AI15" i="23"/>
  <c r="AJ15" i="23"/>
  <c r="AK15" i="23"/>
  <c r="AL15" i="23"/>
  <c r="AM15" i="23"/>
  <c r="AN15" i="23"/>
  <c r="AO15" i="23"/>
  <c r="B16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W16" i="23"/>
  <c r="X16" i="23"/>
  <c r="Y16" i="23"/>
  <c r="Z16" i="23"/>
  <c r="AA16" i="23"/>
  <c r="AB16" i="23"/>
  <c r="AC16" i="23"/>
  <c r="AD16" i="23"/>
  <c r="AE16" i="23"/>
  <c r="AF16" i="23"/>
  <c r="AG16" i="23"/>
  <c r="AH16" i="23"/>
  <c r="AI16" i="23"/>
  <c r="AJ16" i="23"/>
  <c r="AK16" i="23"/>
  <c r="AL16" i="23"/>
  <c r="AM16" i="23"/>
  <c r="AN16" i="23"/>
  <c r="AO16" i="23"/>
  <c r="B17" i="23"/>
  <c r="C17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W17" i="23"/>
  <c r="X17" i="23"/>
  <c r="Y17" i="23"/>
  <c r="Z17" i="23"/>
  <c r="AA17" i="23"/>
  <c r="AB17" i="23"/>
  <c r="AC17" i="23"/>
  <c r="AD17" i="23"/>
  <c r="AE17" i="23"/>
  <c r="AF17" i="23"/>
  <c r="AG17" i="23"/>
  <c r="AH17" i="23"/>
  <c r="AI17" i="23"/>
  <c r="AJ17" i="23"/>
  <c r="AK17" i="23"/>
  <c r="AL17" i="23"/>
  <c r="AM17" i="23"/>
  <c r="AN17" i="23"/>
  <c r="AO17" i="23"/>
  <c r="B18" i="23"/>
  <c r="C18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W18" i="23"/>
  <c r="X18" i="23"/>
  <c r="Y18" i="23"/>
  <c r="Z18" i="23"/>
  <c r="AA18" i="23"/>
  <c r="AB18" i="23"/>
  <c r="AC18" i="23"/>
  <c r="AD18" i="23"/>
  <c r="AE18" i="23"/>
  <c r="AF18" i="23"/>
  <c r="AG18" i="23"/>
  <c r="AH18" i="23"/>
  <c r="AI18" i="23"/>
  <c r="AJ18" i="23"/>
  <c r="AK18" i="23"/>
  <c r="AL18" i="23"/>
  <c r="AM18" i="23"/>
  <c r="AN18" i="23"/>
  <c r="AO18" i="23"/>
  <c r="B19" i="23"/>
  <c r="C19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W19" i="23"/>
  <c r="X19" i="23"/>
  <c r="Y19" i="23"/>
  <c r="Z19" i="23"/>
  <c r="AA19" i="23"/>
  <c r="AB19" i="23"/>
  <c r="AC19" i="23"/>
  <c r="AD19" i="23"/>
  <c r="AE19" i="23"/>
  <c r="AF19" i="23"/>
  <c r="AG19" i="23"/>
  <c r="AH19" i="23"/>
  <c r="AI19" i="23"/>
  <c r="AJ19" i="23"/>
  <c r="AK19" i="23"/>
  <c r="AL19" i="23"/>
  <c r="AM19" i="23"/>
  <c r="AN19" i="23"/>
  <c r="AO19" i="23"/>
  <c r="B20" i="23"/>
  <c r="C20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W20" i="23"/>
  <c r="X20" i="23"/>
  <c r="Y20" i="23"/>
  <c r="Z20" i="23"/>
  <c r="AA20" i="23"/>
  <c r="AB20" i="23"/>
  <c r="AC20" i="23"/>
  <c r="AD20" i="23"/>
  <c r="AE20" i="23"/>
  <c r="AF20" i="23"/>
  <c r="AG20" i="23"/>
  <c r="AH20" i="23"/>
  <c r="AI20" i="23"/>
  <c r="AJ20" i="23"/>
  <c r="AK20" i="23"/>
  <c r="AL20" i="23"/>
  <c r="AM20" i="23"/>
  <c r="AN20" i="23"/>
  <c r="AO20" i="23"/>
  <c r="B21" i="23"/>
  <c r="C21" i="23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W21" i="23"/>
  <c r="X21" i="23"/>
  <c r="Y21" i="23"/>
  <c r="Z21" i="23"/>
  <c r="AA21" i="23"/>
  <c r="AB21" i="23"/>
  <c r="AC21" i="23"/>
  <c r="AD21" i="23"/>
  <c r="AE21" i="23"/>
  <c r="AF21" i="23"/>
  <c r="AG21" i="23"/>
  <c r="AH21" i="23"/>
  <c r="AI21" i="23"/>
  <c r="AJ21" i="23"/>
  <c r="AK21" i="23"/>
  <c r="AL21" i="23"/>
  <c r="AM21" i="23"/>
  <c r="AN21" i="23"/>
  <c r="AO21" i="23"/>
  <c r="B22" i="23"/>
  <c r="C22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W22" i="23"/>
  <c r="X22" i="23"/>
  <c r="Y22" i="23"/>
  <c r="Z22" i="23"/>
  <c r="AA22" i="23"/>
  <c r="AB22" i="23"/>
  <c r="AC22" i="23"/>
  <c r="AD22" i="23"/>
  <c r="AE22" i="23"/>
  <c r="AF22" i="23"/>
  <c r="AG22" i="23"/>
  <c r="AH22" i="23"/>
  <c r="AI22" i="23"/>
  <c r="AJ22" i="23"/>
  <c r="AK22" i="23"/>
  <c r="AL22" i="23"/>
  <c r="AM22" i="23"/>
  <c r="AN22" i="23"/>
  <c r="AO22" i="23"/>
  <c r="B23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W23" i="23"/>
  <c r="X23" i="23"/>
  <c r="Y23" i="23"/>
  <c r="Z23" i="23"/>
  <c r="AA23" i="23"/>
  <c r="AB23" i="23"/>
  <c r="AC23" i="23"/>
  <c r="AD23" i="23"/>
  <c r="AE23" i="23"/>
  <c r="AF23" i="23"/>
  <c r="AG23" i="23"/>
  <c r="AH23" i="23"/>
  <c r="AI23" i="23"/>
  <c r="AJ23" i="23"/>
  <c r="AK23" i="23"/>
  <c r="AL23" i="23"/>
  <c r="AM23" i="23"/>
  <c r="AN23" i="23"/>
  <c r="AO23" i="23"/>
  <c r="B24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W24" i="23"/>
  <c r="X24" i="23"/>
  <c r="Y24" i="23"/>
  <c r="Z24" i="23"/>
  <c r="AA24" i="23"/>
  <c r="AB24" i="23"/>
  <c r="AC24" i="23"/>
  <c r="AD24" i="23"/>
  <c r="AE24" i="23"/>
  <c r="AF24" i="23"/>
  <c r="AG24" i="23"/>
  <c r="AH24" i="23"/>
  <c r="AI24" i="23"/>
  <c r="AJ24" i="23"/>
  <c r="AK24" i="23"/>
  <c r="AL24" i="23"/>
  <c r="AM24" i="23"/>
  <c r="AN24" i="23"/>
  <c r="AO24" i="23"/>
  <c r="B25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W25" i="23"/>
  <c r="X25" i="23"/>
  <c r="Y25" i="23"/>
  <c r="Z25" i="23"/>
  <c r="AA25" i="23"/>
  <c r="AB25" i="23"/>
  <c r="AC25" i="23"/>
  <c r="AD25" i="23"/>
  <c r="AE25" i="23"/>
  <c r="AF25" i="23"/>
  <c r="AG25" i="23"/>
  <c r="AH25" i="23"/>
  <c r="AI25" i="23"/>
  <c r="AJ25" i="23"/>
  <c r="AK25" i="23"/>
  <c r="AL25" i="23"/>
  <c r="AM25" i="23"/>
  <c r="AN25" i="23"/>
  <c r="AO25" i="23"/>
  <c r="B26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W26" i="23"/>
  <c r="X26" i="23"/>
  <c r="Y26" i="23"/>
  <c r="Z26" i="23"/>
  <c r="AA26" i="23"/>
  <c r="AB26" i="23"/>
  <c r="AC26" i="23"/>
  <c r="AD26" i="23"/>
  <c r="AE26" i="23"/>
  <c r="AF26" i="23"/>
  <c r="AG26" i="23"/>
  <c r="AH26" i="23"/>
  <c r="AI26" i="23"/>
  <c r="AJ26" i="23"/>
  <c r="AK26" i="23"/>
  <c r="AL26" i="23"/>
  <c r="AM26" i="23"/>
  <c r="AN26" i="23"/>
  <c r="AO26" i="23"/>
  <c r="B27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W27" i="23"/>
  <c r="X27" i="23"/>
  <c r="Y27" i="23"/>
  <c r="Z27" i="23"/>
  <c r="AA27" i="23"/>
  <c r="AB27" i="23"/>
  <c r="AC27" i="23"/>
  <c r="AD27" i="23"/>
  <c r="AE27" i="23"/>
  <c r="AF27" i="23"/>
  <c r="AG27" i="23"/>
  <c r="AH27" i="23"/>
  <c r="AI27" i="23"/>
  <c r="AJ27" i="23"/>
  <c r="AK27" i="23"/>
  <c r="AL27" i="23"/>
  <c r="AM27" i="23"/>
  <c r="AN27" i="23"/>
  <c r="AO27" i="23"/>
  <c r="B28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W28" i="23"/>
  <c r="X28" i="23"/>
  <c r="Y28" i="23"/>
  <c r="Z28" i="23"/>
  <c r="AA28" i="23"/>
  <c r="AB28" i="23"/>
  <c r="AC28" i="23"/>
  <c r="AD28" i="23"/>
  <c r="AE28" i="23"/>
  <c r="AF28" i="23"/>
  <c r="AG28" i="23"/>
  <c r="AH28" i="23"/>
  <c r="AI28" i="23"/>
  <c r="AJ28" i="23"/>
  <c r="AK28" i="23"/>
  <c r="AL28" i="23"/>
  <c r="AM28" i="23"/>
  <c r="AN28" i="23"/>
  <c r="AO28" i="23"/>
  <c r="B29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W29" i="23"/>
  <c r="X29" i="23"/>
  <c r="Y29" i="23"/>
  <c r="Z29" i="23"/>
  <c r="AA29" i="23"/>
  <c r="AB29" i="23"/>
  <c r="AC29" i="23"/>
  <c r="AD29" i="23"/>
  <c r="AE29" i="23"/>
  <c r="AF29" i="23"/>
  <c r="AG29" i="23"/>
  <c r="AH29" i="23"/>
  <c r="AI29" i="23"/>
  <c r="AJ29" i="23"/>
  <c r="AK29" i="23"/>
  <c r="AL29" i="23"/>
  <c r="AM29" i="23"/>
  <c r="AN29" i="23"/>
  <c r="AO29" i="23"/>
  <c r="B30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W30" i="23"/>
  <c r="X30" i="23"/>
  <c r="Y30" i="23"/>
  <c r="Z30" i="23"/>
  <c r="AA30" i="23"/>
  <c r="AB30" i="23"/>
  <c r="AC30" i="23"/>
  <c r="AD30" i="23"/>
  <c r="AE30" i="23"/>
  <c r="AF30" i="23"/>
  <c r="AG30" i="23"/>
  <c r="AH30" i="23"/>
  <c r="AI30" i="23"/>
  <c r="AJ30" i="23"/>
  <c r="AK30" i="23"/>
  <c r="AL30" i="23"/>
  <c r="AM30" i="23"/>
  <c r="AN30" i="23"/>
  <c r="AO30" i="23"/>
  <c r="B31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W31" i="23"/>
  <c r="X31" i="23"/>
  <c r="Y31" i="23"/>
  <c r="Z31" i="23"/>
  <c r="AA31" i="23"/>
  <c r="AB31" i="23"/>
  <c r="AC31" i="23"/>
  <c r="AD31" i="23"/>
  <c r="AE31" i="23"/>
  <c r="AF31" i="23"/>
  <c r="AG31" i="23"/>
  <c r="AH31" i="23"/>
  <c r="AI31" i="23"/>
  <c r="AJ31" i="23"/>
  <c r="AK31" i="23"/>
  <c r="AL31" i="23"/>
  <c r="AM31" i="23"/>
  <c r="AN31" i="23"/>
  <c r="AO31" i="23"/>
  <c r="B32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W32" i="23"/>
  <c r="X32" i="23"/>
  <c r="Y32" i="23"/>
  <c r="Z32" i="23"/>
  <c r="AA32" i="23"/>
  <c r="AB32" i="23"/>
  <c r="AC32" i="23"/>
  <c r="AD32" i="23"/>
  <c r="AE32" i="23"/>
  <c r="AF32" i="23"/>
  <c r="AG32" i="23"/>
  <c r="AH32" i="23"/>
  <c r="AI32" i="23"/>
  <c r="AJ32" i="23"/>
  <c r="AK32" i="23"/>
  <c r="AL32" i="23"/>
  <c r="AM32" i="23"/>
  <c r="AN32" i="23"/>
  <c r="AO32" i="23"/>
  <c r="B33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W33" i="23"/>
  <c r="X33" i="23"/>
  <c r="Y33" i="23"/>
  <c r="Z33" i="23"/>
  <c r="AA33" i="23"/>
  <c r="AB33" i="23"/>
  <c r="AC33" i="23"/>
  <c r="AD33" i="23"/>
  <c r="AE33" i="23"/>
  <c r="AF33" i="23"/>
  <c r="AG33" i="23"/>
  <c r="AH33" i="23"/>
  <c r="AI33" i="23"/>
  <c r="AJ33" i="23"/>
  <c r="AK33" i="23"/>
  <c r="AL33" i="23"/>
  <c r="AM33" i="23"/>
  <c r="AN33" i="23"/>
  <c r="AO33" i="23"/>
  <c r="B34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W34" i="23"/>
  <c r="X34" i="23"/>
  <c r="Y34" i="23"/>
  <c r="Z34" i="23"/>
  <c r="AA34" i="23"/>
  <c r="AB34" i="23"/>
  <c r="AC34" i="23"/>
  <c r="AD34" i="23"/>
  <c r="AE34" i="23"/>
  <c r="AF34" i="23"/>
  <c r="AG34" i="23"/>
  <c r="AH34" i="23"/>
  <c r="AI34" i="23"/>
  <c r="AJ34" i="23"/>
  <c r="AK34" i="23"/>
  <c r="AL34" i="23"/>
  <c r="AM34" i="23"/>
  <c r="AN34" i="23"/>
  <c r="AO34" i="23"/>
  <c r="B35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W35" i="23"/>
  <c r="X35" i="23"/>
  <c r="Y35" i="23"/>
  <c r="Z35" i="23"/>
  <c r="AA35" i="23"/>
  <c r="AB35" i="23"/>
  <c r="AC35" i="23"/>
  <c r="AD35" i="23"/>
  <c r="AE35" i="23"/>
  <c r="AF35" i="23"/>
  <c r="AG35" i="23"/>
  <c r="AH35" i="23"/>
  <c r="AI35" i="23"/>
  <c r="AJ35" i="23"/>
  <c r="AK35" i="23"/>
  <c r="AL35" i="23"/>
  <c r="AM35" i="23"/>
  <c r="AN35" i="23"/>
  <c r="AO35" i="23"/>
  <c r="B36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W36" i="23"/>
  <c r="X36" i="23"/>
  <c r="Y36" i="23"/>
  <c r="Z36" i="23"/>
  <c r="AA36" i="23"/>
  <c r="AB36" i="23"/>
  <c r="AC36" i="23"/>
  <c r="AD36" i="23"/>
  <c r="AE36" i="23"/>
  <c r="AF36" i="23"/>
  <c r="AG36" i="23"/>
  <c r="AH36" i="23"/>
  <c r="AI36" i="23"/>
  <c r="AJ36" i="23"/>
  <c r="AK36" i="23"/>
  <c r="AL36" i="23"/>
  <c r="AM36" i="23"/>
  <c r="AN36" i="23"/>
  <c r="AO36" i="23"/>
  <c r="B37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W37" i="23"/>
  <c r="X37" i="23"/>
  <c r="Y37" i="23"/>
  <c r="Z37" i="23"/>
  <c r="AA37" i="23"/>
  <c r="AB37" i="23"/>
  <c r="AC37" i="23"/>
  <c r="AD37" i="23"/>
  <c r="AE37" i="23"/>
  <c r="AF37" i="23"/>
  <c r="AG37" i="23"/>
  <c r="AH37" i="23"/>
  <c r="AI37" i="23"/>
  <c r="AJ37" i="23"/>
  <c r="AK37" i="23"/>
  <c r="AL37" i="23"/>
  <c r="AM37" i="23"/>
  <c r="AN37" i="23"/>
  <c r="AO37" i="23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B39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W39" i="23"/>
  <c r="X39" i="23"/>
  <c r="Y39" i="23"/>
  <c r="Z39" i="23"/>
  <c r="AA39" i="23"/>
  <c r="AB39" i="23"/>
  <c r="AC39" i="23"/>
  <c r="AD39" i="23"/>
  <c r="AE39" i="23"/>
  <c r="AF39" i="23"/>
  <c r="AG39" i="23"/>
  <c r="AH39" i="23"/>
  <c r="AI39" i="23"/>
  <c r="AJ39" i="23"/>
  <c r="AK39" i="23"/>
  <c r="AL39" i="23"/>
  <c r="AM39" i="23"/>
  <c r="AN39" i="23"/>
  <c r="AO39" i="23"/>
  <c r="B40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W40" i="23"/>
  <c r="X40" i="23"/>
  <c r="Y40" i="23"/>
  <c r="Z40" i="23"/>
  <c r="AA40" i="23"/>
  <c r="AB40" i="23"/>
  <c r="AC40" i="23"/>
  <c r="AD40" i="23"/>
  <c r="AE40" i="23"/>
  <c r="AF40" i="23"/>
  <c r="AG40" i="23"/>
  <c r="AH40" i="23"/>
  <c r="AI40" i="23"/>
  <c r="AJ40" i="23"/>
  <c r="AK40" i="23"/>
  <c r="AL40" i="23"/>
  <c r="AM40" i="23"/>
  <c r="AN40" i="23"/>
  <c r="AO40" i="23"/>
  <c r="B41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W41" i="23"/>
  <c r="X41" i="23"/>
  <c r="Y41" i="23"/>
  <c r="Z41" i="23"/>
  <c r="AA41" i="23"/>
  <c r="AB41" i="23"/>
  <c r="AC41" i="23"/>
  <c r="AD41" i="23"/>
  <c r="AE41" i="23"/>
  <c r="AF41" i="23"/>
  <c r="AG41" i="23"/>
  <c r="AH41" i="23"/>
  <c r="AI41" i="23"/>
  <c r="AJ41" i="23"/>
  <c r="AK41" i="23"/>
  <c r="AL41" i="23"/>
  <c r="AM41" i="23"/>
  <c r="AN41" i="23"/>
  <c r="AO41" i="23"/>
  <c r="B42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W42" i="23"/>
  <c r="X42" i="23"/>
  <c r="Y42" i="23"/>
  <c r="Z42" i="23"/>
  <c r="AA42" i="23"/>
  <c r="AB42" i="23"/>
  <c r="AC42" i="23"/>
  <c r="AD42" i="23"/>
  <c r="AE42" i="23"/>
  <c r="AF42" i="23"/>
  <c r="AG42" i="23"/>
  <c r="AH42" i="23"/>
  <c r="AI42" i="23"/>
  <c r="AJ42" i="23"/>
  <c r="AK42" i="23"/>
  <c r="AL42" i="23"/>
  <c r="AM42" i="23"/>
  <c r="AN42" i="23"/>
  <c r="AO42" i="23"/>
  <c r="B43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T43" i="23"/>
  <c r="W43" i="23"/>
  <c r="X43" i="23"/>
  <c r="Y43" i="23"/>
  <c r="Z43" i="23"/>
  <c r="AA43" i="23"/>
  <c r="AB43" i="23"/>
  <c r="AC43" i="23"/>
  <c r="AD43" i="23"/>
  <c r="AE43" i="23"/>
  <c r="AF43" i="23"/>
  <c r="AG43" i="23"/>
  <c r="AH43" i="23"/>
  <c r="AI43" i="23"/>
  <c r="AJ43" i="23"/>
  <c r="AK43" i="23"/>
  <c r="AL43" i="23"/>
  <c r="AM43" i="23"/>
  <c r="AN43" i="23"/>
  <c r="AO43" i="23"/>
  <c r="B44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W44" i="23"/>
  <c r="X44" i="23"/>
  <c r="Y44" i="23"/>
  <c r="Z44" i="23"/>
  <c r="AA44" i="23"/>
  <c r="AB44" i="23"/>
  <c r="AC44" i="23"/>
  <c r="AD44" i="23"/>
  <c r="AE44" i="23"/>
  <c r="AF44" i="23"/>
  <c r="AG44" i="23"/>
  <c r="AH44" i="23"/>
  <c r="AI44" i="23"/>
  <c r="AJ44" i="23"/>
  <c r="AK44" i="23"/>
  <c r="AL44" i="23"/>
  <c r="AM44" i="23"/>
  <c r="AN44" i="23"/>
  <c r="AO44" i="23"/>
  <c r="B45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B46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B47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B48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B5" i="1" l="1"/>
  <c r="C5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B6" i="1"/>
  <c r="C6" i="1"/>
  <c r="D6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B7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B8" i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B10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M4" i="1"/>
  <c r="N4" i="1"/>
  <c r="O4" i="1"/>
  <c r="P4" i="1"/>
  <c r="Q4" i="1"/>
  <c r="R4" i="1"/>
  <c r="S4" i="1"/>
  <c r="T4" i="1"/>
  <c r="C4" i="1"/>
  <c r="D4" i="1"/>
  <c r="E4" i="1"/>
  <c r="F4" i="1"/>
  <c r="G4" i="1"/>
  <c r="H4" i="1"/>
  <c r="I4" i="1"/>
  <c r="J4" i="1"/>
  <c r="K4" i="1"/>
  <c r="B4" i="1"/>
  <c r="L4" i="1"/>
  <c r="B5" i="20"/>
  <c r="C5" i="20"/>
  <c r="D5" i="20"/>
  <c r="E5" i="20"/>
  <c r="F5" i="20"/>
  <c r="G5" i="20"/>
  <c r="H5" i="20"/>
  <c r="I5" i="20"/>
  <c r="J5" i="20"/>
  <c r="K5" i="20"/>
  <c r="B6" i="20"/>
  <c r="C6" i="20"/>
  <c r="D6" i="20"/>
  <c r="E6" i="20"/>
  <c r="F6" i="20"/>
  <c r="G6" i="20"/>
  <c r="H6" i="20"/>
  <c r="I6" i="20"/>
  <c r="J6" i="20"/>
  <c r="K6" i="20"/>
  <c r="B7" i="20"/>
  <c r="C7" i="20"/>
  <c r="D7" i="20"/>
  <c r="E7" i="20"/>
  <c r="F7" i="20"/>
  <c r="G7" i="20"/>
  <c r="H7" i="20"/>
  <c r="I7" i="20"/>
  <c r="J7" i="20"/>
  <c r="K7" i="20"/>
  <c r="B8" i="20"/>
  <c r="C8" i="20"/>
  <c r="D8" i="20"/>
  <c r="E8" i="20"/>
  <c r="F8" i="20"/>
  <c r="G8" i="20"/>
  <c r="H8" i="20"/>
  <c r="I8" i="20"/>
  <c r="J8" i="20"/>
  <c r="K8" i="20"/>
  <c r="B9" i="20"/>
  <c r="C9" i="20"/>
  <c r="D9" i="20"/>
  <c r="E9" i="20"/>
  <c r="F9" i="20"/>
  <c r="G9" i="20"/>
  <c r="H9" i="20"/>
  <c r="I9" i="20"/>
  <c r="J9" i="20"/>
  <c r="K9" i="20"/>
  <c r="B10" i="20"/>
  <c r="C10" i="20"/>
  <c r="D10" i="20"/>
  <c r="E10" i="20"/>
  <c r="F10" i="20"/>
  <c r="G10" i="20"/>
  <c r="H10" i="20"/>
  <c r="I10" i="20"/>
  <c r="J10" i="20"/>
  <c r="K10" i="20"/>
  <c r="B11" i="20"/>
  <c r="C11" i="20"/>
  <c r="D11" i="20"/>
  <c r="E11" i="20"/>
  <c r="F11" i="20"/>
  <c r="G11" i="20"/>
  <c r="H11" i="20"/>
  <c r="I11" i="20"/>
  <c r="J11" i="20"/>
  <c r="K11" i="20"/>
  <c r="B12" i="20"/>
  <c r="C12" i="20"/>
  <c r="D12" i="20"/>
  <c r="E12" i="20"/>
  <c r="F12" i="20"/>
  <c r="G12" i="20"/>
  <c r="H12" i="20"/>
  <c r="I12" i="20"/>
  <c r="J12" i="20"/>
  <c r="K12" i="20"/>
  <c r="B13" i="20"/>
  <c r="C13" i="20"/>
  <c r="D13" i="20"/>
  <c r="E13" i="20"/>
  <c r="F13" i="20"/>
  <c r="G13" i="20"/>
  <c r="H13" i="20"/>
  <c r="I13" i="20"/>
  <c r="J13" i="20"/>
  <c r="K13" i="20"/>
  <c r="B14" i="20"/>
  <c r="C14" i="20"/>
  <c r="D14" i="20"/>
  <c r="E14" i="20"/>
  <c r="F14" i="20"/>
  <c r="G14" i="20"/>
  <c r="H14" i="20"/>
  <c r="I14" i="20"/>
  <c r="J14" i="20"/>
  <c r="K14" i="20"/>
  <c r="B15" i="20"/>
  <c r="C15" i="20"/>
  <c r="D15" i="20"/>
  <c r="E15" i="20"/>
  <c r="F15" i="20"/>
  <c r="G15" i="20"/>
  <c r="H15" i="20"/>
  <c r="I15" i="20"/>
  <c r="J15" i="20"/>
  <c r="K15" i="20"/>
  <c r="B16" i="20"/>
  <c r="C16" i="20"/>
  <c r="D16" i="20"/>
  <c r="E16" i="20"/>
  <c r="F16" i="20"/>
  <c r="G16" i="20"/>
  <c r="H16" i="20"/>
  <c r="I16" i="20"/>
  <c r="J16" i="20"/>
  <c r="K16" i="20"/>
  <c r="B17" i="20"/>
  <c r="C17" i="20"/>
  <c r="D17" i="20"/>
  <c r="E17" i="20"/>
  <c r="F17" i="20"/>
  <c r="G17" i="20"/>
  <c r="H17" i="20"/>
  <c r="I17" i="20"/>
  <c r="J17" i="20"/>
  <c r="K17" i="20"/>
  <c r="B18" i="20"/>
  <c r="C18" i="20"/>
  <c r="D18" i="20"/>
  <c r="E18" i="20"/>
  <c r="F18" i="20"/>
  <c r="G18" i="20"/>
  <c r="H18" i="20"/>
  <c r="I18" i="20"/>
  <c r="J18" i="20"/>
  <c r="K18" i="20"/>
  <c r="B19" i="20"/>
  <c r="C19" i="20"/>
  <c r="D19" i="20"/>
  <c r="E19" i="20"/>
  <c r="F19" i="20"/>
  <c r="G19" i="20"/>
  <c r="H19" i="20"/>
  <c r="I19" i="20"/>
  <c r="J19" i="20"/>
  <c r="K19" i="20"/>
  <c r="B20" i="20"/>
  <c r="C20" i="20"/>
  <c r="D20" i="20"/>
  <c r="E20" i="20"/>
  <c r="F20" i="20"/>
  <c r="G20" i="20"/>
  <c r="H20" i="20"/>
  <c r="I20" i="20"/>
  <c r="J20" i="20"/>
  <c r="K20" i="20"/>
  <c r="B21" i="20"/>
  <c r="C21" i="20"/>
  <c r="D21" i="20"/>
  <c r="E21" i="20"/>
  <c r="F21" i="20"/>
  <c r="G21" i="20"/>
  <c r="H21" i="20"/>
  <c r="I21" i="20"/>
  <c r="J21" i="20"/>
  <c r="K21" i="20"/>
  <c r="B22" i="20"/>
  <c r="C22" i="20"/>
  <c r="D22" i="20"/>
  <c r="E22" i="20"/>
  <c r="F22" i="20"/>
  <c r="G22" i="20"/>
  <c r="H22" i="20"/>
  <c r="I22" i="20"/>
  <c r="J22" i="20"/>
  <c r="K22" i="20"/>
  <c r="B23" i="20"/>
  <c r="C23" i="20"/>
  <c r="D23" i="20"/>
  <c r="E23" i="20"/>
  <c r="F23" i="20"/>
  <c r="G23" i="20"/>
  <c r="H23" i="20"/>
  <c r="I23" i="20"/>
  <c r="J23" i="20"/>
  <c r="K23" i="20"/>
  <c r="B24" i="20"/>
  <c r="C24" i="20"/>
  <c r="D24" i="20"/>
  <c r="E24" i="20"/>
  <c r="F24" i="20"/>
  <c r="G24" i="20"/>
  <c r="H24" i="20"/>
  <c r="I24" i="20"/>
  <c r="J24" i="20"/>
  <c r="K24" i="20"/>
  <c r="B25" i="20"/>
  <c r="C25" i="20"/>
  <c r="D25" i="20"/>
  <c r="E25" i="20"/>
  <c r="F25" i="20"/>
  <c r="G25" i="20"/>
  <c r="H25" i="20"/>
  <c r="I25" i="20"/>
  <c r="J25" i="20"/>
  <c r="K25" i="20"/>
  <c r="B26" i="20"/>
  <c r="C26" i="20"/>
  <c r="D26" i="20"/>
  <c r="E26" i="20"/>
  <c r="F26" i="20"/>
  <c r="G26" i="20"/>
  <c r="H26" i="20"/>
  <c r="I26" i="20"/>
  <c r="J26" i="20"/>
  <c r="K26" i="20"/>
  <c r="B27" i="20"/>
  <c r="C27" i="20"/>
  <c r="D27" i="20"/>
  <c r="E27" i="20"/>
  <c r="F27" i="20"/>
  <c r="G27" i="20"/>
  <c r="H27" i="20"/>
  <c r="I27" i="20"/>
  <c r="J27" i="20"/>
  <c r="K27" i="20"/>
  <c r="B28" i="20"/>
  <c r="C28" i="20"/>
  <c r="D28" i="20"/>
  <c r="E28" i="20"/>
  <c r="F28" i="20"/>
  <c r="G28" i="20"/>
  <c r="H28" i="20"/>
  <c r="I28" i="20"/>
  <c r="J28" i="20"/>
  <c r="K28" i="20"/>
  <c r="B29" i="20"/>
  <c r="C29" i="20"/>
  <c r="D29" i="20"/>
  <c r="E29" i="20"/>
  <c r="F29" i="20"/>
  <c r="G29" i="20"/>
  <c r="H29" i="20"/>
  <c r="I29" i="20"/>
  <c r="J29" i="20"/>
  <c r="K29" i="20"/>
  <c r="B30" i="20"/>
  <c r="C30" i="20"/>
  <c r="D30" i="20"/>
  <c r="E30" i="20"/>
  <c r="F30" i="20"/>
  <c r="G30" i="20"/>
  <c r="H30" i="20"/>
  <c r="I30" i="20"/>
  <c r="J30" i="20"/>
  <c r="K30" i="20"/>
  <c r="B31" i="20"/>
  <c r="C31" i="20"/>
  <c r="D31" i="20"/>
  <c r="E31" i="20"/>
  <c r="F31" i="20"/>
  <c r="G31" i="20"/>
  <c r="H31" i="20"/>
  <c r="I31" i="20"/>
  <c r="J31" i="20"/>
  <c r="K31" i="20"/>
  <c r="B32" i="20"/>
  <c r="C32" i="20"/>
  <c r="D32" i="20"/>
  <c r="E32" i="20"/>
  <c r="F32" i="20"/>
  <c r="G32" i="20"/>
  <c r="H32" i="20"/>
  <c r="I32" i="20"/>
  <c r="J32" i="20"/>
  <c r="K32" i="20"/>
  <c r="B33" i="20"/>
  <c r="C33" i="20"/>
  <c r="D33" i="20"/>
  <c r="E33" i="20"/>
  <c r="F33" i="20"/>
  <c r="G33" i="20"/>
  <c r="H33" i="20"/>
  <c r="I33" i="20"/>
  <c r="J33" i="20"/>
  <c r="K33" i="20"/>
  <c r="B34" i="20"/>
  <c r="C34" i="20"/>
  <c r="D34" i="20"/>
  <c r="E34" i="20"/>
  <c r="F34" i="20"/>
  <c r="G34" i="20"/>
  <c r="H34" i="20"/>
  <c r="I34" i="20"/>
  <c r="J34" i="20"/>
  <c r="K34" i="20"/>
  <c r="B35" i="20"/>
  <c r="C35" i="20"/>
  <c r="D35" i="20"/>
  <c r="E35" i="20"/>
  <c r="F35" i="20"/>
  <c r="G35" i="20"/>
  <c r="H35" i="20"/>
  <c r="I35" i="20"/>
  <c r="J35" i="20"/>
  <c r="K35" i="20"/>
  <c r="B36" i="20"/>
  <c r="C36" i="20"/>
  <c r="D36" i="20"/>
  <c r="E36" i="20"/>
  <c r="F36" i="20"/>
  <c r="G36" i="20"/>
  <c r="H36" i="20"/>
  <c r="I36" i="20"/>
  <c r="J36" i="20"/>
  <c r="K36" i="20"/>
  <c r="B37" i="20"/>
  <c r="C37" i="20"/>
  <c r="D37" i="20"/>
  <c r="E37" i="20"/>
  <c r="F37" i="20"/>
  <c r="G37" i="20"/>
  <c r="H37" i="20"/>
  <c r="I37" i="20"/>
  <c r="J37" i="20"/>
  <c r="K37" i="20"/>
  <c r="B38" i="20"/>
  <c r="C38" i="20"/>
  <c r="D38" i="20"/>
  <c r="E38" i="20"/>
  <c r="F38" i="20"/>
  <c r="G38" i="20"/>
  <c r="H38" i="20"/>
  <c r="I38" i="20"/>
  <c r="J38" i="20"/>
  <c r="K38" i="20"/>
  <c r="B39" i="20"/>
  <c r="C39" i="20"/>
  <c r="D39" i="20"/>
  <c r="E39" i="20"/>
  <c r="F39" i="20"/>
  <c r="G39" i="20"/>
  <c r="H39" i="20"/>
  <c r="I39" i="20"/>
  <c r="J39" i="20"/>
  <c r="K39" i="20"/>
  <c r="B40" i="20"/>
  <c r="C40" i="20"/>
  <c r="D40" i="20"/>
  <c r="E40" i="20"/>
  <c r="F40" i="20"/>
  <c r="G40" i="20"/>
  <c r="H40" i="20"/>
  <c r="I40" i="20"/>
  <c r="J40" i="20"/>
  <c r="K40" i="20"/>
  <c r="B41" i="20"/>
  <c r="C41" i="20"/>
  <c r="D41" i="20"/>
  <c r="E41" i="20"/>
  <c r="F41" i="20"/>
  <c r="G41" i="20"/>
  <c r="H41" i="20"/>
  <c r="I41" i="20"/>
  <c r="J41" i="20"/>
  <c r="K41" i="20"/>
  <c r="B42" i="20"/>
  <c r="C42" i="20"/>
  <c r="D42" i="20"/>
  <c r="E42" i="20"/>
  <c r="F42" i="20"/>
  <c r="G42" i="20"/>
  <c r="H42" i="20"/>
  <c r="I42" i="20"/>
  <c r="J42" i="20"/>
  <c r="K42" i="20"/>
  <c r="B43" i="20"/>
  <c r="C43" i="20"/>
  <c r="D43" i="20"/>
  <c r="E43" i="20"/>
  <c r="F43" i="20"/>
  <c r="G43" i="20"/>
  <c r="H43" i="20"/>
  <c r="I43" i="20"/>
  <c r="J43" i="20"/>
  <c r="K43" i="20"/>
  <c r="B44" i="20"/>
  <c r="C44" i="20"/>
  <c r="D44" i="20"/>
  <c r="E44" i="20"/>
  <c r="F44" i="20"/>
  <c r="G44" i="20"/>
  <c r="H44" i="20"/>
  <c r="I44" i="20"/>
  <c r="J44" i="20"/>
  <c r="K44" i="20"/>
  <c r="B45" i="20"/>
  <c r="C45" i="20"/>
  <c r="D45" i="20"/>
  <c r="E45" i="20"/>
  <c r="F45" i="20"/>
  <c r="G45" i="20"/>
  <c r="H45" i="20"/>
  <c r="I45" i="20"/>
  <c r="J45" i="20"/>
  <c r="K45" i="20"/>
  <c r="B46" i="20"/>
  <c r="C46" i="20"/>
  <c r="D46" i="20"/>
  <c r="E46" i="20"/>
  <c r="F46" i="20"/>
  <c r="G46" i="20"/>
  <c r="H46" i="20"/>
  <c r="I46" i="20"/>
  <c r="J46" i="20"/>
  <c r="K46" i="20"/>
  <c r="B47" i="20"/>
  <c r="C47" i="20"/>
  <c r="D47" i="20"/>
  <c r="E47" i="20"/>
  <c r="F47" i="20"/>
  <c r="G47" i="20"/>
  <c r="H47" i="20"/>
  <c r="I47" i="20"/>
  <c r="J47" i="20"/>
  <c r="K47" i="20"/>
  <c r="B48" i="20"/>
  <c r="C48" i="20"/>
  <c r="D48" i="20"/>
  <c r="E48" i="20"/>
  <c r="F48" i="20"/>
  <c r="G48" i="20"/>
  <c r="H48" i="20"/>
  <c r="I48" i="20"/>
  <c r="J48" i="20"/>
  <c r="K48" i="20"/>
  <c r="N4" i="20"/>
  <c r="O4" i="20"/>
  <c r="P4" i="20"/>
  <c r="Q4" i="20"/>
  <c r="R4" i="20"/>
  <c r="S4" i="20"/>
  <c r="T4" i="20"/>
  <c r="U4" i="20"/>
  <c r="V4" i="20"/>
  <c r="W4" i="20"/>
  <c r="N5" i="20"/>
  <c r="O5" i="20"/>
  <c r="P5" i="20"/>
  <c r="Q5" i="20"/>
  <c r="R5" i="20"/>
  <c r="S5" i="20"/>
  <c r="T5" i="20"/>
  <c r="U5" i="20"/>
  <c r="V5" i="20"/>
  <c r="W5" i="20"/>
  <c r="N6" i="20"/>
  <c r="O6" i="20"/>
  <c r="P6" i="20"/>
  <c r="Q6" i="20"/>
  <c r="R6" i="20"/>
  <c r="S6" i="20"/>
  <c r="T6" i="20"/>
  <c r="U6" i="20"/>
  <c r="V6" i="20"/>
  <c r="W6" i="20"/>
  <c r="N7" i="20"/>
  <c r="O7" i="20"/>
  <c r="P7" i="20"/>
  <c r="Q7" i="20"/>
  <c r="R7" i="20"/>
  <c r="S7" i="20"/>
  <c r="T7" i="20"/>
  <c r="U7" i="20"/>
  <c r="V7" i="20"/>
  <c r="W7" i="20"/>
  <c r="N8" i="20"/>
  <c r="O8" i="20"/>
  <c r="P8" i="20"/>
  <c r="Q8" i="20"/>
  <c r="R8" i="20"/>
  <c r="S8" i="20"/>
  <c r="T8" i="20"/>
  <c r="U8" i="20"/>
  <c r="V8" i="20"/>
  <c r="W8" i="20"/>
  <c r="N9" i="20"/>
  <c r="O9" i="20"/>
  <c r="P9" i="20"/>
  <c r="Q9" i="20"/>
  <c r="R9" i="20"/>
  <c r="S9" i="20"/>
  <c r="T9" i="20"/>
  <c r="U9" i="20"/>
  <c r="V9" i="20"/>
  <c r="W9" i="20"/>
  <c r="N10" i="20"/>
  <c r="O10" i="20"/>
  <c r="P10" i="20"/>
  <c r="Q10" i="20"/>
  <c r="R10" i="20"/>
  <c r="S10" i="20"/>
  <c r="T10" i="20"/>
  <c r="U10" i="20"/>
  <c r="V10" i="20"/>
  <c r="W10" i="20"/>
  <c r="N11" i="20"/>
  <c r="O11" i="20"/>
  <c r="P11" i="20"/>
  <c r="Q11" i="20"/>
  <c r="R11" i="20"/>
  <c r="S11" i="20"/>
  <c r="T11" i="20"/>
  <c r="U11" i="20"/>
  <c r="V11" i="20"/>
  <c r="W11" i="20"/>
  <c r="N12" i="20"/>
  <c r="O12" i="20"/>
  <c r="P12" i="20"/>
  <c r="Q12" i="20"/>
  <c r="R12" i="20"/>
  <c r="S12" i="20"/>
  <c r="T12" i="20"/>
  <c r="U12" i="20"/>
  <c r="V12" i="20"/>
  <c r="W12" i="20"/>
  <c r="N13" i="20"/>
  <c r="O13" i="20"/>
  <c r="P13" i="20"/>
  <c r="Q13" i="20"/>
  <c r="R13" i="20"/>
  <c r="S13" i="20"/>
  <c r="T13" i="20"/>
  <c r="U13" i="20"/>
  <c r="V13" i="20"/>
  <c r="W13" i="20"/>
  <c r="N14" i="20"/>
  <c r="O14" i="20"/>
  <c r="P14" i="20"/>
  <c r="Q14" i="20"/>
  <c r="R14" i="20"/>
  <c r="S14" i="20"/>
  <c r="T14" i="20"/>
  <c r="U14" i="20"/>
  <c r="V14" i="20"/>
  <c r="W14" i="20"/>
  <c r="N15" i="20"/>
  <c r="O15" i="20"/>
  <c r="P15" i="20"/>
  <c r="Q15" i="20"/>
  <c r="R15" i="20"/>
  <c r="S15" i="20"/>
  <c r="T15" i="20"/>
  <c r="U15" i="20"/>
  <c r="V15" i="20"/>
  <c r="W15" i="20"/>
  <c r="N16" i="20"/>
  <c r="O16" i="20"/>
  <c r="P16" i="20"/>
  <c r="Q16" i="20"/>
  <c r="R16" i="20"/>
  <c r="S16" i="20"/>
  <c r="T16" i="20"/>
  <c r="U16" i="20"/>
  <c r="V16" i="20"/>
  <c r="W16" i="20"/>
  <c r="N17" i="20"/>
  <c r="O17" i="20"/>
  <c r="P17" i="20"/>
  <c r="Q17" i="20"/>
  <c r="R17" i="20"/>
  <c r="S17" i="20"/>
  <c r="T17" i="20"/>
  <c r="U17" i="20"/>
  <c r="V17" i="20"/>
  <c r="W17" i="20"/>
  <c r="N18" i="20"/>
  <c r="O18" i="20"/>
  <c r="P18" i="20"/>
  <c r="Q18" i="20"/>
  <c r="R18" i="20"/>
  <c r="S18" i="20"/>
  <c r="T18" i="20"/>
  <c r="U18" i="20"/>
  <c r="V18" i="20"/>
  <c r="W18" i="20"/>
  <c r="N19" i="20"/>
  <c r="O19" i="20"/>
  <c r="P19" i="20"/>
  <c r="Q19" i="20"/>
  <c r="R19" i="20"/>
  <c r="S19" i="20"/>
  <c r="T19" i="20"/>
  <c r="U19" i="20"/>
  <c r="V19" i="20"/>
  <c r="W19" i="20"/>
  <c r="N20" i="20"/>
  <c r="O20" i="20"/>
  <c r="P20" i="20"/>
  <c r="Q20" i="20"/>
  <c r="R20" i="20"/>
  <c r="S20" i="20"/>
  <c r="T20" i="20"/>
  <c r="U20" i="20"/>
  <c r="V20" i="20"/>
  <c r="W20" i="20"/>
  <c r="N21" i="20"/>
  <c r="O21" i="20"/>
  <c r="P21" i="20"/>
  <c r="Q21" i="20"/>
  <c r="R21" i="20"/>
  <c r="S21" i="20"/>
  <c r="T21" i="20"/>
  <c r="U21" i="20"/>
  <c r="V21" i="20"/>
  <c r="W21" i="20"/>
  <c r="N22" i="20"/>
  <c r="O22" i="20"/>
  <c r="P22" i="20"/>
  <c r="Q22" i="20"/>
  <c r="R22" i="20"/>
  <c r="S22" i="20"/>
  <c r="T22" i="20"/>
  <c r="U22" i="20"/>
  <c r="V22" i="20"/>
  <c r="W22" i="20"/>
  <c r="N23" i="20"/>
  <c r="O23" i="20"/>
  <c r="P23" i="20"/>
  <c r="Q23" i="20"/>
  <c r="R23" i="20"/>
  <c r="S23" i="20"/>
  <c r="T23" i="20"/>
  <c r="U23" i="20"/>
  <c r="V23" i="20"/>
  <c r="W23" i="20"/>
  <c r="N24" i="20"/>
  <c r="O24" i="20"/>
  <c r="P24" i="20"/>
  <c r="Q24" i="20"/>
  <c r="R24" i="20"/>
  <c r="S24" i="20"/>
  <c r="T24" i="20"/>
  <c r="U24" i="20"/>
  <c r="V24" i="20"/>
  <c r="W24" i="20"/>
  <c r="N25" i="20"/>
  <c r="O25" i="20"/>
  <c r="P25" i="20"/>
  <c r="Q25" i="20"/>
  <c r="R25" i="20"/>
  <c r="S25" i="20"/>
  <c r="T25" i="20"/>
  <c r="U25" i="20"/>
  <c r="V25" i="20"/>
  <c r="W25" i="20"/>
  <c r="N26" i="20"/>
  <c r="O26" i="20"/>
  <c r="P26" i="20"/>
  <c r="Q26" i="20"/>
  <c r="R26" i="20"/>
  <c r="S26" i="20"/>
  <c r="T26" i="20"/>
  <c r="U26" i="20"/>
  <c r="V26" i="20"/>
  <c r="W26" i="20"/>
  <c r="N27" i="20"/>
  <c r="O27" i="20"/>
  <c r="P27" i="20"/>
  <c r="Q27" i="20"/>
  <c r="R27" i="20"/>
  <c r="S27" i="20"/>
  <c r="T27" i="20"/>
  <c r="U27" i="20"/>
  <c r="V27" i="20"/>
  <c r="W27" i="20"/>
  <c r="N28" i="20"/>
  <c r="O28" i="20"/>
  <c r="P28" i="20"/>
  <c r="Q28" i="20"/>
  <c r="R28" i="20"/>
  <c r="S28" i="20"/>
  <c r="T28" i="20"/>
  <c r="U28" i="20"/>
  <c r="V28" i="20"/>
  <c r="W28" i="20"/>
  <c r="N29" i="20"/>
  <c r="O29" i="20"/>
  <c r="P29" i="20"/>
  <c r="Q29" i="20"/>
  <c r="R29" i="20"/>
  <c r="S29" i="20"/>
  <c r="T29" i="20"/>
  <c r="U29" i="20"/>
  <c r="V29" i="20"/>
  <c r="W29" i="20"/>
  <c r="N30" i="20"/>
  <c r="O30" i="20"/>
  <c r="P30" i="20"/>
  <c r="Q30" i="20"/>
  <c r="R30" i="20"/>
  <c r="S30" i="20"/>
  <c r="T30" i="20"/>
  <c r="U30" i="20"/>
  <c r="V30" i="20"/>
  <c r="W30" i="20"/>
  <c r="N31" i="20"/>
  <c r="O31" i="20"/>
  <c r="P31" i="20"/>
  <c r="Q31" i="20"/>
  <c r="R31" i="20"/>
  <c r="S31" i="20"/>
  <c r="T31" i="20"/>
  <c r="U31" i="20"/>
  <c r="V31" i="20"/>
  <c r="W31" i="20"/>
  <c r="N32" i="20"/>
  <c r="O32" i="20"/>
  <c r="P32" i="20"/>
  <c r="Q32" i="20"/>
  <c r="R32" i="20"/>
  <c r="S32" i="20"/>
  <c r="T32" i="20"/>
  <c r="U32" i="20"/>
  <c r="V32" i="20"/>
  <c r="W32" i="20"/>
  <c r="N33" i="20"/>
  <c r="O33" i="20"/>
  <c r="P33" i="20"/>
  <c r="Q33" i="20"/>
  <c r="R33" i="20"/>
  <c r="S33" i="20"/>
  <c r="T33" i="20"/>
  <c r="U33" i="20"/>
  <c r="V33" i="20"/>
  <c r="W33" i="20"/>
  <c r="N34" i="20"/>
  <c r="O34" i="20"/>
  <c r="P34" i="20"/>
  <c r="Q34" i="20"/>
  <c r="R34" i="20"/>
  <c r="S34" i="20"/>
  <c r="T34" i="20"/>
  <c r="U34" i="20"/>
  <c r="V34" i="20"/>
  <c r="W34" i="20"/>
  <c r="N35" i="20"/>
  <c r="O35" i="20"/>
  <c r="P35" i="20"/>
  <c r="Q35" i="20"/>
  <c r="R35" i="20"/>
  <c r="S35" i="20"/>
  <c r="T35" i="20"/>
  <c r="U35" i="20"/>
  <c r="V35" i="20"/>
  <c r="W35" i="20"/>
  <c r="N36" i="20"/>
  <c r="O36" i="20"/>
  <c r="P36" i="20"/>
  <c r="Q36" i="20"/>
  <c r="R36" i="20"/>
  <c r="S36" i="20"/>
  <c r="T36" i="20"/>
  <c r="U36" i="20"/>
  <c r="V36" i="20"/>
  <c r="W36" i="20"/>
  <c r="N37" i="20"/>
  <c r="O37" i="20"/>
  <c r="P37" i="20"/>
  <c r="Q37" i="20"/>
  <c r="R37" i="20"/>
  <c r="S37" i="20"/>
  <c r="T37" i="20"/>
  <c r="U37" i="20"/>
  <c r="V37" i="20"/>
  <c r="W37" i="20"/>
  <c r="N38" i="20"/>
  <c r="O38" i="20"/>
  <c r="P38" i="20"/>
  <c r="Q38" i="20"/>
  <c r="R38" i="20"/>
  <c r="S38" i="20"/>
  <c r="T38" i="20"/>
  <c r="U38" i="20"/>
  <c r="V38" i="20"/>
  <c r="W38" i="20"/>
  <c r="N39" i="20"/>
  <c r="O39" i="20"/>
  <c r="P39" i="20"/>
  <c r="Q39" i="20"/>
  <c r="R39" i="20"/>
  <c r="S39" i="20"/>
  <c r="T39" i="20"/>
  <c r="U39" i="20"/>
  <c r="V39" i="20"/>
  <c r="W39" i="20"/>
  <c r="N40" i="20"/>
  <c r="O40" i="20"/>
  <c r="P40" i="20"/>
  <c r="Q40" i="20"/>
  <c r="R40" i="20"/>
  <c r="S40" i="20"/>
  <c r="T40" i="20"/>
  <c r="U40" i="20"/>
  <c r="V40" i="20"/>
  <c r="W40" i="20"/>
  <c r="N41" i="20"/>
  <c r="O41" i="20"/>
  <c r="P41" i="20"/>
  <c r="Q41" i="20"/>
  <c r="R41" i="20"/>
  <c r="S41" i="20"/>
  <c r="T41" i="20"/>
  <c r="U41" i="20"/>
  <c r="V41" i="20"/>
  <c r="W41" i="20"/>
  <c r="N42" i="20"/>
  <c r="O42" i="20"/>
  <c r="P42" i="20"/>
  <c r="Q42" i="20"/>
  <c r="R42" i="20"/>
  <c r="S42" i="20"/>
  <c r="T42" i="20"/>
  <c r="U42" i="20"/>
  <c r="V42" i="20"/>
  <c r="W42" i="20"/>
  <c r="N43" i="20"/>
  <c r="O43" i="20"/>
  <c r="P43" i="20"/>
  <c r="Q43" i="20"/>
  <c r="R43" i="20"/>
  <c r="S43" i="20"/>
  <c r="T43" i="20"/>
  <c r="U43" i="20"/>
  <c r="V43" i="20"/>
  <c r="W43" i="20"/>
  <c r="N44" i="20"/>
  <c r="O44" i="20"/>
  <c r="P44" i="20"/>
  <c r="Q44" i="20"/>
  <c r="R44" i="20"/>
  <c r="S44" i="20"/>
  <c r="T44" i="20"/>
  <c r="U44" i="20"/>
  <c r="V44" i="20"/>
  <c r="W44" i="20"/>
  <c r="N45" i="20"/>
  <c r="O45" i="20"/>
  <c r="P45" i="20"/>
  <c r="Q45" i="20"/>
  <c r="R45" i="20"/>
  <c r="S45" i="20"/>
  <c r="T45" i="20"/>
  <c r="U45" i="20"/>
  <c r="V45" i="20"/>
  <c r="W45" i="20"/>
  <c r="N46" i="20"/>
  <c r="O46" i="20"/>
  <c r="P46" i="20"/>
  <c r="Q46" i="20"/>
  <c r="R46" i="20"/>
  <c r="S46" i="20"/>
  <c r="T46" i="20"/>
  <c r="U46" i="20"/>
  <c r="V46" i="20"/>
  <c r="W46" i="20"/>
  <c r="N47" i="20"/>
  <c r="O47" i="20"/>
  <c r="P47" i="20"/>
  <c r="Q47" i="20"/>
  <c r="R47" i="20"/>
  <c r="S47" i="20"/>
  <c r="T47" i="20"/>
  <c r="U47" i="20"/>
  <c r="V47" i="20"/>
  <c r="W47" i="20"/>
  <c r="N48" i="20"/>
  <c r="O48" i="20"/>
  <c r="P48" i="20"/>
  <c r="Q48" i="20"/>
  <c r="R48" i="20"/>
  <c r="S48" i="20"/>
  <c r="T48" i="20"/>
  <c r="U48" i="20"/>
  <c r="V48" i="20"/>
  <c r="W48" i="20"/>
  <c r="C4" i="20"/>
  <c r="D4" i="20"/>
  <c r="E4" i="20"/>
  <c r="F4" i="20"/>
  <c r="G4" i="20"/>
  <c r="H4" i="20"/>
  <c r="I4" i="20"/>
  <c r="J4" i="20"/>
  <c r="K4" i="20"/>
  <c r="B4" i="20"/>
  <c r="K4" i="19" l="1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W3" i="19"/>
  <c r="W4" i="19"/>
  <c r="W5" i="19"/>
  <c r="W6" i="19"/>
  <c r="W7" i="19"/>
  <c r="W8" i="19"/>
  <c r="W9" i="19"/>
  <c r="W10" i="19"/>
  <c r="W11" i="19"/>
  <c r="W12" i="19"/>
  <c r="W13" i="19"/>
  <c r="W14" i="19"/>
  <c r="W15" i="19"/>
  <c r="W16" i="19"/>
  <c r="W17" i="19"/>
  <c r="W18" i="19"/>
  <c r="W19" i="19"/>
  <c r="W20" i="19"/>
  <c r="W21" i="19"/>
  <c r="W22" i="19"/>
  <c r="W23" i="19"/>
  <c r="W24" i="19"/>
  <c r="W25" i="19"/>
  <c r="W26" i="19"/>
  <c r="W27" i="19"/>
  <c r="W28" i="19"/>
  <c r="W29" i="19"/>
  <c r="W30" i="19"/>
  <c r="W31" i="19"/>
  <c r="W32" i="19"/>
  <c r="W33" i="19"/>
  <c r="W34" i="19"/>
  <c r="W35" i="19"/>
  <c r="W36" i="19"/>
  <c r="W37" i="19"/>
  <c r="W38" i="19"/>
  <c r="W39" i="19"/>
  <c r="W40" i="19"/>
  <c r="W41" i="19"/>
  <c r="W42" i="19"/>
  <c r="W43" i="19"/>
  <c r="W44" i="19"/>
  <c r="W45" i="19"/>
  <c r="W46" i="19"/>
  <c r="W47" i="19"/>
  <c r="W48" i="19"/>
  <c r="W49" i="19"/>
  <c r="W50" i="19"/>
  <c r="W51" i="19"/>
  <c r="W52" i="19"/>
  <c r="K3" i="19"/>
  <c r="B4" i="19"/>
  <c r="C4" i="19"/>
  <c r="D4" i="19"/>
  <c r="E4" i="19"/>
  <c r="F4" i="19"/>
  <c r="G4" i="19"/>
  <c r="H4" i="19"/>
  <c r="I4" i="19"/>
  <c r="J4" i="19"/>
  <c r="B5" i="19"/>
  <c r="C5" i="19"/>
  <c r="D5" i="19"/>
  <c r="E5" i="19"/>
  <c r="F5" i="19"/>
  <c r="G5" i="19"/>
  <c r="H5" i="19"/>
  <c r="I5" i="19"/>
  <c r="J5" i="19"/>
  <c r="B6" i="19"/>
  <c r="C6" i="19"/>
  <c r="D6" i="19"/>
  <c r="E6" i="19"/>
  <c r="F6" i="19"/>
  <c r="G6" i="19"/>
  <c r="H6" i="19"/>
  <c r="I6" i="19"/>
  <c r="J6" i="19"/>
  <c r="B7" i="19"/>
  <c r="C7" i="19"/>
  <c r="D7" i="19"/>
  <c r="E7" i="19"/>
  <c r="F7" i="19"/>
  <c r="G7" i="19"/>
  <c r="H7" i="19"/>
  <c r="I7" i="19"/>
  <c r="J7" i="19"/>
  <c r="B8" i="19"/>
  <c r="C8" i="19"/>
  <c r="D8" i="19"/>
  <c r="E8" i="19"/>
  <c r="F8" i="19"/>
  <c r="G8" i="19"/>
  <c r="H8" i="19"/>
  <c r="I8" i="19"/>
  <c r="J8" i="19"/>
  <c r="B9" i="19"/>
  <c r="C9" i="19"/>
  <c r="D9" i="19"/>
  <c r="E9" i="19"/>
  <c r="F9" i="19"/>
  <c r="G9" i="19"/>
  <c r="H9" i="19"/>
  <c r="I9" i="19"/>
  <c r="J9" i="19"/>
  <c r="B10" i="19"/>
  <c r="C10" i="19"/>
  <c r="D10" i="19"/>
  <c r="E10" i="19"/>
  <c r="F10" i="19"/>
  <c r="G10" i="19"/>
  <c r="H10" i="19"/>
  <c r="I10" i="19"/>
  <c r="J10" i="19"/>
  <c r="B11" i="19"/>
  <c r="C11" i="19"/>
  <c r="D11" i="19"/>
  <c r="E11" i="19"/>
  <c r="F11" i="19"/>
  <c r="G11" i="19"/>
  <c r="H11" i="19"/>
  <c r="I11" i="19"/>
  <c r="J11" i="19"/>
  <c r="B12" i="19"/>
  <c r="C12" i="19"/>
  <c r="D12" i="19"/>
  <c r="E12" i="19"/>
  <c r="F12" i="19"/>
  <c r="G12" i="19"/>
  <c r="H12" i="19"/>
  <c r="I12" i="19"/>
  <c r="J12" i="19"/>
  <c r="B13" i="19"/>
  <c r="C13" i="19"/>
  <c r="D13" i="19"/>
  <c r="E13" i="19"/>
  <c r="F13" i="19"/>
  <c r="G13" i="19"/>
  <c r="H13" i="19"/>
  <c r="I13" i="19"/>
  <c r="J13" i="19"/>
  <c r="B14" i="19"/>
  <c r="C14" i="19"/>
  <c r="D14" i="19"/>
  <c r="E14" i="19"/>
  <c r="F14" i="19"/>
  <c r="G14" i="19"/>
  <c r="H14" i="19"/>
  <c r="I14" i="19"/>
  <c r="J14" i="19"/>
  <c r="B15" i="19"/>
  <c r="C15" i="19"/>
  <c r="D15" i="19"/>
  <c r="E15" i="19"/>
  <c r="F15" i="19"/>
  <c r="G15" i="19"/>
  <c r="H15" i="19"/>
  <c r="I15" i="19"/>
  <c r="J15" i="19"/>
  <c r="B16" i="19"/>
  <c r="C16" i="19"/>
  <c r="D16" i="19"/>
  <c r="E16" i="19"/>
  <c r="F16" i="19"/>
  <c r="G16" i="19"/>
  <c r="H16" i="19"/>
  <c r="I16" i="19"/>
  <c r="J16" i="19"/>
  <c r="B17" i="19"/>
  <c r="C17" i="19"/>
  <c r="D17" i="19"/>
  <c r="E17" i="19"/>
  <c r="F17" i="19"/>
  <c r="G17" i="19"/>
  <c r="H17" i="19"/>
  <c r="I17" i="19"/>
  <c r="J17" i="19"/>
  <c r="B18" i="19"/>
  <c r="C18" i="19"/>
  <c r="D18" i="19"/>
  <c r="E18" i="19"/>
  <c r="F18" i="19"/>
  <c r="G18" i="19"/>
  <c r="H18" i="19"/>
  <c r="I18" i="19"/>
  <c r="J18" i="19"/>
  <c r="B19" i="19"/>
  <c r="C19" i="19"/>
  <c r="D19" i="19"/>
  <c r="E19" i="19"/>
  <c r="F19" i="19"/>
  <c r="G19" i="19"/>
  <c r="H19" i="19"/>
  <c r="I19" i="19"/>
  <c r="J19" i="19"/>
  <c r="B20" i="19"/>
  <c r="C20" i="19"/>
  <c r="D20" i="19"/>
  <c r="E20" i="19"/>
  <c r="F20" i="19"/>
  <c r="G20" i="19"/>
  <c r="H20" i="19"/>
  <c r="I20" i="19"/>
  <c r="J20" i="19"/>
  <c r="B21" i="19"/>
  <c r="C21" i="19"/>
  <c r="D21" i="19"/>
  <c r="E21" i="19"/>
  <c r="F21" i="19"/>
  <c r="G21" i="19"/>
  <c r="H21" i="19"/>
  <c r="I21" i="19"/>
  <c r="J21" i="19"/>
  <c r="B22" i="19"/>
  <c r="C22" i="19"/>
  <c r="D22" i="19"/>
  <c r="E22" i="19"/>
  <c r="F22" i="19"/>
  <c r="G22" i="19"/>
  <c r="H22" i="19"/>
  <c r="I22" i="19"/>
  <c r="J22" i="19"/>
  <c r="B23" i="19"/>
  <c r="C23" i="19"/>
  <c r="D23" i="19"/>
  <c r="E23" i="19"/>
  <c r="F23" i="19"/>
  <c r="G23" i="19"/>
  <c r="H23" i="19"/>
  <c r="I23" i="19"/>
  <c r="J23" i="19"/>
  <c r="B24" i="19"/>
  <c r="C24" i="19"/>
  <c r="D24" i="19"/>
  <c r="E24" i="19"/>
  <c r="F24" i="19"/>
  <c r="G24" i="19"/>
  <c r="H24" i="19"/>
  <c r="I24" i="19"/>
  <c r="J24" i="19"/>
  <c r="B25" i="19"/>
  <c r="C25" i="19"/>
  <c r="D25" i="19"/>
  <c r="E25" i="19"/>
  <c r="F25" i="19"/>
  <c r="G25" i="19"/>
  <c r="H25" i="19"/>
  <c r="I25" i="19"/>
  <c r="J25" i="19"/>
  <c r="B26" i="19"/>
  <c r="C26" i="19"/>
  <c r="D26" i="19"/>
  <c r="E26" i="19"/>
  <c r="F26" i="19"/>
  <c r="G26" i="19"/>
  <c r="H26" i="19"/>
  <c r="I26" i="19"/>
  <c r="J26" i="19"/>
  <c r="B27" i="19"/>
  <c r="C27" i="19"/>
  <c r="D27" i="19"/>
  <c r="E27" i="19"/>
  <c r="F27" i="19"/>
  <c r="G27" i="19"/>
  <c r="H27" i="19"/>
  <c r="I27" i="19"/>
  <c r="J27" i="19"/>
  <c r="B28" i="19"/>
  <c r="C28" i="19"/>
  <c r="D28" i="19"/>
  <c r="E28" i="19"/>
  <c r="F28" i="19"/>
  <c r="G28" i="19"/>
  <c r="H28" i="19"/>
  <c r="I28" i="19"/>
  <c r="J28" i="19"/>
  <c r="B29" i="19"/>
  <c r="C29" i="19"/>
  <c r="D29" i="19"/>
  <c r="E29" i="19"/>
  <c r="F29" i="19"/>
  <c r="G29" i="19"/>
  <c r="H29" i="19"/>
  <c r="I29" i="19"/>
  <c r="J29" i="19"/>
  <c r="B30" i="19"/>
  <c r="C30" i="19"/>
  <c r="D30" i="19"/>
  <c r="E30" i="19"/>
  <c r="F30" i="19"/>
  <c r="G30" i="19"/>
  <c r="H30" i="19"/>
  <c r="I30" i="19"/>
  <c r="J30" i="19"/>
  <c r="B31" i="19"/>
  <c r="C31" i="19"/>
  <c r="D31" i="19"/>
  <c r="E31" i="19"/>
  <c r="F31" i="19"/>
  <c r="G31" i="19"/>
  <c r="H31" i="19"/>
  <c r="I31" i="19"/>
  <c r="J31" i="19"/>
  <c r="B32" i="19"/>
  <c r="C32" i="19"/>
  <c r="D32" i="19"/>
  <c r="E32" i="19"/>
  <c r="F32" i="19"/>
  <c r="G32" i="19"/>
  <c r="H32" i="19"/>
  <c r="I32" i="19"/>
  <c r="J32" i="19"/>
  <c r="B33" i="19"/>
  <c r="C33" i="19"/>
  <c r="D33" i="19"/>
  <c r="E33" i="19"/>
  <c r="F33" i="19"/>
  <c r="G33" i="19"/>
  <c r="H33" i="19"/>
  <c r="I33" i="19"/>
  <c r="J33" i="19"/>
  <c r="B34" i="19"/>
  <c r="C34" i="19"/>
  <c r="D34" i="19"/>
  <c r="E34" i="19"/>
  <c r="F34" i="19"/>
  <c r="G34" i="19"/>
  <c r="H34" i="19"/>
  <c r="I34" i="19"/>
  <c r="J34" i="19"/>
  <c r="B35" i="19"/>
  <c r="C35" i="19"/>
  <c r="D35" i="19"/>
  <c r="E35" i="19"/>
  <c r="F35" i="19"/>
  <c r="G35" i="19"/>
  <c r="H35" i="19"/>
  <c r="I35" i="19"/>
  <c r="J35" i="19"/>
  <c r="B36" i="19"/>
  <c r="C36" i="19"/>
  <c r="D36" i="19"/>
  <c r="E36" i="19"/>
  <c r="F36" i="19"/>
  <c r="G36" i="19"/>
  <c r="H36" i="19"/>
  <c r="I36" i="19"/>
  <c r="J36" i="19"/>
  <c r="B37" i="19"/>
  <c r="C37" i="19"/>
  <c r="D37" i="19"/>
  <c r="E37" i="19"/>
  <c r="F37" i="19"/>
  <c r="G37" i="19"/>
  <c r="H37" i="19"/>
  <c r="I37" i="19"/>
  <c r="J37" i="19"/>
  <c r="B38" i="19"/>
  <c r="C38" i="19"/>
  <c r="D38" i="19"/>
  <c r="E38" i="19"/>
  <c r="F38" i="19"/>
  <c r="G38" i="19"/>
  <c r="H38" i="19"/>
  <c r="I38" i="19"/>
  <c r="J38" i="19"/>
  <c r="B39" i="19"/>
  <c r="C39" i="19"/>
  <c r="D39" i="19"/>
  <c r="E39" i="19"/>
  <c r="F39" i="19"/>
  <c r="G39" i="19"/>
  <c r="H39" i="19"/>
  <c r="I39" i="19"/>
  <c r="J39" i="19"/>
  <c r="B40" i="19"/>
  <c r="C40" i="19"/>
  <c r="D40" i="19"/>
  <c r="E40" i="19"/>
  <c r="F40" i="19"/>
  <c r="G40" i="19"/>
  <c r="H40" i="19"/>
  <c r="I40" i="19"/>
  <c r="J40" i="19"/>
  <c r="B41" i="19"/>
  <c r="C41" i="19"/>
  <c r="D41" i="19"/>
  <c r="E41" i="19"/>
  <c r="F41" i="19"/>
  <c r="G41" i="19"/>
  <c r="H41" i="19"/>
  <c r="I41" i="19"/>
  <c r="J41" i="19"/>
  <c r="B42" i="19"/>
  <c r="C42" i="19"/>
  <c r="D42" i="19"/>
  <c r="E42" i="19"/>
  <c r="F42" i="19"/>
  <c r="G42" i="19"/>
  <c r="H42" i="19"/>
  <c r="I42" i="19"/>
  <c r="J42" i="19"/>
  <c r="B43" i="19"/>
  <c r="C43" i="19"/>
  <c r="D43" i="19"/>
  <c r="E43" i="19"/>
  <c r="F43" i="19"/>
  <c r="G43" i="19"/>
  <c r="H43" i="19"/>
  <c r="I43" i="19"/>
  <c r="J43" i="19"/>
  <c r="B44" i="19"/>
  <c r="C44" i="19"/>
  <c r="D44" i="19"/>
  <c r="E44" i="19"/>
  <c r="F44" i="19"/>
  <c r="G44" i="19"/>
  <c r="H44" i="19"/>
  <c r="I44" i="19"/>
  <c r="J44" i="19"/>
  <c r="B45" i="19"/>
  <c r="C45" i="19"/>
  <c r="D45" i="19"/>
  <c r="E45" i="19"/>
  <c r="F45" i="19"/>
  <c r="G45" i="19"/>
  <c r="H45" i="19"/>
  <c r="I45" i="19"/>
  <c r="J45" i="19"/>
  <c r="B46" i="19"/>
  <c r="C46" i="19"/>
  <c r="D46" i="19"/>
  <c r="E46" i="19"/>
  <c r="F46" i="19"/>
  <c r="G46" i="19"/>
  <c r="H46" i="19"/>
  <c r="I46" i="19"/>
  <c r="J46" i="19"/>
  <c r="B47" i="19"/>
  <c r="C47" i="19"/>
  <c r="D47" i="19"/>
  <c r="E47" i="19"/>
  <c r="F47" i="19"/>
  <c r="G47" i="19"/>
  <c r="H47" i="19"/>
  <c r="I47" i="19"/>
  <c r="J47" i="19"/>
  <c r="B48" i="19"/>
  <c r="C48" i="19"/>
  <c r="D48" i="19"/>
  <c r="E48" i="19"/>
  <c r="F48" i="19"/>
  <c r="G48" i="19"/>
  <c r="H48" i="19"/>
  <c r="I48" i="19"/>
  <c r="J48" i="19"/>
  <c r="B49" i="19"/>
  <c r="C49" i="19"/>
  <c r="D49" i="19"/>
  <c r="E49" i="19"/>
  <c r="F49" i="19"/>
  <c r="G49" i="19"/>
  <c r="H49" i="19"/>
  <c r="I49" i="19"/>
  <c r="J49" i="19"/>
  <c r="B50" i="19"/>
  <c r="C50" i="19"/>
  <c r="D50" i="19"/>
  <c r="E50" i="19"/>
  <c r="F50" i="19"/>
  <c r="G50" i="19"/>
  <c r="H50" i="19"/>
  <c r="I50" i="19"/>
  <c r="J50" i="19"/>
  <c r="B51" i="19"/>
  <c r="C51" i="19"/>
  <c r="D51" i="19"/>
  <c r="E51" i="19"/>
  <c r="F51" i="19"/>
  <c r="G51" i="19"/>
  <c r="H51" i="19"/>
  <c r="I51" i="19"/>
  <c r="J51" i="19"/>
  <c r="B52" i="19"/>
  <c r="C52" i="19"/>
  <c r="D52" i="19"/>
  <c r="E52" i="19"/>
  <c r="F52" i="19"/>
  <c r="G52" i="19"/>
  <c r="H52" i="19"/>
  <c r="I52" i="19"/>
  <c r="J52" i="19"/>
  <c r="N3" i="19"/>
  <c r="O3" i="19"/>
  <c r="P3" i="19"/>
  <c r="Q3" i="19"/>
  <c r="R3" i="19"/>
  <c r="S3" i="19"/>
  <c r="T3" i="19"/>
  <c r="U3" i="19"/>
  <c r="V3" i="19"/>
  <c r="N4" i="19"/>
  <c r="O4" i="19"/>
  <c r="P4" i="19"/>
  <c r="Q4" i="19"/>
  <c r="R4" i="19"/>
  <c r="S4" i="19"/>
  <c r="T4" i="19"/>
  <c r="U4" i="19"/>
  <c r="V4" i="19"/>
  <c r="N5" i="19"/>
  <c r="O5" i="19"/>
  <c r="P5" i="19"/>
  <c r="Q5" i="19"/>
  <c r="R5" i="19"/>
  <c r="S5" i="19"/>
  <c r="T5" i="19"/>
  <c r="U5" i="19"/>
  <c r="V5" i="19"/>
  <c r="N6" i="19"/>
  <c r="O6" i="19"/>
  <c r="P6" i="19"/>
  <c r="Q6" i="19"/>
  <c r="R6" i="19"/>
  <c r="S6" i="19"/>
  <c r="T6" i="19"/>
  <c r="U6" i="19"/>
  <c r="V6" i="19"/>
  <c r="N7" i="19"/>
  <c r="O7" i="19"/>
  <c r="P7" i="19"/>
  <c r="Q7" i="19"/>
  <c r="R7" i="19"/>
  <c r="S7" i="19"/>
  <c r="T7" i="19"/>
  <c r="U7" i="19"/>
  <c r="V7" i="19"/>
  <c r="N8" i="19"/>
  <c r="O8" i="19"/>
  <c r="P8" i="19"/>
  <c r="Q8" i="19"/>
  <c r="R8" i="19"/>
  <c r="S8" i="19"/>
  <c r="T8" i="19"/>
  <c r="U8" i="19"/>
  <c r="V8" i="19"/>
  <c r="N9" i="19"/>
  <c r="O9" i="19"/>
  <c r="P9" i="19"/>
  <c r="Q9" i="19"/>
  <c r="R9" i="19"/>
  <c r="S9" i="19"/>
  <c r="T9" i="19"/>
  <c r="U9" i="19"/>
  <c r="V9" i="19"/>
  <c r="N10" i="19"/>
  <c r="O10" i="19"/>
  <c r="P10" i="19"/>
  <c r="Q10" i="19"/>
  <c r="R10" i="19"/>
  <c r="S10" i="19"/>
  <c r="T10" i="19"/>
  <c r="U10" i="19"/>
  <c r="V10" i="19"/>
  <c r="N11" i="19"/>
  <c r="O11" i="19"/>
  <c r="P11" i="19"/>
  <c r="Q11" i="19"/>
  <c r="R11" i="19"/>
  <c r="S11" i="19"/>
  <c r="T11" i="19"/>
  <c r="U11" i="19"/>
  <c r="V11" i="19"/>
  <c r="N12" i="19"/>
  <c r="O12" i="19"/>
  <c r="P12" i="19"/>
  <c r="Q12" i="19"/>
  <c r="R12" i="19"/>
  <c r="S12" i="19"/>
  <c r="T12" i="19"/>
  <c r="U12" i="19"/>
  <c r="V12" i="19"/>
  <c r="N13" i="19"/>
  <c r="O13" i="19"/>
  <c r="P13" i="19"/>
  <c r="Q13" i="19"/>
  <c r="R13" i="19"/>
  <c r="S13" i="19"/>
  <c r="T13" i="19"/>
  <c r="U13" i="19"/>
  <c r="V13" i="19"/>
  <c r="N14" i="19"/>
  <c r="O14" i="19"/>
  <c r="P14" i="19"/>
  <c r="Q14" i="19"/>
  <c r="R14" i="19"/>
  <c r="S14" i="19"/>
  <c r="T14" i="19"/>
  <c r="U14" i="19"/>
  <c r="V14" i="19"/>
  <c r="N15" i="19"/>
  <c r="O15" i="19"/>
  <c r="P15" i="19"/>
  <c r="Q15" i="19"/>
  <c r="R15" i="19"/>
  <c r="S15" i="19"/>
  <c r="T15" i="19"/>
  <c r="U15" i="19"/>
  <c r="V15" i="19"/>
  <c r="N16" i="19"/>
  <c r="O16" i="19"/>
  <c r="P16" i="19"/>
  <c r="Q16" i="19"/>
  <c r="R16" i="19"/>
  <c r="S16" i="19"/>
  <c r="T16" i="19"/>
  <c r="U16" i="19"/>
  <c r="V16" i="19"/>
  <c r="N17" i="19"/>
  <c r="O17" i="19"/>
  <c r="P17" i="19"/>
  <c r="Q17" i="19"/>
  <c r="R17" i="19"/>
  <c r="S17" i="19"/>
  <c r="T17" i="19"/>
  <c r="U17" i="19"/>
  <c r="V17" i="19"/>
  <c r="N18" i="19"/>
  <c r="O18" i="19"/>
  <c r="P18" i="19"/>
  <c r="Q18" i="19"/>
  <c r="R18" i="19"/>
  <c r="S18" i="19"/>
  <c r="T18" i="19"/>
  <c r="U18" i="19"/>
  <c r="V18" i="19"/>
  <c r="N19" i="19"/>
  <c r="O19" i="19"/>
  <c r="P19" i="19"/>
  <c r="Q19" i="19"/>
  <c r="R19" i="19"/>
  <c r="S19" i="19"/>
  <c r="T19" i="19"/>
  <c r="U19" i="19"/>
  <c r="V19" i="19"/>
  <c r="N20" i="19"/>
  <c r="O20" i="19"/>
  <c r="P20" i="19"/>
  <c r="Q20" i="19"/>
  <c r="R20" i="19"/>
  <c r="S20" i="19"/>
  <c r="T20" i="19"/>
  <c r="U20" i="19"/>
  <c r="V20" i="19"/>
  <c r="N21" i="19"/>
  <c r="O21" i="19"/>
  <c r="P21" i="19"/>
  <c r="Q21" i="19"/>
  <c r="R21" i="19"/>
  <c r="S21" i="19"/>
  <c r="T21" i="19"/>
  <c r="U21" i="19"/>
  <c r="V21" i="19"/>
  <c r="N22" i="19"/>
  <c r="O22" i="19"/>
  <c r="P22" i="19"/>
  <c r="Q22" i="19"/>
  <c r="R22" i="19"/>
  <c r="S22" i="19"/>
  <c r="T22" i="19"/>
  <c r="U22" i="19"/>
  <c r="V22" i="19"/>
  <c r="N23" i="19"/>
  <c r="O23" i="19"/>
  <c r="P23" i="19"/>
  <c r="Q23" i="19"/>
  <c r="R23" i="19"/>
  <c r="S23" i="19"/>
  <c r="T23" i="19"/>
  <c r="U23" i="19"/>
  <c r="V23" i="19"/>
  <c r="N24" i="19"/>
  <c r="O24" i="19"/>
  <c r="P24" i="19"/>
  <c r="Q24" i="19"/>
  <c r="R24" i="19"/>
  <c r="S24" i="19"/>
  <c r="T24" i="19"/>
  <c r="U24" i="19"/>
  <c r="V24" i="19"/>
  <c r="N25" i="19"/>
  <c r="O25" i="19"/>
  <c r="P25" i="19"/>
  <c r="Q25" i="19"/>
  <c r="R25" i="19"/>
  <c r="S25" i="19"/>
  <c r="T25" i="19"/>
  <c r="U25" i="19"/>
  <c r="V25" i="19"/>
  <c r="N26" i="19"/>
  <c r="O26" i="19"/>
  <c r="P26" i="19"/>
  <c r="Q26" i="19"/>
  <c r="R26" i="19"/>
  <c r="S26" i="19"/>
  <c r="T26" i="19"/>
  <c r="U26" i="19"/>
  <c r="V26" i="19"/>
  <c r="N27" i="19"/>
  <c r="O27" i="19"/>
  <c r="P27" i="19"/>
  <c r="Q27" i="19"/>
  <c r="R27" i="19"/>
  <c r="S27" i="19"/>
  <c r="T27" i="19"/>
  <c r="U27" i="19"/>
  <c r="V27" i="19"/>
  <c r="N28" i="19"/>
  <c r="O28" i="19"/>
  <c r="P28" i="19"/>
  <c r="Q28" i="19"/>
  <c r="R28" i="19"/>
  <c r="S28" i="19"/>
  <c r="T28" i="19"/>
  <c r="U28" i="19"/>
  <c r="V28" i="19"/>
  <c r="N29" i="19"/>
  <c r="O29" i="19"/>
  <c r="P29" i="19"/>
  <c r="Q29" i="19"/>
  <c r="R29" i="19"/>
  <c r="S29" i="19"/>
  <c r="T29" i="19"/>
  <c r="U29" i="19"/>
  <c r="V29" i="19"/>
  <c r="N30" i="19"/>
  <c r="O30" i="19"/>
  <c r="P30" i="19"/>
  <c r="Q30" i="19"/>
  <c r="R30" i="19"/>
  <c r="S30" i="19"/>
  <c r="T30" i="19"/>
  <c r="U30" i="19"/>
  <c r="V30" i="19"/>
  <c r="N31" i="19"/>
  <c r="O31" i="19"/>
  <c r="P31" i="19"/>
  <c r="Q31" i="19"/>
  <c r="R31" i="19"/>
  <c r="S31" i="19"/>
  <c r="T31" i="19"/>
  <c r="U31" i="19"/>
  <c r="V31" i="19"/>
  <c r="N32" i="19"/>
  <c r="O32" i="19"/>
  <c r="P32" i="19"/>
  <c r="Q32" i="19"/>
  <c r="R32" i="19"/>
  <c r="S32" i="19"/>
  <c r="T32" i="19"/>
  <c r="U32" i="19"/>
  <c r="V32" i="19"/>
  <c r="N33" i="19"/>
  <c r="O33" i="19"/>
  <c r="P33" i="19"/>
  <c r="Q33" i="19"/>
  <c r="R33" i="19"/>
  <c r="S33" i="19"/>
  <c r="T33" i="19"/>
  <c r="U33" i="19"/>
  <c r="V33" i="19"/>
  <c r="N34" i="19"/>
  <c r="O34" i="19"/>
  <c r="P34" i="19"/>
  <c r="Q34" i="19"/>
  <c r="R34" i="19"/>
  <c r="S34" i="19"/>
  <c r="T34" i="19"/>
  <c r="U34" i="19"/>
  <c r="V34" i="19"/>
  <c r="N35" i="19"/>
  <c r="O35" i="19"/>
  <c r="P35" i="19"/>
  <c r="Q35" i="19"/>
  <c r="R35" i="19"/>
  <c r="S35" i="19"/>
  <c r="T35" i="19"/>
  <c r="U35" i="19"/>
  <c r="V35" i="19"/>
  <c r="N36" i="19"/>
  <c r="O36" i="19"/>
  <c r="P36" i="19"/>
  <c r="Q36" i="19"/>
  <c r="R36" i="19"/>
  <c r="S36" i="19"/>
  <c r="T36" i="19"/>
  <c r="U36" i="19"/>
  <c r="V36" i="19"/>
  <c r="N37" i="19"/>
  <c r="O37" i="19"/>
  <c r="P37" i="19"/>
  <c r="Q37" i="19"/>
  <c r="R37" i="19"/>
  <c r="S37" i="19"/>
  <c r="T37" i="19"/>
  <c r="U37" i="19"/>
  <c r="V37" i="19"/>
  <c r="N38" i="19"/>
  <c r="O38" i="19"/>
  <c r="P38" i="19"/>
  <c r="Q38" i="19"/>
  <c r="R38" i="19"/>
  <c r="S38" i="19"/>
  <c r="T38" i="19"/>
  <c r="U38" i="19"/>
  <c r="V38" i="19"/>
  <c r="N39" i="19"/>
  <c r="O39" i="19"/>
  <c r="P39" i="19"/>
  <c r="Q39" i="19"/>
  <c r="R39" i="19"/>
  <c r="S39" i="19"/>
  <c r="T39" i="19"/>
  <c r="U39" i="19"/>
  <c r="V39" i="19"/>
  <c r="N40" i="19"/>
  <c r="O40" i="19"/>
  <c r="P40" i="19"/>
  <c r="Q40" i="19"/>
  <c r="R40" i="19"/>
  <c r="S40" i="19"/>
  <c r="T40" i="19"/>
  <c r="U40" i="19"/>
  <c r="V40" i="19"/>
  <c r="N41" i="19"/>
  <c r="O41" i="19"/>
  <c r="P41" i="19"/>
  <c r="Q41" i="19"/>
  <c r="R41" i="19"/>
  <c r="S41" i="19"/>
  <c r="T41" i="19"/>
  <c r="U41" i="19"/>
  <c r="V41" i="19"/>
  <c r="N42" i="19"/>
  <c r="O42" i="19"/>
  <c r="P42" i="19"/>
  <c r="Q42" i="19"/>
  <c r="R42" i="19"/>
  <c r="S42" i="19"/>
  <c r="T42" i="19"/>
  <c r="U42" i="19"/>
  <c r="V42" i="19"/>
  <c r="N43" i="19"/>
  <c r="O43" i="19"/>
  <c r="P43" i="19"/>
  <c r="Q43" i="19"/>
  <c r="R43" i="19"/>
  <c r="S43" i="19"/>
  <c r="T43" i="19"/>
  <c r="U43" i="19"/>
  <c r="V43" i="19"/>
  <c r="N44" i="19"/>
  <c r="O44" i="19"/>
  <c r="P44" i="19"/>
  <c r="Q44" i="19"/>
  <c r="R44" i="19"/>
  <c r="S44" i="19"/>
  <c r="T44" i="19"/>
  <c r="U44" i="19"/>
  <c r="V44" i="19"/>
  <c r="N45" i="19"/>
  <c r="O45" i="19"/>
  <c r="P45" i="19"/>
  <c r="Q45" i="19"/>
  <c r="R45" i="19"/>
  <c r="S45" i="19"/>
  <c r="T45" i="19"/>
  <c r="U45" i="19"/>
  <c r="V45" i="19"/>
  <c r="N46" i="19"/>
  <c r="O46" i="19"/>
  <c r="P46" i="19"/>
  <c r="Q46" i="19"/>
  <c r="R46" i="19"/>
  <c r="S46" i="19"/>
  <c r="T46" i="19"/>
  <c r="U46" i="19"/>
  <c r="V46" i="19"/>
  <c r="N47" i="19"/>
  <c r="O47" i="19"/>
  <c r="P47" i="19"/>
  <c r="Q47" i="19"/>
  <c r="R47" i="19"/>
  <c r="S47" i="19"/>
  <c r="T47" i="19"/>
  <c r="U47" i="19"/>
  <c r="V47" i="19"/>
  <c r="N48" i="19"/>
  <c r="O48" i="19"/>
  <c r="P48" i="19"/>
  <c r="Q48" i="19"/>
  <c r="R48" i="19"/>
  <c r="S48" i="19"/>
  <c r="T48" i="19"/>
  <c r="U48" i="19"/>
  <c r="V48" i="19"/>
  <c r="N49" i="19"/>
  <c r="O49" i="19"/>
  <c r="P49" i="19"/>
  <c r="Q49" i="19"/>
  <c r="R49" i="19"/>
  <c r="S49" i="19"/>
  <c r="T49" i="19"/>
  <c r="U49" i="19"/>
  <c r="V49" i="19"/>
  <c r="N50" i="19"/>
  <c r="O50" i="19"/>
  <c r="P50" i="19"/>
  <c r="Q50" i="19"/>
  <c r="R50" i="19"/>
  <c r="S50" i="19"/>
  <c r="T50" i="19"/>
  <c r="U50" i="19"/>
  <c r="V50" i="19"/>
  <c r="N51" i="19"/>
  <c r="O51" i="19"/>
  <c r="P51" i="19"/>
  <c r="Q51" i="19"/>
  <c r="R51" i="19"/>
  <c r="S51" i="19"/>
  <c r="T51" i="19"/>
  <c r="U51" i="19"/>
  <c r="V51" i="19"/>
  <c r="N52" i="19"/>
  <c r="O52" i="19"/>
  <c r="P52" i="19"/>
  <c r="Q52" i="19"/>
  <c r="R52" i="19"/>
  <c r="S52" i="19"/>
  <c r="T52" i="19"/>
  <c r="U52" i="19"/>
  <c r="V52" i="19"/>
  <c r="J3" i="19"/>
  <c r="G3" i="19"/>
  <c r="F3" i="19"/>
  <c r="C3" i="19"/>
  <c r="I3" i="19" s="1"/>
  <c r="E3" i="19"/>
  <c r="D3" i="19"/>
  <c r="B3" i="19"/>
  <c r="D5" i="17"/>
  <c r="E5" i="17"/>
  <c r="F5" i="17"/>
  <c r="G5" i="17"/>
  <c r="H5" i="17"/>
  <c r="I5" i="17"/>
  <c r="J5" i="17"/>
  <c r="K5" i="17"/>
  <c r="L5" i="17"/>
  <c r="D6" i="17"/>
  <c r="E6" i="17"/>
  <c r="F6" i="17"/>
  <c r="G6" i="17"/>
  <c r="H6" i="17"/>
  <c r="I6" i="17"/>
  <c r="J6" i="17"/>
  <c r="K6" i="17"/>
  <c r="L6" i="17"/>
  <c r="D7" i="17"/>
  <c r="E7" i="17"/>
  <c r="F7" i="17"/>
  <c r="G7" i="17"/>
  <c r="H7" i="17"/>
  <c r="I7" i="17"/>
  <c r="J7" i="17"/>
  <c r="K7" i="17"/>
  <c r="L7" i="17"/>
  <c r="D8" i="17"/>
  <c r="E8" i="17"/>
  <c r="F8" i="17"/>
  <c r="G8" i="17"/>
  <c r="H8" i="17"/>
  <c r="I8" i="17"/>
  <c r="J8" i="17"/>
  <c r="K8" i="17"/>
  <c r="L8" i="17"/>
  <c r="D9" i="17"/>
  <c r="E9" i="17"/>
  <c r="F9" i="17"/>
  <c r="G9" i="17"/>
  <c r="H9" i="17"/>
  <c r="I9" i="17"/>
  <c r="J9" i="17"/>
  <c r="K9" i="17"/>
  <c r="L9" i="17"/>
  <c r="D10" i="17"/>
  <c r="E10" i="17"/>
  <c r="F10" i="17"/>
  <c r="G10" i="17"/>
  <c r="H10" i="17"/>
  <c r="I10" i="17"/>
  <c r="J10" i="17"/>
  <c r="K10" i="17"/>
  <c r="L10" i="17"/>
  <c r="D11" i="17"/>
  <c r="E11" i="17"/>
  <c r="F11" i="17"/>
  <c r="G11" i="17"/>
  <c r="H11" i="17"/>
  <c r="I11" i="17"/>
  <c r="J11" i="17"/>
  <c r="K11" i="17"/>
  <c r="L11" i="17"/>
  <c r="D12" i="17"/>
  <c r="E12" i="17"/>
  <c r="F12" i="17"/>
  <c r="G12" i="17"/>
  <c r="H12" i="17"/>
  <c r="I12" i="17"/>
  <c r="J12" i="17"/>
  <c r="K12" i="17"/>
  <c r="L12" i="17"/>
  <c r="D13" i="17"/>
  <c r="E13" i="17"/>
  <c r="F13" i="17"/>
  <c r="G13" i="17"/>
  <c r="H13" i="17"/>
  <c r="I13" i="17"/>
  <c r="J13" i="17"/>
  <c r="K13" i="17"/>
  <c r="L13" i="17"/>
  <c r="D14" i="17"/>
  <c r="E14" i="17"/>
  <c r="F14" i="17"/>
  <c r="G14" i="17"/>
  <c r="H14" i="17"/>
  <c r="I14" i="17"/>
  <c r="J14" i="17"/>
  <c r="K14" i="17"/>
  <c r="L14" i="17"/>
  <c r="D15" i="17"/>
  <c r="E15" i="17"/>
  <c r="F15" i="17"/>
  <c r="G15" i="17"/>
  <c r="H15" i="17"/>
  <c r="I15" i="17"/>
  <c r="J15" i="17"/>
  <c r="K15" i="17"/>
  <c r="L15" i="17"/>
  <c r="D16" i="17"/>
  <c r="E16" i="17"/>
  <c r="F16" i="17"/>
  <c r="G16" i="17"/>
  <c r="H16" i="17"/>
  <c r="I16" i="17"/>
  <c r="J16" i="17"/>
  <c r="K16" i="17"/>
  <c r="L16" i="17"/>
  <c r="D17" i="17"/>
  <c r="E17" i="17"/>
  <c r="F17" i="17"/>
  <c r="G17" i="17"/>
  <c r="H17" i="17"/>
  <c r="I17" i="17"/>
  <c r="J17" i="17"/>
  <c r="K17" i="17"/>
  <c r="L17" i="17"/>
  <c r="D18" i="17"/>
  <c r="E18" i="17"/>
  <c r="F18" i="17"/>
  <c r="G18" i="17"/>
  <c r="H18" i="17"/>
  <c r="I18" i="17"/>
  <c r="J18" i="17"/>
  <c r="K18" i="17"/>
  <c r="L18" i="17"/>
  <c r="D19" i="17"/>
  <c r="E19" i="17"/>
  <c r="F19" i="17"/>
  <c r="G19" i="17"/>
  <c r="H19" i="17"/>
  <c r="I19" i="17"/>
  <c r="J19" i="17"/>
  <c r="K19" i="17"/>
  <c r="L19" i="17"/>
  <c r="D20" i="17"/>
  <c r="E20" i="17"/>
  <c r="F20" i="17"/>
  <c r="G20" i="17"/>
  <c r="H20" i="17"/>
  <c r="I20" i="17"/>
  <c r="J20" i="17"/>
  <c r="K20" i="17"/>
  <c r="L20" i="17"/>
  <c r="D21" i="17"/>
  <c r="E21" i="17"/>
  <c r="F21" i="17"/>
  <c r="G21" i="17"/>
  <c r="H21" i="17"/>
  <c r="I21" i="17"/>
  <c r="J21" i="17"/>
  <c r="K21" i="17"/>
  <c r="L21" i="17"/>
  <c r="D22" i="17"/>
  <c r="E22" i="17"/>
  <c r="F22" i="17"/>
  <c r="G22" i="17"/>
  <c r="H22" i="17"/>
  <c r="I22" i="17"/>
  <c r="J22" i="17"/>
  <c r="K22" i="17"/>
  <c r="L22" i="17"/>
  <c r="D23" i="17"/>
  <c r="E23" i="17"/>
  <c r="F23" i="17"/>
  <c r="G23" i="17"/>
  <c r="H23" i="17"/>
  <c r="I23" i="17"/>
  <c r="J23" i="17"/>
  <c r="K23" i="17"/>
  <c r="L23" i="17"/>
  <c r="D24" i="17"/>
  <c r="E24" i="17"/>
  <c r="F24" i="17"/>
  <c r="G24" i="17"/>
  <c r="H24" i="17"/>
  <c r="I24" i="17"/>
  <c r="J24" i="17"/>
  <c r="K24" i="17"/>
  <c r="L24" i="17"/>
  <c r="D25" i="17"/>
  <c r="E25" i="17"/>
  <c r="F25" i="17"/>
  <c r="G25" i="17"/>
  <c r="H25" i="17"/>
  <c r="I25" i="17"/>
  <c r="J25" i="17"/>
  <c r="K25" i="17"/>
  <c r="L25" i="17"/>
  <c r="D26" i="17"/>
  <c r="E26" i="17"/>
  <c r="F26" i="17"/>
  <c r="G26" i="17"/>
  <c r="H26" i="17"/>
  <c r="I26" i="17"/>
  <c r="J26" i="17"/>
  <c r="K26" i="17"/>
  <c r="L26" i="17"/>
  <c r="D27" i="17"/>
  <c r="E27" i="17"/>
  <c r="F27" i="17"/>
  <c r="G27" i="17"/>
  <c r="H27" i="17"/>
  <c r="I27" i="17"/>
  <c r="J27" i="17"/>
  <c r="K27" i="17"/>
  <c r="L27" i="17"/>
  <c r="D28" i="17"/>
  <c r="E28" i="17"/>
  <c r="F28" i="17"/>
  <c r="G28" i="17"/>
  <c r="H28" i="17"/>
  <c r="I28" i="17"/>
  <c r="J28" i="17"/>
  <c r="K28" i="17"/>
  <c r="L28" i="17"/>
  <c r="D29" i="17"/>
  <c r="E29" i="17"/>
  <c r="F29" i="17"/>
  <c r="G29" i="17"/>
  <c r="H29" i="17"/>
  <c r="I29" i="17"/>
  <c r="J29" i="17"/>
  <c r="K29" i="17"/>
  <c r="L29" i="17"/>
  <c r="D30" i="17"/>
  <c r="E30" i="17"/>
  <c r="F30" i="17"/>
  <c r="G30" i="17"/>
  <c r="H30" i="17"/>
  <c r="I30" i="17"/>
  <c r="J30" i="17"/>
  <c r="K30" i="17"/>
  <c r="L30" i="17"/>
  <c r="D31" i="17"/>
  <c r="E31" i="17"/>
  <c r="F31" i="17"/>
  <c r="G31" i="17"/>
  <c r="H31" i="17"/>
  <c r="I31" i="17"/>
  <c r="J31" i="17"/>
  <c r="K31" i="17"/>
  <c r="L31" i="17"/>
  <c r="D32" i="17"/>
  <c r="E32" i="17"/>
  <c r="F32" i="17"/>
  <c r="G32" i="17"/>
  <c r="H32" i="17"/>
  <c r="I32" i="17"/>
  <c r="J32" i="17"/>
  <c r="K32" i="17"/>
  <c r="L32" i="17"/>
  <c r="D33" i="17"/>
  <c r="E33" i="17"/>
  <c r="F33" i="17"/>
  <c r="G33" i="17"/>
  <c r="H33" i="17"/>
  <c r="I33" i="17"/>
  <c r="J33" i="17"/>
  <c r="K33" i="17"/>
  <c r="L33" i="17"/>
  <c r="D34" i="17"/>
  <c r="E34" i="17"/>
  <c r="F34" i="17"/>
  <c r="G34" i="17"/>
  <c r="H34" i="17"/>
  <c r="I34" i="17"/>
  <c r="J34" i="17"/>
  <c r="K34" i="17"/>
  <c r="L34" i="17"/>
  <c r="D35" i="17"/>
  <c r="E35" i="17"/>
  <c r="F35" i="17"/>
  <c r="G35" i="17"/>
  <c r="H35" i="17"/>
  <c r="I35" i="17"/>
  <c r="J35" i="17"/>
  <c r="K35" i="17"/>
  <c r="L35" i="17"/>
  <c r="D36" i="17"/>
  <c r="E36" i="17"/>
  <c r="F36" i="17"/>
  <c r="G36" i="17"/>
  <c r="H36" i="17"/>
  <c r="I36" i="17"/>
  <c r="J36" i="17"/>
  <c r="K36" i="17"/>
  <c r="L36" i="17"/>
  <c r="D37" i="17"/>
  <c r="E37" i="17"/>
  <c r="F37" i="17"/>
  <c r="G37" i="17"/>
  <c r="H37" i="17"/>
  <c r="I37" i="17"/>
  <c r="J37" i="17"/>
  <c r="K37" i="17"/>
  <c r="L37" i="17"/>
  <c r="D38" i="17"/>
  <c r="E38" i="17"/>
  <c r="F38" i="17"/>
  <c r="G38" i="17"/>
  <c r="H38" i="17"/>
  <c r="I38" i="17"/>
  <c r="J38" i="17"/>
  <c r="K38" i="17"/>
  <c r="L38" i="17"/>
  <c r="D39" i="17"/>
  <c r="E39" i="17"/>
  <c r="F39" i="17"/>
  <c r="G39" i="17"/>
  <c r="H39" i="17"/>
  <c r="I39" i="17"/>
  <c r="J39" i="17"/>
  <c r="K39" i="17"/>
  <c r="L39" i="17"/>
  <c r="D40" i="17"/>
  <c r="E40" i="17"/>
  <c r="F40" i="17"/>
  <c r="G40" i="17"/>
  <c r="H40" i="17"/>
  <c r="I40" i="17"/>
  <c r="J40" i="17"/>
  <c r="K40" i="17"/>
  <c r="L40" i="17"/>
  <c r="D41" i="17"/>
  <c r="E41" i="17"/>
  <c r="F41" i="17"/>
  <c r="G41" i="17"/>
  <c r="H41" i="17"/>
  <c r="I41" i="17"/>
  <c r="J41" i="17"/>
  <c r="K41" i="17"/>
  <c r="L41" i="17"/>
  <c r="D42" i="17"/>
  <c r="E42" i="17"/>
  <c r="F42" i="17"/>
  <c r="G42" i="17"/>
  <c r="H42" i="17"/>
  <c r="I42" i="17"/>
  <c r="J42" i="17"/>
  <c r="K42" i="17"/>
  <c r="L42" i="17"/>
  <c r="D43" i="17"/>
  <c r="E43" i="17"/>
  <c r="F43" i="17"/>
  <c r="G43" i="17"/>
  <c r="H43" i="17"/>
  <c r="I43" i="17"/>
  <c r="J43" i="17"/>
  <c r="K43" i="17"/>
  <c r="L43" i="17"/>
  <c r="D44" i="17"/>
  <c r="E44" i="17"/>
  <c r="F44" i="17"/>
  <c r="G44" i="17"/>
  <c r="H44" i="17"/>
  <c r="I44" i="17"/>
  <c r="J44" i="17"/>
  <c r="K44" i="17"/>
  <c r="L44" i="17"/>
  <c r="E4" i="17"/>
  <c r="F4" i="17"/>
  <c r="G4" i="17"/>
  <c r="H4" i="17"/>
  <c r="I4" i="17"/>
  <c r="J4" i="17"/>
  <c r="K4" i="17"/>
  <c r="L4" i="17"/>
  <c r="D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" i="17"/>
  <c r="X4" i="18"/>
  <c r="Y4" i="18"/>
  <c r="Z4" i="18"/>
  <c r="AA4" i="18"/>
  <c r="AB4" i="18"/>
  <c r="AC4" i="18"/>
  <c r="AD4" i="18"/>
  <c r="AE4" i="18"/>
  <c r="AF4" i="18"/>
  <c r="X5" i="18"/>
  <c r="Y5" i="18"/>
  <c r="Z5" i="18"/>
  <c r="AA5" i="18"/>
  <c r="AB5" i="18"/>
  <c r="AC5" i="18"/>
  <c r="AD5" i="18"/>
  <c r="AE5" i="18"/>
  <c r="AF5" i="18"/>
  <c r="X6" i="18"/>
  <c r="Y6" i="18"/>
  <c r="Z6" i="18"/>
  <c r="AA6" i="18"/>
  <c r="AB6" i="18"/>
  <c r="AC6" i="18"/>
  <c r="AD6" i="18"/>
  <c r="AE6" i="18"/>
  <c r="AF6" i="18"/>
  <c r="X7" i="18"/>
  <c r="Y7" i="18"/>
  <c r="Z7" i="18"/>
  <c r="AA7" i="18"/>
  <c r="AB7" i="18"/>
  <c r="AC7" i="18"/>
  <c r="AD7" i="18"/>
  <c r="AE7" i="18"/>
  <c r="AF7" i="18"/>
  <c r="X8" i="18"/>
  <c r="Y8" i="18"/>
  <c r="Z8" i="18"/>
  <c r="AA8" i="18"/>
  <c r="AB8" i="18"/>
  <c r="AC8" i="18"/>
  <c r="AD8" i="18"/>
  <c r="AE8" i="18"/>
  <c r="AF8" i="18"/>
  <c r="X9" i="18"/>
  <c r="Y9" i="18"/>
  <c r="Z9" i="18"/>
  <c r="AA9" i="18"/>
  <c r="AB9" i="18"/>
  <c r="AC9" i="18"/>
  <c r="AD9" i="18"/>
  <c r="AE9" i="18"/>
  <c r="AF9" i="18"/>
  <c r="X10" i="18"/>
  <c r="Y10" i="18"/>
  <c r="Z10" i="18"/>
  <c r="AA10" i="18"/>
  <c r="AB10" i="18"/>
  <c r="AC10" i="18"/>
  <c r="AD10" i="18"/>
  <c r="AE10" i="18"/>
  <c r="AF10" i="18"/>
  <c r="X11" i="18"/>
  <c r="Y11" i="18"/>
  <c r="Z11" i="18"/>
  <c r="AA11" i="18"/>
  <c r="AB11" i="18"/>
  <c r="AC11" i="18"/>
  <c r="AD11" i="18"/>
  <c r="AE11" i="18"/>
  <c r="AF11" i="18"/>
  <c r="X12" i="18"/>
  <c r="Y12" i="18"/>
  <c r="Z12" i="18"/>
  <c r="AA12" i="18"/>
  <c r="AB12" i="18"/>
  <c r="AC12" i="18"/>
  <c r="AD12" i="18"/>
  <c r="AE12" i="18"/>
  <c r="AF12" i="18"/>
  <c r="X13" i="18"/>
  <c r="Y13" i="18"/>
  <c r="Z13" i="18"/>
  <c r="AA13" i="18"/>
  <c r="AB13" i="18"/>
  <c r="AC13" i="18"/>
  <c r="AD13" i="18"/>
  <c r="AE13" i="18"/>
  <c r="AF13" i="18"/>
  <c r="X14" i="18"/>
  <c r="Y14" i="18"/>
  <c r="Z14" i="18"/>
  <c r="AA14" i="18"/>
  <c r="AB14" i="18"/>
  <c r="AC14" i="18"/>
  <c r="AD14" i="18"/>
  <c r="AE14" i="18"/>
  <c r="AF14" i="18"/>
  <c r="X15" i="18"/>
  <c r="Y15" i="18"/>
  <c r="Z15" i="18"/>
  <c r="AA15" i="18"/>
  <c r="AB15" i="18"/>
  <c r="AC15" i="18"/>
  <c r="AD15" i="18"/>
  <c r="AE15" i="18"/>
  <c r="AF15" i="18"/>
  <c r="X16" i="18"/>
  <c r="Y16" i="18"/>
  <c r="Z16" i="18"/>
  <c r="AA16" i="18"/>
  <c r="AB16" i="18"/>
  <c r="AC16" i="18"/>
  <c r="AD16" i="18"/>
  <c r="AE16" i="18"/>
  <c r="AF16" i="18"/>
  <c r="X17" i="18"/>
  <c r="Y17" i="18"/>
  <c r="Z17" i="18"/>
  <c r="AA17" i="18"/>
  <c r="AB17" i="18"/>
  <c r="AC17" i="18"/>
  <c r="AD17" i="18"/>
  <c r="AE17" i="18"/>
  <c r="AF17" i="18"/>
  <c r="X18" i="18"/>
  <c r="Y18" i="18"/>
  <c r="Z18" i="18"/>
  <c r="AA18" i="18"/>
  <c r="AB18" i="18"/>
  <c r="AC18" i="18"/>
  <c r="AD18" i="18"/>
  <c r="AE18" i="18"/>
  <c r="AF18" i="18"/>
  <c r="X19" i="18"/>
  <c r="Y19" i="18"/>
  <c r="Z19" i="18"/>
  <c r="AA19" i="18"/>
  <c r="AB19" i="18"/>
  <c r="AC19" i="18"/>
  <c r="AD19" i="18"/>
  <c r="AE19" i="18"/>
  <c r="AF19" i="18"/>
  <c r="X20" i="18"/>
  <c r="Y20" i="18"/>
  <c r="Z20" i="18"/>
  <c r="AA20" i="18"/>
  <c r="AB20" i="18"/>
  <c r="AC20" i="18"/>
  <c r="AD20" i="18"/>
  <c r="AE20" i="18"/>
  <c r="AF20" i="18"/>
  <c r="X21" i="18"/>
  <c r="Y21" i="18"/>
  <c r="Z21" i="18"/>
  <c r="AA21" i="18"/>
  <c r="AB21" i="18"/>
  <c r="AC21" i="18"/>
  <c r="AD21" i="18"/>
  <c r="AE21" i="18"/>
  <c r="AF21" i="18"/>
  <c r="X22" i="18"/>
  <c r="Y22" i="18"/>
  <c r="Z22" i="18"/>
  <c r="AA22" i="18"/>
  <c r="AB22" i="18"/>
  <c r="AC22" i="18"/>
  <c r="AD22" i="18"/>
  <c r="AE22" i="18"/>
  <c r="AF22" i="18"/>
  <c r="X23" i="18"/>
  <c r="Y23" i="18"/>
  <c r="Z23" i="18"/>
  <c r="AA23" i="18"/>
  <c r="AB23" i="18"/>
  <c r="AC23" i="18"/>
  <c r="AD23" i="18"/>
  <c r="AE23" i="18"/>
  <c r="AF23" i="18"/>
  <c r="X24" i="18"/>
  <c r="Y24" i="18"/>
  <c r="Z24" i="18"/>
  <c r="AA24" i="18"/>
  <c r="AB24" i="18"/>
  <c r="AC24" i="18"/>
  <c r="AD24" i="18"/>
  <c r="AE24" i="18"/>
  <c r="AF24" i="18"/>
  <c r="X25" i="18"/>
  <c r="Y25" i="18"/>
  <c r="Z25" i="18"/>
  <c r="AA25" i="18"/>
  <c r="AB25" i="18"/>
  <c r="AC25" i="18"/>
  <c r="AD25" i="18"/>
  <c r="AE25" i="18"/>
  <c r="AF25" i="18"/>
  <c r="X26" i="18"/>
  <c r="Y26" i="18"/>
  <c r="Z26" i="18"/>
  <c r="AA26" i="18"/>
  <c r="AB26" i="18"/>
  <c r="AC26" i="18"/>
  <c r="AD26" i="18"/>
  <c r="AE26" i="18"/>
  <c r="AF26" i="18"/>
  <c r="X27" i="18"/>
  <c r="Y27" i="18"/>
  <c r="Z27" i="18"/>
  <c r="AA27" i="18"/>
  <c r="AB27" i="18"/>
  <c r="AC27" i="18"/>
  <c r="AD27" i="18"/>
  <c r="AE27" i="18"/>
  <c r="AF27" i="18"/>
  <c r="X28" i="18"/>
  <c r="Y28" i="18"/>
  <c r="Z28" i="18"/>
  <c r="AA28" i="18"/>
  <c r="AB28" i="18"/>
  <c r="AC28" i="18"/>
  <c r="AD28" i="18"/>
  <c r="AE28" i="18"/>
  <c r="AF28" i="18"/>
  <c r="X29" i="18"/>
  <c r="Y29" i="18"/>
  <c r="Z29" i="18"/>
  <c r="AA29" i="18"/>
  <c r="AB29" i="18"/>
  <c r="AC29" i="18"/>
  <c r="AD29" i="18"/>
  <c r="AE29" i="18"/>
  <c r="AF29" i="18"/>
  <c r="X30" i="18"/>
  <c r="Y30" i="18"/>
  <c r="Z30" i="18"/>
  <c r="AA30" i="18"/>
  <c r="AB30" i="18"/>
  <c r="AC30" i="18"/>
  <c r="AD30" i="18"/>
  <c r="AE30" i="18"/>
  <c r="AF30" i="18"/>
  <c r="X31" i="18"/>
  <c r="Y31" i="18"/>
  <c r="Z31" i="18"/>
  <c r="AA31" i="18"/>
  <c r="AB31" i="18"/>
  <c r="AC31" i="18"/>
  <c r="AD31" i="18"/>
  <c r="AE31" i="18"/>
  <c r="AF31" i="18"/>
  <c r="X32" i="18"/>
  <c r="Y32" i="18"/>
  <c r="Z32" i="18"/>
  <c r="AA32" i="18"/>
  <c r="AB32" i="18"/>
  <c r="AC32" i="18"/>
  <c r="AD32" i="18"/>
  <c r="AE32" i="18"/>
  <c r="AF32" i="18"/>
  <c r="X33" i="18"/>
  <c r="Y33" i="18"/>
  <c r="Z33" i="18"/>
  <c r="AA33" i="18"/>
  <c r="AB33" i="18"/>
  <c r="AC33" i="18"/>
  <c r="AD33" i="18"/>
  <c r="AE33" i="18"/>
  <c r="AF33" i="18"/>
  <c r="X34" i="18"/>
  <c r="Y34" i="18"/>
  <c r="Z34" i="18"/>
  <c r="AA34" i="18"/>
  <c r="AB34" i="18"/>
  <c r="AC34" i="18"/>
  <c r="AD34" i="18"/>
  <c r="AE34" i="18"/>
  <c r="AF34" i="18"/>
  <c r="X35" i="18"/>
  <c r="Y35" i="18"/>
  <c r="Z35" i="18"/>
  <c r="AA35" i="18"/>
  <c r="AB35" i="18"/>
  <c r="AC35" i="18"/>
  <c r="AD35" i="18"/>
  <c r="AE35" i="18"/>
  <c r="AF35" i="18"/>
  <c r="X36" i="18"/>
  <c r="Y36" i="18"/>
  <c r="Z36" i="18"/>
  <c r="AA36" i="18"/>
  <c r="AB36" i="18"/>
  <c r="AC36" i="18"/>
  <c r="AD36" i="18"/>
  <c r="AE36" i="18"/>
  <c r="AF36" i="18"/>
  <c r="X37" i="18"/>
  <c r="Y37" i="18"/>
  <c r="Z37" i="18"/>
  <c r="AA37" i="18"/>
  <c r="AB37" i="18"/>
  <c r="AC37" i="18"/>
  <c r="AD37" i="18"/>
  <c r="AE37" i="18"/>
  <c r="AF37" i="18"/>
  <c r="X38" i="18"/>
  <c r="Y38" i="18"/>
  <c r="Z38" i="18"/>
  <c r="AA38" i="18"/>
  <c r="AB38" i="18"/>
  <c r="AC38" i="18"/>
  <c r="AD38" i="18"/>
  <c r="AE38" i="18"/>
  <c r="AF38" i="18"/>
  <c r="X39" i="18"/>
  <c r="Y39" i="18"/>
  <c r="Z39" i="18"/>
  <c r="AA39" i="18"/>
  <c r="AB39" i="18"/>
  <c r="AC39" i="18"/>
  <c r="AD39" i="18"/>
  <c r="AE39" i="18"/>
  <c r="AF39" i="18"/>
  <c r="X40" i="18"/>
  <c r="Y40" i="18"/>
  <c r="Z40" i="18"/>
  <c r="AA40" i="18"/>
  <c r="AB40" i="18"/>
  <c r="AC40" i="18"/>
  <c r="AD40" i="18"/>
  <c r="AE40" i="18"/>
  <c r="AF40" i="18"/>
  <c r="X41" i="18"/>
  <c r="Y41" i="18"/>
  <c r="Z41" i="18"/>
  <c r="AA41" i="18"/>
  <c r="AB41" i="18"/>
  <c r="AC41" i="18"/>
  <c r="AD41" i="18"/>
  <c r="AE41" i="18"/>
  <c r="AF41" i="18"/>
  <c r="X42" i="18"/>
  <c r="Y42" i="18"/>
  <c r="Z42" i="18"/>
  <c r="AA42" i="18"/>
  <c r="AB42" i="18"/>
  <c r="AC42" i="18"/>
  <c r="AD42" i="18"/>
  <c r="AE42" i="18"/>
  <c r="AF42" i="18"/>
  <c r="X43" i="18"/>
  <c r="Y43" i="18"/>
  <c r="Z43" i="18"/>
  <c r="AA43" i="18"/>
  <c r="AB43" i="18"/>
  <c r="AC43" i="18"/>
  <c r="AD43" i="18"/>
  <c r="AE43" i="18"/>
  <c r="AF43" i="18"/>
  <c r="Y3" i="18"/>
  <c r="Z3" i="18"/>
  <c r="AA3" i="18"/>
  <c r="AB3" i="18"/>
  <c r="AC3" i="18"/>
  <c r="AD3" i="18"/>
  <c r="AE3" i="18"/>
  <c r="AF3" i="18"/>
  <c r="X3" i="18"/>
  <c r="M4" i="18"/>
  <c r="N4" i="18"/>
  <c r="O4" i="18"/>
  <c r="P4" i="18"/>
  <c r="Q4" i="18"/>
  <c r="R4" i="18"/>
  <c r="S4" i="18"/>
  <c r="T4" i="18"/>
  <c r="U4" i="18"/>
  <c r="V4" i="18"/>
  <c r="M5" i="18"/>
  <c r="N5" i="18"/>
  <c r="O5" i="18"/>
  <c r="P5" i="18"/>
  <c r="Q5" i="18"/>
  <c r="R5" i="18"/>
  <c r="S5" i="18"/>
  <c r="T5" i="18"/>
  <c r="U5" i="18"/>
  <c r="V5" i="18"/>
  <c r="M6" i="18"/>
  <c r="N6" i="18"/>
  <c r="O6" i="18"/>
  <c r="P6" i="18"/>
  <c r="Q6" i="18"/>
  <c r="R6" i="18"/>
  <c r="S6" i="18"/>
  <c r="T6" i="18"/>
  <c r="U6" i="18"/>
  <c r="V6" i="18"/>
  <c r="M7" i="18"/>
  <c r="N7" i="18"/>
  <c r="O7" i="18"/>
  <c r="P7" i="18"/>
  <c r="Q7" i="18"/>
  <c r="R7" i="18"/>
  <c r="S7" i="18"/>
  <c r="T7" i="18"/>
  <c r="U7" i="18"/>
  <c r="V7" i="18"/>
  <c r="M8" i="18"/>
  <c r="N8" i="18"/>
  <c r="O8" i="18"/>
  <c r="P8" i="18"/>
  <c r="Q8" i="18"/>
  <c r="R8" i="18"/>
  <c r="S8" i="18"/>
  <c r="T8" i="18"/>
  <c r="U8" i="18"/>
  <c r="V8" i="18"/>
  <c r="M9" i="18"/>
  <c r="N9" i="18"/>
  <c r="O9" i="18"/>
  <c r="P9" i="18"/>
  <c r="Q9" i="18"/>
  <c r="R9" i="18"/>
  <c r="S9" i="18"/>
  <c r="T9" i="18"/>
  <c r="U9" i="18"/>
  <c r="V9" i="18"/>
  <c r="M10" i="18"/>
  <c r="N10" i="18"/>
  <c r="O10" i="18"/>
  <c r="P10" i="18"/>
  <c r="Q10" i="18"/>
  <c r="R10" i="18"/>
  <c r="S10" i="18"/>
  <c r="T10" i="18"/>
  <c r="U10" i="18"/>
  <c r="V10" i="18"/>
  <c r="M11" i="18"/>
  <c r="N11" i="18"/>
  <c r="O11" i="18"/>
  <c r="P11" i="18"/>
  <c r="Q11" i="18"/>
  <c r="R11" i="18"/>
  <c r="S11" i="18"/>
  <c r="T11" i="18"/>
  <c r="U11" i="18"/>
  <c r="V11" i="18"/>
  <c r="M12" i="18"/>
  <c r="N12" i="18"/>
  <c r="O12" i="18"/>
  <c r="P12" i="18"/>
  <c r="Q12" i="18"/>
  <c r="R12" i="18"/>
  <c r="S12" i="18"/>
  <c r="T12" i="18"/>
  <c r="U12" i="18"/>
  <c r="V12" i="18"/>
  <c r="M13" i="18"/>
  <c r="N13" i="18"/>
  <c r="O13" i="18"/>
  <c r="P13" i="18"/>
  <c r="Q13" i="18"/>
  <c r="R13" i="18"/>
  <c r="S13" i="18"/>
  <c r="T13" i="18"/>
  <c r="U13" i="18"/>
  <c r="V13" i="18"/>
  <c r="M14" i="18"/>
  <c r="N14" i="18"/>
  <c r="O14" i="18"/>
  <c r="P14" i="18"/>
  <c r="Q14" i="18"/>
  <c r="R14" i="18"/>
  <c r="S14" i="18"/>
  <c r="T14" i="18"/>
  <c r="U14" i="18"/>
  <c r="V14" i="18"/>
  <c r="M15" i="18"/>
  <c r="N15" i="18"/>
  <c r="O15" i="18"/>
  <c r="P15" i="18"/>
  <c r="Q15" i="18"/>
  <c r="R15" i="18"/>
  <c r="S15" i="18"/>
  <c r="T15" i="18"/>
  <c r="U15" i="18"/>
  <c r="V15" i="18"/>
  <c r="M16" i="18"/>
  <c r="N16" i="18"/>
  <c r="O16" i="18"/>
  <c r="P16" i="18"/>
  <c r="Q16" i="18"/>
  <c r="R16" i="18"/>
  <c r="S16" i="18"/>
  <c r="T16" i="18"/>
  <c r="U16" i="18"/>
  <c r="V16" i="18"/>
  <c r="M17" i="18"/>
  <c r="N17" i="18"/>
  <c r="O17" i="18"/>
  <c r="P17" i="18"/>
  <c r="Q17" i="18"/>
  <c r="R17" i="18"/>
  <c r="S17" i="18"/>
  <c r="T17" i="18"/>
  <c r="U17" i="18"/>
  <c r="V17" i="18"/>
  <c r="M18" i="18"/>
  <c r="N18" i="18"/>
  <c r="O18" i="18"/>
  <c r="P18" i="18"/>
  <c r="Q18" i="18"/>
  <c r="R18" i="18"/>
  <c r="S18" i="18"/>
  <c r="T18" i="18"/>
  <c r="U18" i="18"/>
  <c r="V18" i="18"/>
  <c r="M19" i="18"/>
  <c r="N19" i="18"/>
  <c r="O19" i="18"/>
  <c r="P19" i="18"/>
  <c r="Q19" i="18"/>
  <c r="R19" i="18"/>
  <c r="S19" i="18"/>
  <c r="T19" i="18"/>
  <c r="U19" i="18"/>
  <c r="V19" i="18"/>
  <c r="M20" i="18"/>
  <c r="N20" i="18"/>
  <c r="O20" i="18"/>
  <c r="P20" i="18"/>
  <c r="Q20" i="18"/>
  <c r="R20" i="18"/>
  <c r="S20" i="18"/>
  <c r="T20" i="18"/>
  <c r="U20" i="18"/>
  <c r="V20" i="18"/>
  <c r="M21" i="18"/>
  <c r="N21" i="18"/>
  <c r="O21" i="18"/>
  <c r="P21" i="18"/>
  <c r="Q21" i="18"/>
  <c r="R21" i="18"/>
  <c r="S21" i="18"/>
  <c r="T21" i="18"/>
  <c r="U21" i="18"/>
  <c r="V21" i="18"/>
  <c r="M22" i="18"/>
  <c r="N22" i="18"/>
  <c r="O22" i="18"/>
  <c r="P22" i="18"/>
  <c r="Q22" i="18"/>
  <c r="R22" i="18"/>
  <c r="S22" i="18"/>
  <c r="T22" i="18"/>
  <c r="U22" i="18"/>
  <c r="V22" i="18"/>
  <c r="M23" i="18"/>
  <c r="N23" i="18"/>
  <c r="O23" i="18"/>
  <c r="P23" i="18"/>
  <c r="Q23" i="18"/>
  <c r="R23" i="18"/>
  <c r="S23" i="18"/>
  <c r="T23" i="18"/>
  <c r="U23" i="18"/>
  <c r="V23" i="18"/>
  <c r="M24" i="18"/>
  <c r="N24" i="18"/>
  <c r="O24" i="18"/>
  <c r="P24" i="18"/>
  <c r="Q24" i="18"/>
  <c r="R24" i="18"/>
  <c r="S24" i="18"/>
  <c r="T24" i="18"/>
  <c r="U24" i="18"/>
  <c r="V24" i="18"/>
  <c r="M25" i="18"/>
  <c r="N25" i="18"/>
  <c r="O25" i="18"/>
  <c r="P25" i="18"/>
  <c r="Q25" i="18"/>
  <c r="R25" i="18"/>
  <c r="S25" i="18"/>
  <c r="T25" i="18"/>
  <c r="U25" i="18"/>
  <c r="V25" i="18"/>
  <c r="M26" i="18"/>
  <c r="N26" i="18"/>
  <c r="O26" i="18"/>
  <c r="P26" i="18"/>
  <c r="Q26" i="18"/>
  <c r="R26" i="18"/>
  <c r="S26" i="18"/>
  <c r="T26" i="18"/>
  <c r="U26" i="18"/>
  <c r="V26" i="18"/>
  <c r="M27" i="18"/>
  <c r="N27" i="18"/>
  <c r="O27" i="18"/>
  <c r="P27" i="18"/>
  <c r="Q27" i="18"/>
  <c r="R27" i="18"/>
  <c r="S27" i="18"/>
  <c r="T27" i="18"/>
  <c r="U27" i="18"/>
  <c r="V27" i="18"/>
  <c r="M28" i="18"/>
  <c r="N28" i="18"/>
  <c r="O28" i="18"/>
  <c r="P28" i="18"/>
  <c r="Q28" i="18"/>
  <c r="R28" i="18"/>
  <c r="S28" i="18"/>
  <c r="T28" i="18"/>
  <c r="U28" i="18"/>
  <c r="V28" i="18"/>
  <c r="M29" i="18"/>
  <c r="N29" i="18"/>
  <c r="O29" i="18"/>
  <c r="P29" i="18"/>
  <c r="Q29" i="18"/>
  <c r="R29" i="18"/>
  <c r="S29" i="18"/>
  <c r="T29" i="18"/>
  <c r="U29" i="18"/>
  <c r="V29" i="18"/>
  <c r="M30" i="18"/>
  <c r="N30" i="18"/>
  <c r="O30" i="18"/>
  <c r="P30" i="18"/>
  <c r="Q30" i="18"/>
  <c r="R30" i="18"/>
  <c r="S30" i="18"/>
  <c r="T30" i="18"/>
  <c r="U30" i="18"/>
  <c r="V30" i="18"/>
  <c r="M31" i="18"/>
  <c r="N31" i="18"/>
  <c r="O31" i="18"/>
  <c r="P31" i="18"/>
  <c r="Q31" i="18"/>
  <c r="R31" i="18"/>
  <c r="S31" i="18"/>
  <c r="T31" i="18"/>
  <c r="U31" i="18"/>
  <c r="V31" i="18"/>
  <c r="M32" i="18"/>
  <c r="N32" i="18"/>
  <c r="O32" i="18"/>
  <c r="P32" i="18"/>
  <c r="Q32" i="18"/>
  <c r="R32" i="18"/>
  <c r="S32" i="18"/>
  <c r="T32" i="18"/>
  <c r="U32" i="18"/>
  <c r="V32" i="18"/>
  <c r="M33" i="18"/>
  <c r="N33" i="18"/>
  <c r="O33" i="18"/>
  <c r="P33" i="18"/>
  <c r="Q33" i="18"/>
  <c r="R33" i="18"/>
  <c r="S33" i="18"/>
  <c r="T33" i="18"/>
  <c r="U33" i="18"/>
  <c r="V33" i="18"/>
  <c r="M34" i="18"/>
  <c r="N34" i="18"/>
  <c r="O34" i="18"/>
  <c r="P34" i="18"/>
  <c r="Q34" i="18"/>
  <c r="R34" i="18"/>
  <c r="S34" i="18"/>
  <c r="T34" i="18"/>
  <c r="U34" i="18"/>
  <c r="V34" i="18"/>
  <c r="M35" i="18"/>
  <c r="N35" i="18"/>
  <c r="O35" i="18"/>
  <c r="P35" i="18"/>
  <c r="Q35" i="18"/>
  <c r="R35" i="18"/>
  <c r="S35" i="18"/>
  <c r="T35" i="18"/>
  <c r="U35" i="18"/>
  <c r="V35" i="18"/>
  <c r="M36" i="18"/>
  <c r="N36" i="18"/>
  <c r="O36" i="18"/>
  <c r="P36" i="18"/>
  <c r="Q36" i="18"/>
  <c r="R36" i="18"/>
  <c r="S36" i="18"/>
  <c r="T36" i="18"/>
  <c r="U36" i="18"/>
  <c r="V36" i="18"/>
  <c r="M37" i="18"/>
  <c r="N37" i="18"/>
  <c r="O37" i="18"/>
  <c r="P37" i="18"/>
  <c r="Q37" i="18"/>
  <c r="R37" i="18"/>
  <c r="S37" i="18"/>
  <c r="T37" i="18"/>
  <c r="U37" i="18"/>
  <c r="V37" i="18"/>
  <c r="M38" i="18"/>
  <c r="N38" i="18"/>
  <c r="O38" i="18"/>
  <c r="P38" i="18"/>
  <c r="Q38" i="18"/>
  <c r="R38" i="18"/>
  <c r="S38" i="18"/>
  <c r="T38" i="18"/>
  <c r="U38" i="18"/>
  <c r="V38" i="18"/>
  <c r="M39" i="18"/>
  <c r="N39" i="18"/>
  <c r="O39" i="18"/>
  <c r="P39" i="18"/>
  <c r="Q39" i="18"/>
  <c r="R39" i="18"/>
  <c r="S39" i="18"/>
  <c r="T39" i="18"/>
  <c r="U39" i="18"/>
  <c r="V39" i="18"/>
  <c r="M40" i="18"/>
  <c r="N40" i="18"/>
  <c r="O40" i="18"/>
  <c r="P40" i="18"/>
  <c r="Q40" i="18"/>
  <c r="R40" i="18"/>
  <c r="S40" i="18"/>
  <c r="T40" i="18"/>
  <c r="U40" i="18"/>
  <c r="V40" i="18"/>
  <c r="M41" i="18"/>
  <c r="N41" i="18"/>
  <c r="O41" i="18"/>
  <c r="P41" i="18"/>
  <c r="Q41" i="18"/>
  <c r="R41" i="18"/>
  <c r="S41" i="18"/>
  <c r="T41" i="18"/>
  <c r="U41" i="18"/>
  <c r="V41" i="18"/>
  <c r="M42" i="18"/>
  <c r="N42" i="18"/>
  <c r="O42" i="18"/>
  <c r="P42" i="18"/>
  <c r="Q42" i="18"/>
  <c r="R42" i="18"/>
  <c r="S42" i="18"/>
  <c r="T42" i="18"/>
  <c r="U42" i="18"/>
  <c r="V42" i="18"/>
  <c r="M43" i="18"/>
  <c r="N43" i="18"/>
  <c r="O43" i="18"/>
  <c r="P43" i="18"/>
  <c r="Q43" i="18"/>
  <c r="R43" i="18"/>
  <c r="S43" i="18"/>
  <c r="T43" i="18"/>
  <c r="U43" i="18"/>
  <c r="V43" i="18"/>
  <c r="V3" i="18"/>
  <c r="N3" i="18"/>
  <c r="O3" i="18"/>
  <c r="P3" i="18"/>
  <c r="Q3" i="18"/>
  <c r="R3" i="18"/>
  <c r="S3" i="18"/>
  <c r="T3" i="18"/>
  <c r="U3" i="18"/>
  <c r="M3" i="18"/>
  <c r="B4" i="18"/>
  <c r="C4" i="18"/>
  <c r="D4" i="18"/>
  <c r="E4" i="18"/>
  <c r="F4" i="18"/>
  <c r="G4" i="18"/>
  <c r="H4" i="18"/>
  <c r="I4" i="18"/>
  <c r="J4" i="18"/>
  <c r="K4" i="18"/>
  <c r="B5" i="18"/>
  <c r="C5" i="18"/>
  <c r="D5" i="18"/>
  <c r="E5" i="18"/>
  <c r="F5" i="18"/>
  <c r="G5" i="18"/>
  <c r="H5" i="18"/>
  <c r="I5" i="18"/>
  <c r="J5" i="18"/>
  <c r="K5" i="18"/>
  <c r="B6" i="18"/>
  <c r="C6" i="18"/>
  <c r="D6" i="18"/>
  <c r="E6" i="18"/>
  <c r="F6" i="18"/>
  <c r="G6" i="18"/>
  <c r="H6" i="18"/>
  <c r="I6" i="18"/>
  <c r="J6" i="18"/>
  <c r="K6" i="18"/>
  <c r="B7" i="18"/>
  <c r="C7" i="18"/>
  <c r="D7" i="18"/>
  <c r="E7" i="18"/>
  <c r="F7" i="18"/>
  <c r="G7" i="18"/>
  <c r="H7" i="18"/>
  <c r="I7" i="18"/>
  <c r="J7" i="18"/>
  <c r="K7" i="18"/>
  <c r="B8" i="18"/>
  <c r="C8" i="18"/>
  <c r="D8" i="18"/>
  <c r="E8" i="18"/>
  <c r="F8" i="18"/>
  <c r="G8" i="18"/>
  <c r="H8" i="18"/>
  <c r="I8" i="18"/>
  <c r="J8" i="18"/>
  <c r="K8" i="18"/>
  <c r="B9" i="18"/>
  <c r="C9" i="18"/>
  <c r="D9" i="18"/>
  <c r="E9" i="18"/>
  <c r="F9" i="18"/>
  <c r="G9" i="18"/>
  <c r="H9" i="18"/>
  <c r="I9" i="18"/>
  <c r="J9" i="18"/>
  <c r="K9" i="18"/>
  <c r="B10" i="18"/>
  <c r="C10" i="18"/>
  <c r="D10" i="18"/>
  <c r="E10" i="18"/>
  <c r="F10" i="18"/>
  <c r="G10" i="18"/>
  <c r="H10" i="18"/>
  <c r="I10" i="18"/>
  <c r="J10" i="18"/>
  <c r="K10" i="18"/>
  <c r="B11" i="18"/>
  <c r="C11" i="18"/>
  <c r="D11" i="18"/>
  <c r="E11" i="18"/>
  <c r="F11" i="18"/>
  <c r="G11" i="18"/>
  <c r="H11" i="18"/>
  <c r="I11" i="18"/>
  <c r="J11" i="18"/>
  <c r="K11" i="18"/>
  <c r="B12" i="18"/>
  <c r="C12" i="18"/>
  <c r="D12" i="18"/>
  <c r="E12" i="18"/>
  <c r="F12" i="18"/>
  <c r="G12" i="18"/>
  <c r="H12" i="18"/>
  <c r="I12" i="18"/>
  <c r="J12" i="18"/>
  <c r="K12" i="18"/>
  <c r="B13" i="18"/>
  <c r="C13" i="18"/>
  <c r="D13" i="18"/>
  <c r="E13" i="18"/>
  <c r="F13" i="18"/>
  <c r="G13" i="18"/>
  <c r="H13" i="18"/>
  <c r="I13" i="18"/>
  <c r="J13" i="18"/>
  <c r="K13" i="18"/>
  <c r="B14" i="18"/>
  <c r="C14" i="18"/>
  <c r="D14" i="18"/>
  <c r="E14" i="18"/>
  <c r="F14" i="18"/>
  <c r="G14" i="18"/>
  <c r="H14" i="18"/>
  <c r="I14" i="18"/>
  <c r="J14" i="18"/>
  <c r="K14" i="18"/>
  <c r="B15" i="18"/>
  <c r="C15" i="18"/>
  <c r="D15" i="18"/>
  <c r="E15" i="18"/>
  <c r="F15" i="18"/>
  <c r="G15" i="18"/>
  <c r="H15" i="18"/>
  <c r="I15" i="18"/>
  <c r="J15" i="18"/>
  <c r="K15" i="18"/>
  <c r="B16" i="18"/>
  <c r="C16" i="18"/>
  <c r="D16" i="18"/>
  <c r="E16" i="18"/>
  <c r="F16" i="18"/>
  <c r="G16" i="18"/>
  <c r="H16" i="18"/>
  <c r="I16" i="18"/>
  <c r="J16" i="18"/>
  <c r="K16" i="18"/>
  <c r="B17" i="18"/>
  <c r="C17" i="18"/>
  <c r="D17" i="18"/>
  <c r="E17" i="18"/>
  <c r="F17" i="18"/>
  <c r="G17" i="18"/>
  <c r="H17" i="18"/>
  <c r="I17" i="18"/>
  <c r="J17" i="18"/>
  <c r="K17" i="18"/>
  <c r="B18" i="18"/>
  <c r="C18" i="18"/>
  <c r="D18" i="18"/>
  <c r="E18" i="18"/>
  <c r="F18" i="18"/>
  <c r="G18" i="18"/>
  <c r="H18" i="18"/>
  <c r="I18" i="18"/>
  <c r="J18" i="18"/>
  <c r="K18" i="18"/>
  <c r="B19" i="18"/>
  <c r="C19" i="18"/>
  <c r="D19" i="18"/>
  <c r="E19" i="18"/>
  <c r="F19" i="18"/>
  <c r="G19" i="18"/>
  <c r="H19" i="18"/>
  <c r="I19" i="18"/>
  <c r="J19" i="18"/>
  <c r="K19" i="18"/>
  <c r="B20" i="18"/>
  <c r="C20" i="18"/>
  <c r="D20" i="18"/>
  <c r="E20" i="18"/>
  <c r="F20" i="18"/>
  <c r="G20" i="18"/>
  <c r="H20" i="18"/>
  <c r="I20" i="18"/>
  <c r="J20" i="18"/>
  <c r="K20" i="18"/>
  <c r="B21" i="18"/>
  <c r="C21" i="18"/>
  <c r="D21" i="18"/>
  <c r="E21" i="18"/>
  <c r="F21" i="18"/>
  <c r="G21" i="18"/>
  <c r="H21" i="18"/>
  <c r="I21" i="18"/>
  <c r="J21" i="18"/>
  <c r="K21" i="18"/>
  <c r="B22" i="18"/>
  <c r="C22" i="18"/>
  <c r="D22" i="18"/>
  <c r="E22" i="18"/>
  <c r="F22" i="18"/>
  <c r="G22" i="18"/>
  <c r="H22" i="18"/>
  <c r="I22" i="18"/>
  <c r="J22" i="18"/>
  <c r="K22" i="18"/>
  <c r="B23" i="18"/>
  <c r="C23" i="18"/>
  <c r="D23" i="18"/>
  <c r="E23" i="18"/>
  <c r="F23" i="18"/>
  <c r="G23" i="18"/>
  <c r="H23" i="18"/>
  <c r="I23" i="18"/>
  <c r="J23" i="18"/>
  <c r="K23" i="18"/>
  <c r="B24" i="18"/>
  <c r="C24" i="18"/>
  <c r="D24" i="18"/>
  <c r="E24" i="18"/>
  <c r="F24" i="18"/>
  <c r="G24" i="18"/>
  <c r="H24" i="18"/>
  <c r="I24" i="18"/>
  <c r="J24" i="18"/>
  <c r="K24" i="18"/>
  <c r="B25" i="18"/>
  <c r="C25" i="18"/>
  <c r="D25" i="18"/>
  <c r="E25" i="18"/>
  <c r="F25" i="18"/>
  <c r="G25" i="18"/>
  <c r="H25" i="18"/>
  <c r="I25" i="18"/>
  <c r="J25" i="18"/>
  <c r="K25" i="18"/>
  <c r="B26" i="18"/>
  <c r="C26" i="18"/>
  <c r="D26" i="18"/>
  <c r="E26" i="18"/>
  <c r="F26" i="18"/>
  <c r="G26" i="18"/>
  <c r="H26" i="18"/>
  <c r="I26" i="18"/>
  <c r="J26" i="18"/>
  <c r="K26" i="18"/>
  <c r="B27" i="18"/>
  <c r="C27" i="18"/>
  <c r="D27" i="18"/>
  <c r="E27" i="18"/>
  <c r="F27" i="18"/>
  <c r="G27" i="18"/>
  <c r="H27" i="18"/>
  <c r="I27" i="18"/>
  <c r="J27" i="18"/>
  <c r="K27" i="18"/>
  <c r="B28" i="18"/>
  <c r="C28" i="18"/>
  <c r="D28" i="18"/>
  <c r="E28" i="18"/>
  <c r="F28" i="18"/>
  <c r="G28" i="18"/>
  <c r="H28" i="18"/>
  <c r="I28" i="18"/>
  <c r="J28" i="18"/>
  <c r="K28" i="18"/>
  <c r="B29" i="18"/>
  <c r="C29" i="18"/>
  <c r="D29" i="18"/>
  <c r="E29" i="18"/>
  <c r="F29" i="18"/>
  <c r="G29" i="18"/>
  <c r="H29" i="18"/>
  <c r="I29" i="18"/>
  <c r="J29" i="18"/>
  <c r="K29" i="18"/>
  <c r="B30" i="18"/>
  <c r="C30" i="18"/>
  <c r="D30" i="18"/>
  <c r="E30" i="18"/>
  <c r="F30" i="18"/>
  <c r="G30" i="18"/>
  <c r="H30" i="18"/>
  <c r="I30" i="18"/>
  <c r="J30" i="18"/>
  <c r="K30" i="18"/>
  <c r="B31" i="18"/>
  <c r="C31" i="18"/>
  <c r="D31" i="18"/>
  <c r="E31" i="18"/>
  <c r="F31" i="18"/>
  <c r="G31" i="18"/>
  <c r="H31" i="18"/>
  <c r="I31" i="18"/>
  <c r="J31" i="18"/>
  <c r="K31" i="18"/>
  <c r="B32" i="18"/>
  <c r="C32" i="18"/>
  <c r="D32" i="18"/>
  <c r="E32" i="18"/>
  <c r="F32" i="18"/>
  <c r="G32" i="18"/>
  <c r="H32" i="18"/>
  <c r="I32" i="18"/>
  <c r="J32" i="18"/>
  <c r="K32" i="18"/>
  <c r="B33" i="18"/>
  <c r="C33" i="18"/>
  <c r="D33" i="18"/>
  <c r="E33" i="18"/>
  <c r="F33" i="18"/>
  <c r="G33" i="18"/>
  <c r="H33" i="18"/>
  <c r="I33" i="18"/>
  <c r="J33" i="18"/>
  <c r="K33" i="18"/>
  <c r="B34" i="18"/>
  <c r="C34" i="18"/>
  <c r="D34" i="18"/>
  <c r="E34" i="18"/>
  <c r="F34" i="18"/>
  <c r="G34" i="18"/>
  <c r="H34" i="18"/>
  <c r="I34" i="18"/>
  <c r="J34" i="18"/>
  <c r="K34" i="18"/>
  <c r="B35" i="18"/>
  <c r="C35" i="18"/>
  <c r="D35" i="18"/>
  <c r="E35" i="18"/>
  <c r="F35" i="18"/>
  <c r="G35" i="18"/>
  <c r="H35" i="18"/>
  <c r="I35" i="18"/>
  <c r="J35" i="18"/>
  <c r="K35" i="18"/>
  <c r="B36" i="18"/>
  <c r="C36" i="18"/>
  <c r="D36" i="18"/>
  <c r="E36" i="18"/>
  <c r="F36" i="18"/>
  <c r="G36" i="18"/>
  <c r="H36" i="18"/>
  <c r="I36" i="18"/>
  <c r="J36" i="18"/>
  <c r="K36" i="18"/>
  <c r="B37" i="18"/>
  <c r="C37" i="18"/>
  <c r="D37" i="18"/>
  <c r="E37" i="18"/>
  <c r="F37" i="18"/>
  <c r="G37" i="18"/>
  <c r="H37" i="18"/>
  <c r="I37" i="18"/>
  <c r="J37" i="18"/>
  <c r="K37" i="18"/>
  <c r="B38" i="18"/>
  <c r="C38" i="18"/>
  <c r="D38" i="18"/>
  <c r="E38" i="18"/>
  <c r="F38" i="18"/>
  <c r="G38" i="18"/>
  <c r="H38" i="18"/>
  <c r="I38" i="18"/>
  <c r="J38" i="18"/>
  <c r="K38" i="18"/>
  <c r="B39" i="18"/>
  <c r="C39" i="18"/>
  <c r="D39" i="18"/>
  <c r="E39" i="18"/>
  <c r="F39" i="18"/>
  <c r="G39" i="18"/>
  <c r="H39" i="18"/>
  <c r="I39" i="18"/>
  <c r="J39" i="18"/>
  <c r="K39" i="18"/>
  <c r="B40" i="18"/>
  <c r="C40" i="18"/>
  <c r="D40" i="18"/>
  <c r="E40" i="18"/>
  <c r="F40" i="18"/>
  <c r="G40" i="18"/>
  <c r="H40" i="18"/>
  <c r="I40" i="18"/>
  <c r="J40" i="18"/>
  <c r="K40" i="18"/>
  <c r="B41" i="18"/>
  <c r="C41" i="18"/>
  <c r="D41" i="18"/>
  <c r="E41" i="18"/>
  <c r="F41" i="18"/>
  <c r="G41" i="18"/>
  <c r="H41" i="18"/>
  <c r="I41" i="18"/>
  <c r="J41" i="18"/>
  <c r="K41" i="18"/>
  <c r="B42" i="18"/>
  <c r="C42" i="18"/>
  <c r="D42" i="18"/>
  <c r="E42" i="18"/>
  <c r="F42" i="18"/>
  <c r="G42" i="18"/>
  <c r="H42" i="18"/>
  <c r="I42" i="18"/>
  <c r="J42" i="18"/>
  <c r="K42" i="18"/>
  <c r="B43" i="18"/>
  <c r="C43" i="18"/>
  <c r="D43" i="18"/>
  <c r="E43" i="18"/>
  <c r="F43" i="18"/>
  <c r="G43" i="18"/>
  <c r="H43" i="18"/>
  <c r="I43" i="18"/>
  <c r="J43" i="18"/>
  <c r="K43" i="18"/>
  <c r="C3" i="18"/>
  <c r="D3" i="18"/>
  <c r="E3" i="18"/>
  <c r="F3" i="18"/>
  <c r="G3" i="18"/>
  <c r="H3" i="18"/>
  <c r="I3" i="18"/>
  <c r="J3" i="18"/>
  <c r="K3" i="18"/>
  <c r="B3" i="18"/>
  <c r="B5" i="16"/>
  <c r="C5" i="16"/>
  <c r="D5" i="16"/>
  <c r="E5" i="16"/>
  <c r="F5" i="16"/>
  <c r="G5" i="16"/>
  <c r="H5" i="16"/>
  <c r="I5" i="16"/>
  <c r="J5" i="16"/>
  <c r="K5" i="16"/>
  <c r="L5" i="16"/>
  <c r="B6" i="16"/>
  <c r="C6" i="16"/>
  <c r="D6" i="16"/>
  <c r="E6" i="16"/>
  <c r="F6" i="16"/>
  <c r="G6" i="16"/>
  <c r="H6" i="16"/>
  <c r="I6" i="16"/>
  <c r="J6" i="16"/>
  <c r="K6" i="16"/>
  <c r="L6" i="16"/>
  <c r="B7" i="16"/>
  <c r="C7" i="16"/>
  <c r="D7" i="16"/>
  <c r="E7" i="16"/>
  <c r="F7" i="16"/>
  <c r="G7" i="16"/>
  <c r="H7" i="16"/>
  <c r="I7" i="16"/>
  <c r="J7" i="16"/>
  <c r="K7" i="16"/>
  <c r="L7" i="16"/>
  <c r="B8" i="16"/>
  <c r="C8" i="16"/>
  <c r="D8" i="16"/>
  <c r="E8" i="16"/>
  <c r="F8" i="16"/>
  <c r="G8" i="16"/>
  <c r="H8" i="16"/>
  <c r="I8" i="16"/>
  <c r="J8" i="16"/>
  <c r="K8" i="16"/>
  <c r="L8" i="16"/>
  <c r="B9" i="16"/>
  <c r="C9" i="16"/>
  <c r="D9" i="16"/>
  <c r="E9" i="16"/>
  <c r="F9" i="16"/>
  <c r="G9" i="16"/>
  <c r="H9" i="16"/>
  <c r="I9" i="16"/>
  <c r="J9" i="16"/>
  <c r="K9" i="16"/>
  <c r="L9" i="16"/>
  <c r="B10" i="16"/>
  <c r="C10" i="16"/>
  <c r="D10" i="16"/>
  <c r="E10" i="16"/>
  <c r="F10" i="16"/>
  <c r="G10" i="16"/>
  <c r="H10" i="16"/>
  <c r="I10" i="16"/>
  <c r="J10" i="16"/>
  <c r="K10" i="16"/>
  <c r="L10" i="16"/>
  <c r="B11" i="16"/>
  <c r="C11" i="16"/>
  <c r="D11" i="16"/>
  <c r="E11" i="16"/>
  <c r="F11" i="16"/>
  <c r="G11" i="16"/>
  <c r="H11" i="16"/>
  <c r="I11" i="16"/>
  <c r="J11" i="16"/>
  <c r="K11" i="16"/>
  <c r="L11" i="16"/>
  <c r="B12" i="16"/>
  <c r="C12" i="16"/>
  <c r="D12" i="16"/>
  <c r="E12" i="16"/>
  <c r="F12" i="16"/>
  <c r="G12" i="16"/>
  <c r="H12" i="16"/>
  <c r="I12" i="16"/>
  <c r="J12" i="16"/>
  <c r="K12" i="16"/>
  <c r="L12" i="16"/>
  <c r="B13" i="16"/>
  <c r="C13" i="16"/>
  <c r="D13" i="16"/>
  <c r="E13" i="16"/>
  <c r="F13" i="16"/>
  <c r="G13" i="16"/>
  <c r="H13" i="16"/>
  <c r="I13" i="16"/>
  <c r="J13" i="16"/>
  <c r="K13" i="16"/>
  <c r="L13" i="16"/>
  <c r="B14" i="16"/>
  <c r="C14" i="16"/>
  <c r="D14" i="16"/>
  <c r="E14" i="16"/>
  <c r="F14" i="16"/>
  <c r="G14" i="16"/>
  <c r="H14" i="16"/>
  <c r="I14" i="16"/>
  <c r="J14" i="16"/>
  <c r="K14" i="16"/>
  <c r="L14" i="16"/>
  <c r="B15" i="16"/>
  <c r="C15" i="16"/>
  <c r="D15" i="16"/>
  <c r="E15" i="16"/>
  <c r="F15" i="16"/>
  <c r="G15" i="16"/>
  <c r="H15" i="16"/>
  <c r="I15" i="16"/>
  <c r="J15" i="16"/>
  <c r="K15" i="16"/>
  <c r="L15" i="16"/>
  <c r="B16" i="16"/>
  <c r="C16" i="16"/>
  <c r="D16" i="16"/>
  <c r="E16" i="16"/>
  <c r="F16" i="16"/>
  <c r="G16" i="16"/>
  <c r="H16" i="16"/>
  <c r="I16" i="16"/>
  <c r="J16" i="16"/>
  <c r="K16" i="16"/>
  <c r="L16" i="16"/>
  <c r="B17" i="16"/>
  <c r="C17" i="16"/>
  <c r="D17" i="16"/>
  <c r="E17" i="16"/>
  <c r="F17" i="16"/>
  <c r="G17" i="16"/>
  <c r="H17" i="16"/>
  <c r="I17" i="16"/>
  <c r="J17" i="16"/>
  <c r="K17" i="16"/>
  <c r="L17" i="16"/>
  <c r="B18" i="16"/>
  <c r="C18" i="16"/>
  <c r="D18" i="16"/>
  <c r="E18" i="16"/>
  <c r="F18" i="16"/>
  <c r="G18" i="16"/>
  <c r="H18" i="16"/>
  <c r="I18" i="16"/>
  <c r="J18" i="16"/>
  <c r="K18" i="16"/>
  <c r="L18" i="16"/>
  <c r="B19" i="16"/>
  <c r="C19" i="16"/>
  <c r="D19" i="16"/>
  <c r="E19" i="16"/>
  <c r="F19" i="16"/>
  <c r="G19" i="16"/>
  <c r="H19" i="16"/>
  <c r="I19" i="16"/>
  <c r="J19" i="16"/>
  <c r="K19" i="16"/>
  <c r="L19" i="16"/>
  <c r="B20" i="16"/>
  <c r="C20" i="16"/>
  <c r="D20" i="16"/>
  <c r="E20" i="16"/>
  <c r="F20" i="16"/>
  <c r="G20" i="16"/>
  <c r="H20" i="16"/>
  <c r="I20" i="16"/>
  <c r="J20" i="16"/>
  <c r="K20" i="16"/>
  <c r="L20" i="16"/>
  <c r="B21" i="16"/>
  <c r="C21" i="16"/>
  <c r="D21" i="16"/>
  <c r="E21" i="16"/>
  <c r="F21" i="16"/>
  <c r="G21" i="16"/>
  <c r="H21" i="16"/>
  <c r="I21" i="16"/>
  <c r="J21" i="16"/>
  <c r="K21" i="16"/>
  <c r="L21" i="16"/>
  <c r="B22" i="16"/>
  <c r="C22" i="16"/>
  <c r="D22" i="16"/>
  <c r="E22" i="16"/>
  <c r="F22" i="16"/>
  <c r="G22" i="16"/>
  <c r="H22" i="16"/>
  <c r="I22" i="16"/>
  <c r="J22" i="16"/>
  <c r="K22" i="16"/>
  <c r="L22" i="16"/>
  <c r="B23" i="16"/>
  <c r="C23" i="16"/>
  <c r="D23" i="16"/>
  <c r="E23" i="16"/>
  <c r="F23" i="16"/>
  <c r="G23" i="16"/>
  <c r="H23" i="16"/>
  <c r="I23" i="16"/>
  <c r="J23" i="16"/>
  <c r="K23" i="16"/>
  <c r="L23" i="16"/>
  <c r="B24" i="16"/>
  <c r="C24" i="16"/>
  <c r="D24" i="16"/>
  <c r="E24" i="16"/>
  <c r="F24" i="16"/>
  <c r="G24" i="16"/>
  <c r="H24" i="16"/>
  <c r="I24" i="16"/>
  <c r="J24" i="16"/>
  <c r="K24" i="16"/>
  <c r="L24" i="16"/>
  <c r="B25" i="16"/>
  <c r="C25" i="16"/>
  <c r="D25" i="16"/>
  <c r="E25" i="16"/>
  <c r="F25" i="16"/>
  <c r="G25" i="16"/>
  <c r="H25" i="16"/>
  <c r="I25" i="16"/>
  <c r="J25" i="16"/>
  <c r="K25" i="16"/>
  <c r="L25" i="16"/>
  <c r="B26" i="16"/>
  <c r="C26" i="16"/>
  <c r="D26" i="16"/>
  <c r="E26" i="16"/>
  <c r="F26" i="16"/>
  <c r="G26" i="16"/>
  <c r="H26" i="16"/>
  <c r="I26" i="16"/>
  <c r="J26" i="16"/>
  <c r="K26" i="16"/>
  <c r="L26" i="16"/>
  <c r="B27" i="16"/>
  <c r="C27" i="16"/>
  <c r="D27" i="16"/>
  <c r="E27" i="16"/>
  <c r="F27" i="16"/>
  <c r="G27" i="16"/>
  <c r="H27" i="16"/>
  <c r="I27" i="16"/>
  <c r="J27" i="16"/>
  <c r="K27" i="16"/>
  <c r="L27" i="16"/>
  <c r="B28" i="16"/>
  <c r="C28" i="16"/>
  <c r="D28" i="16"/>
  <c r="E28" i="16"/>
  <c r="F28" i="16"/>
  <c r="G28" i="16"/>
  <c r="H28" i="16"/>
  <c r="I28" i="16"/>
  <c r="J28" i="16"/>
  <c r="K28" i="16"/>
  <c r="L28" i="16"/>
  <c r="B29" i="16"/>
  <c r="C29" i="16"/>
  <c r="D29" i="16"/>
  <c r="E29" i="16"/>
  <c r="F29" i="16"/>
  <c r="G29" i="16"/>
  <c r="H29" i="16"/>
  <c r="I29" i="16"/>
  <c r="J29" i="16"/>
  <c r="K29" i="16"/>
  <c r="L29" i="16"/>
  <c r="B30" i="16"/>
  <c r="C30" i="16"/>
  <c r="D30" i="16"/>
  <c r="E30" i="16"/>
  <c r="F30" i="16"/>
  <c r="G30" i="16"/>
  <c r="H30" i="16"/>
  <c r="I30" i="16"/>
  <c r="J30" i="16"/>
  <c r="K30" i="16"/>
  <c r="L30" i="16"/>
  <c r="B31" i="16"/>
  <c r="C31" i="16"/>
  <c r="D31" i="16"/>
  <c r="E31" i="16"/>
  <c r="F31" i="16"/>
  <c r="G31" i="16"/>
  <c r="H31" i="16"/>
  <c r="I31" i="16"/>
  <c r="J31" i="16"/>
  <c r="K31" i="16"/>
  <c r="L31" i="16"/>
  <c r="B32" i="16"/>
  <c r="C32" i="16"/>
  <c r="D32" i="16"/>
  <c r="E32" i="16"/>
  <c r="F32" i="16"/>
  <c r="G32" i="16"/>
  <c r="H32" i="16"/>
  <c r="I32" i="16"/>
  <c r="J32" i="16"/>
  <c r="K32" i="16"/>
  <c r="L32" i="16"/>
  <c r="B33" i="16"/>
  <c r="C33" i="16"/>
  <c r="D33" i="16"/>
  <c r="E33" i="16"/>
  <c r="F33" i="16"/>
  <c r="G33" i="16"/>
  <c r="H33" i="16"/>
  <c r="I33" i="16"/>
  <c r="J33" i="16"/>
  <c r="K33" i="16"/>
  <c r="L33" i="16"/>
  <c r="B34" i="16"/>
  <c r="C34" i="16"/>
  <c r="D34" i="16"/>
  <c r="E34" i="16"/>
  <c r="F34" i="16"/>
  <c r="G34" i="16"/>
  <c r="H34" i="16"/>
  <c r="I34" i="16"/>
  <c r="J34" i="16"/>
  <c r="K34" i="16"/>
  <c r="L34" i="16"/>
  <c r="B35" i="16"/>
  <c r="C35" i="16"/>
  <c r="D35" i="16"/>
  <c r="E35" i="16"/>
  <c r="F35" i="16"/>
  <c r="G35" i="16"/>
  <c r="H35" i="16"/>
  <c r="I35" i="16"/>
  <c r="J35" i="16"/>
  <c r="K35" i="16"/>
  <c r="L35" i="16"/>
  <c r="B36" i="16"/>
  <c r="C36" i="16"/>
  <c r="D36" i="16"/>
  <c r="E36" i="16"/>
  <c r="F36" i="16"/>
  <c r="G36" i="16"/>
  <c r="H36" i="16"/>
  <c r="I36" i="16"/>
  <c r="J36" i="16"/>
  <c r="K36" i="16"/>
  <c r="L36" i="16"/>
  <c r="B37" i="16"/>
  <c r="C37" i="16"/>
  <c r="D37" i="16"/>
  <c r="E37" i="16"/>
  <c r="F37" i="16"/>
  <c r="G37" i="16"/>
  <c r="H37" i="16"/>
  <c r="I37" i="16"/>
  <c r="J37" i="16"/>
  <c r="K37" i="16"/>
  <c r="L37" i="16"/>
  <c r="B38" i="16"/>
  <c r="C38" i="16"/>
  <c r="D38" i="16"/>
  <c r="E38" i="16"/>
  <c r="F38" i="16"/>
  <c r="G38" i="16"/>
  <c r="H38" i="16"/>
  <c r="I38" i="16"/>
  <c r="J38" i="16"/>
  <c r="K38" i="16"/>
  <c r="L38" i="16"/>
  <c r="B39" i="16"/>
  <c r="C39" i="16"/>
  <c r="D39" i="16"/>
  <c r="E39" i="16"/>
  <c r="F39" i="16"/>
  <c r="G39" i="16"/>
  <c r="H39" i="16"/>
  <c r="I39" i="16"/>
  <c r="J39" i="16"/>
  <c r="K39" i="16"/>
  <c r="L39" i="16"/>
  <c r="B40" i="16"/>
  <c r="C40" i="16"/>
  <c r="D40" i="16"/>
  <c r="E40" i="16"/>
  <c r="F40" i="16"/>
  <c r="G40" i="16"/>
  <c r="H40" i="16"/>
  <c r="I40" i="16"/>
  <c r="J40" i="16"/>
  <c r="K40" i="16"/>
  <c r="L40" i="16"/>
  <c r="B41" i="16"/>
  <c r="C41" i="16"/>
  <c r="D41" i="16"/>
  <c r="E41" i="16"/>
  <c r="F41" i="16"/>
  <c r="G41" i="16"/>
  <c r="H41" i="16"/>
  <c r="I41" i="16"/>
  <c r="J41" i="16"/>
  <c r="K41" i="16"/>
  <c r="L41" i="16"/>
  <c r="B42" i="16"/>
  <c r="C42" i="16"/>
  <c r="D42" i="16"/>
  <c r="E42" i="16"/>
  <c r="F42" i="16"/>
  <c r="G42" i="16"/>
  <c r="H42" i="16"/>
  <c r="I42" i="16"/>
  <c r="J42" i="16"/>
  <c r="K42" i="16"/>
  <c r="L42" i="16"/>
  <c r="B43" i="16"/>
  <c r="C43" i="16"/>
  <c r="D43" i="16"/>
  <c r="E43" i="16"/>
  <c r="F43" i="16"/>
  <c r="G43" i="16"/>
  <c r="H43" i="16"/>
  <c r="I43" i="16"/>
  <c r="J43" i="16"/>
  <c r="K43" i="16"/>
  <c r="L43" i="16"/>
  <c r="B44" i="16"/>
  <c r="C44" i="16"/>
  <c r="D44" i="16"/>
  <c r="E44" i="16"/>
  <c r="F44" i="16"/>
  <c r="G44" i="16"/>
  <c r="H44" i="16"/>
  <c r="I44" i="16"/>
  <c r="J44" i="16"/>
  <c r="K44" i="16"/>
  <c r="L44" i="16"/>
  <c r="B45" i="16"/>
  <c r="C45" i="16"/>
  <c r="D45" i="16"/>
  <c r="E45" i="16"/>
  <c r="F45" i="16"/>
  <c r="G45" i="16"/>
  <c r="H45" i="16"/>
  <c r="I45" i="16"/>
  <c r="J45" i="16"/>
  <c r="K45" i="16"/>
  <c r="L45" i="16"/>
  <c r="B46" i="16"/>
  <c r="C46" i="16"/>
  <c r="D46" i="16"/>
  <c r="E46" i="16"/>
  <c r="F46" i="16"/>
  <c r="G46" i="16"/>
  <c r="H46" i="16"/>
  <c r="I46" i="16"/>
  <c r="J46" i="16"/>
  <c r="K46" i="16"/>
  <c r="L46" i="16"/>
  <c r="B47" i="16"/>
  <c r="C47" i="16"/>
  <c r="D47" i="16"/>
  <c r="E47" i="16"/>
  <c r="F47" i="16"/>
  <c r="G47" i="16"/>
  <c r="H47" i="16"/>
  <c r="I47" i="16"/>
  <c r="J47" i="16"/>
  <c r="K47" i="16"/>
  <c r="L47" i="16"/>
  <c r="B48" i="16"/>
  <c r="C48" i="16"/>
  <c r="D48" i="16"/>
  <c r="E48" i="16"/>
  <c r="F48" i="16"/>
  <c r="G48" i="16"/>
  <c r="H48" i="16"/>
  <c r="I48" i="16"/>
  <c r="J48" i="16"/>
  <c r="K48" i="16"/>
  <c r="L48" i="16"/>
  <c r="B49" i="16"/>
  <c r="C49" i="16"/>
  <c r="D49" i="16"/>
  <c r="E49" i="16"/>
  <c r="F49" i="16"/>
  <c r="G49" i="16"/>
  <c r="H49" i="16"/>
  <c r="I49" i="16"/>
  <c r="J49" i="16"/>
  <c r="K49" i="16"/>
  <c r="L49" i="16"/>
  <c r="B50" i="16"/>
  <c r="C50" i="16"/>
  <c r="D50" i="16"/>
  <c r="E50" i="16"/>
  <c r="F50" i="16"/>
  <c r="G50" i="16"/>
  <c r="H50" i="16"/>
  <c r="I50" i="16"/>
  <c r="J50" i="16"/>
  <c r="K50" i="16"/>
  <c r="L50" i="16"/>
  <c r="B51" i="16"/>
  <c r="C51" i="16"/>
  <c r="D51" i="16"/>
  <c r="E51" i="16"/>
  <c r="F51" i="16"/>
  <c r="G51" i="16"/>
  <c r="H51" i="16"/>
  <c r="I51" i="16"/>
  <c r="J51" i="16"/>
  <c r="K51" i="16"/>
  <c r="L51" i="16"/>
  <c r="B52" i="16"/>
  <c r="C52" i="16"/>
  <c r="D52" i="16"/>
  <c r="E52" i="16"/>
  <c r="F52" i="16"/>
  <c r="G52" i="16"/>
  <c r="H52" i="16"/>
  <c r="I52" i="16"/>
  <c r="J52" i="16"/>
  <c r="K52" i="16"/>
  <c r="L52" i="16"/>
  <c r="B53" i="16"/>
  <c r="C53" i="16"/>
  <c r="D53" i="16"/>
  <c r="E53" i="16"/>
  <c r="F53" i="16"/>
  <c r="G53" i="16"/>
  <c r="H53" i="16"/>
  <c r="I53" i="16"/>
  <c r="J53" i="16"/>
  <c r="K53" i="16"/>
  <c r="L53" i="16"/>
  <c r="B54" i="16"/>
  <c r="C54" i="16"/>
  <c r="D54" i="16"/>
  <c r="E54" i="16"/>
  <c r="F54" i="16"/>
  <c r="G54" i="16"/>
  <c r="H54" i="16"/>
  <c r="I54" i="16"/>
  <c r="J54" i="16"/>
  <c r="K54" i="16"/>
  <c r="L54" i="16"/>
  <c r="B55" i="16"/>
  <c r="C55" i="16"/>
  <c r="D55" i="16"/>
  <c r="E55" i="16"/>
  <c r="F55" i="16"/>
  <c r="G55" i="16"/>
  <c r="H55" i="16"/>
  <c r="I55" i="16"/>
  <c r="J55" i="16"/>
  <c r="K55" i="16"/>
  <c r="L55" i="16"/>
  <c r="B56" i="16"/>
  <c r="C56" i="16"/>
  <c r="D56" i="16"/>
  <c r="E56" i="16"/>
  <c r="F56" i="16"/>
  <c r="G56" i="16"/>
  <c r="H56" i="16"/>
  <c r="I56" i="16"/>
  <c r="J56" i="16"/>
  <c r="K56" i="16"/>
  <c r="L56" i="16"/>
  <c r="B57" i="16"/>
  <c r="C57" i="16"/>
  <c r="D57" i="16"/>
  <c r="E57" i="16"/>
  <c r="F57" i="16"/>
  <c r="G57" i="16"/>
  <c r="H57" i="16"/>
  <c r="I57" i="16"/>
  <c r="J57" i="16"/>
  <c r="K57" i="16"/>
  <c r="L57" i="16"/>
  <c r="B58" i="16"/>
  <c r="C58" i="16"/>
  <c r="D58" i="16"/>
  <c r="E58" i="16"/>
  <c r="F58" i="16"/>
  <c r="G58" i="16"/>
  <c r="H58" i="16"/>
  <c r="I58" i="16"/>
  <c r="J58" i="16"/>
  <c r="K58" i="16"/>
  <c r="L58" i="16"/>
  <c r="B59" i="16"/>
  <c r="C59" i="16"/>
  <c r="D59" i="16"/>
  <c r="E59" i="16"/>
  <c r="F59" i="16"/>
  <c r="G59" i="16"/>
  <c r="H59" i="16"/>
  <c r="I59" i="16"/>
  <c r="J59" i="16"/>
  <c r="K59" i="16"/>
  <c r="L59" i="16"/>
  <c r="B60" i="16"/>
  <c r="C60" i="16"/>
  <c r="D60" i="16"/>
  <c r="E60" i="16"/>
  <c r="F60" i="16"/>
  <c r="G60" i="16"/>
  <c r="H60" i="16"/>
  <c r="I60" i="16"/>
  <c r="J60" i="16"/>
  <c r="K60" i="16"/>
  <c r="L60" i="16"/>
  <c r="B61" i="16"/>
  <c r="C61" i="16"/>
  <c r="D61" i="16"/>
  <c r="E61" i="16"/>
  <c r="F61" i="16"/>
  <c r="G61" i="16"/>
  <c r="H61" i="16"/>
  <c r="I61" i="16"/>
  <c r="J61" i="16"/>
  <c r="K61" i="16"/>
  <c r="L61" i="16"/>
  <c r="B62" i="16"/>
  <c r="C62" i="16"/>
  <c r="D62" i="16"/>
  <c r="E62" i="16"/>
  <c r="F62" i="16"/>
  <c r="G62" i="16"/>
  <c r="H62" i="16"/>
  <c r="I62" i="16"/>
  <c r="J62" i="16"/>
  <c r="K62" i="16"/>
  <c r="L62" i="16"/>
  <c r="B63" i="16"/>
  <c r="C63" i="16"/>
  <c r="D63" i="16"/>
  <c r="E63" i="16"/>
  <c r="F63" i="16"/>
  <c r="G63" i="16"/>
  <c r="H63" i="16"/>
  <c r="I63" i="16"/>
  <c r="J63" i="16"/>
  <c r="K63" i="16"/>
  <c r="L63" i="16"/>
  <c r="B64" i="16"/>
  <c r="C64" i="16"/>
  <c r="D64" i="16"/>
  <c r="E64" i="16"/>
  <c r="F64" i="16"/>
  <c r="G64" i="16"/>
  <c r="H64" i="16"/>
  <c r="I64" i="16"/>
  <c r="J64" i="16"/>
  <c r="K64" i="16"/>
  <c r="L64" i="16"/>
  <c r="B65" i="16"/>
  <c r="C65" i="16"/>
  <c r="D65" i="16"/>
  <c r="E65" i="16"/>
  <c r="F65" i="16"/>
  <c r="G65" i="16"/>
  <c r="H65" i="16"/>
  <c r="I65" i="16"/>
  <c r="J65" i="16"/>
  <c r="K65" i="16"/>
  <c r="L65" i="16"/>
  <c r="B66" i="16"/>
  <c r="C66" i="16"/>
  <c r="D66" i="16"/>
  <c r="E66" i="16"/>
  <c r="F66" i="16"/>
  <c r="G66" i="16"/>
  <c r="H66" i="16"/>
  <c r="I66" i="16"/>
  <c r="J66" i="16"/>
  <c r="K66" i="16"/>
  <c r="L66" i="16"/>
  <c r="B67" i="16"/>
  <c r="C67" i="16"/>
  <c r="D67" i="16"/>
  <c r="E67" i="16"/>
  <c r="F67" i="16"/>
  <c r="G67" i="16"/>
  <c r="H67" i="16"/>
  <c r="I67" i="16"/>
  <c r="J67" i="16"/>
  <c r="K67" i="16"/>
  <c r="L67" i="16"/>
  <c r="B68" i="16"/>
  <c r="C68" i="16"/>
  <c r="D68" i="16"/>
  <c r="E68" i="16"/>
  <c r="F68" i="16"/>
  <c r="G68" i="16"/>
  <c r="H68" i="16"/>
  <c r="I68" i="16"/>
  <c r="J68" i="16"/>
  <c r="K68" i="16"/>
  <c r="L68" i="16"/>
  <c r="B69" i="16"/>
  <c r="C69" i="16"/>
  <c r="D69" i="16"/>
  <c r="E69" i="16"/>
  <c r="F69" i="16"/>
  <c r="G69" i="16"/>
  <c r="H69" i="16"/>
  <c r="I69" i="16"/>
  <c r="J69" i="16"/>
  <c r="K69" i="16"/>
  <c r="L69" i="16"/>
  <c r="B70" i="16"/>
  <c r="C70" i="16"/>
  <c r="D70" i="16"/>
  <c r="E70" i="16"/>
  <c r="F70" i="16"/>
  <c r="G70" i="16"/>
  <c r="H70" i="16"/>
  <c r="I70" i="16"/>
  <c r="J70" i="16"/>
  <c r="K70" i="16"/>
  <c r="L70" i="16"/>
  <c r="B71" i="16"/>
  <c r="C71" i="16"/>
  <c r="D71" i="16"/>
  <c r="E71" i="16"/>
  <c r="F71" i="16"/>
  <c r="G71" i="16"/>
  <c r="H71" i="16"/>
  <c r="I71" i="16"/>
  <c r="J71" i="16"/>
  <c r="K71" i="16"/>
  <c r="L71" i="16"/>
  <c r="B72" i="16"/>
  <c r="C72" i="16"/>
  <c r="D72" i="16"/>
  <c r="E72" i="16"/>
  <c r="F72" i="16"/>
  <c r="G72" i="16"/>
  <c r="H72" i="16"/>
  <c r="I72" i="16"/>
  <c r="J72" i="16"/>
  <c r="K72" i="16"/>
  <c r="L72" i="16"/>
  <c r="B73" i="16"/>
  <c r="C73" i="16"/>
  <c r="D73" i="16"/>
  <c r="E73" i="16"/>
  <c r="F73" i="16"/>
  <c r="G73" i="16"/>
  <c r="H73" i="16"/>
  <c r="I73" i="16"/>
  <c r="J73" i="16"/>
  <c r="K73" i="16"/>
  <c r="L73" i="16"/>
  <c r="B74" i="16"/>
  <c r="C74" i="16"/>
  <c r="D74" i="16"/>
  <c r="E74" i="16"/>
  <c r="F74" i="16"/>
  <c r="G74" i="16"/>
  <c r="H74" i="16"/>
  <c r="I74" i="16"/>
  <c r="J74" i="16"/>
  <c r="K74" i="16"/>
  <c r="L74" i="16"/>
  <c r="B75" i="16"/>
  <c r="C75" i="16"/>
  <c r="D75" i="16"/>
  <c r="E75" i="16"/>
  <c r="F75" i="16"/>
  <c r="G75" i="16"/>
  <c r="H75" i="16"/>
  <c r="I75" i="16"/>
  <c r="J75" i="16"/>
  <c r="K75" i="16"/>
  <c r="L75" i="16"/>
  <c r="B76" i="16"/>
  <c r="C76" i="16"/>
  <c r="D76" i="16"/>
  <c r="E76" i="16"/>
  <c r="F76" i="16"/>
  <c r="G76" i="16"/>
  <c r="H76" i="16"/>
  <c r="I76" i="16"/>
  <c r="J76" i="16"/>
  <c r="K76" i="16"/>
  <c r="L76" i="16"/>
  <c r="B77" i="16"/>
  <c r="C77" i="16"/>
  <c r="D77" i="16"/>
  <c r="E77" i="16"/>
  <c r="F77" i="16"/>
  <c r="G77" i="16"/>
  <c r="H77" i="16"/>
  <c r="I77" i="16"/>
  <c r="J77" i="16"/>
  <c r="K77" i="16"/>
  <c r="L77" i="16"/>
  <c r="B78" i="16"/>
  <c r="C78" i="16"/>
  <c r="D78" i="16"/>
  <c r="E78" i="16"/>
  <c r="F78" i="16"/>
  <c r="G78" i="16"/>
  <c r="H78" i="16"/>
  <c r="I78" i="16"/>
  <c r="J78" i="16"/>
  <c r="K78" i="16"/>
  <c r="L78" i="16"/>
  <c r="B79" i="16"/>
  <c r="C79" i="16"/>
  <c r="D79" i="16"/>
  <c r="E79" i="16"/>
  <c r="F79" i="16"/>
  <c r="G79" i="16"/>
  <c r="H79" i="16"/>
  <c r="I79" i="16"/>
  <c r="J79" i="16"/>
  <c r="K79" i="16"/>
  <c r="L79" i="16"/>
  <c r="B80" i="16"/>
  <c r="C80" i="16"/>
  <c r="D80" i="16"/>
  <c r="E80" i="16"/>
  <c r="F80" i="16"/>
  <c r="G80" i="16"/>
  <c r="H80" i="16"/>
  <c r="I80" i="16"/>
  <c r="J80" i="16"/>
  <c r="K80" i="16"/>
  <c r="L80" i="16"/>
  <c r="B81" i="16"/>
  <c r="C81" i="16"/>
  <c r="D81" i="16"/>
  <c r="E81" i="16"/>
  <c r="F81" i="16"/>
  <c r="G81" i="16"/>
  <c r="H81" i="16"/>
  <c r="I81" i="16"/>
  <c r="J81" i="16"/>
  <c r="K81" i="16"/>
  <c r="L81" i="16"/>
  <c r="B82" i="16"/>
  <c r="C82" i="16"/>
  <c r="D82" i="16"/>
  <c r="E82" i="16"/>
  <c r="F82" i="16"/>
  <c r="G82" i="16"/>
  <c r="H82" i="16"/>
  <c r="I82" i="16"/>
  <c r="J82" i="16"/>
  <c r="K82" i="16"/>
  <c r="L82" i="16"/>
  <c r="B83" i="16"/>
  <c r="C83" i="16"/>
  <c r="D83" i="16"/>
  <c r="E83" i="16"/>
  <c r="F83" i="16"/>
  <c r="G83" i="16"/>
  <c r="H83" i="16"/>
  <c r="I83" i="16"/>
  <c r="J83" i="16"/>
  <c r="K83" i="16"/>
  <c r="L83" i="16"/>
  <c r="B84" i="16"/>
  <c r="C84" i="16"/>
  <c r="D84" i="16"/>
  <c r="E84" i="16"/>
  <c r="F84" i="16"/>
  <c r="G84" i="16"/>
  <c r="H84" i="16"/>
  <c r="I84" i="16"/>
  <c r="J84" i="16"/>
  <c r="K84" i="16"/>
  <c r="L84" i="16"/>
  <c r="B85" i="16"/>
  <c r="C85" i="16"/>
  <c r="D85" i="16"/>
  <c r="E85" i="16"/>
  <c r="F85" i="16"/>
  <c r="G85" i="16"/>
  <c r="H85" i="16"/>
  <c r="I85" i="16"/>
  <c r="J85" i="16"/>
  <c r="K85" i="16"/>
  <c r="L85" i="16"/>
  <c r="B86" i="16"/>
  <c r="C86" i="16"/>
  <c r="D86" i="16"/>
  <c r="E86" i="16"/>
  <c r="F86" i="16"/>
  <c r="G86" i="16"/>
  <c r="H86" i="16"/>
  <c r="I86" i="16"/>
  <c r="J86" i="16"/>
  <c r="K86" i="16"/>
  <c r="L86" i="16"/>
  <c r="B87" i="16"/>
  <c r="C87" i="16"/>
  <c r="D87" i="16"/>
  <c r="E87" i="16"/>
  <c r="F87" i="16"/>
  <c r="G87" i="16"/>
  <c r="H87" i="16"/>
  <c r="I87" i="16"/>
  <c r="J87" i="16"/>
  <c r="K87" i="16"/>
  <c r="L87" i="16"/>
  <c r="B88" i="16"/>
  <c r="C88" i="16"/>
  <c r="D88" i="16"/>
  <c r="E88" i="16"/>
  <c r="F88" i="16"/>
  <c r="G88" i="16"/>
  <c r="H88" i="16"/>
  <c r="I88" i="16"/>
  <c r="J88" i="16"/>
  <c r="K88" i="16"/>
  <c r="L88" i="16"/>
  <c r="B89" i="16"/>
  <c r="C89" i="16"/>
  <c r="D89" i="16"/>
  <c r="E89" i="16"/>
  <c r="F89" i="16"/>
  <c r="G89" i="16"/>
  <c r="H89" i="16"/>
  <c r="I89" i="16"/>
  <c r="J89" i="16"/>
  <c r="K89" i="16"/>
  <c r="L89" i="16"/>
  <c r="B90" i="16"/>
  <c r="C90" i="16"/>
  <c r="D90" i="16"/>
  <c r="E90" i="16"/>
  <c r="F90" i="16"/>
  <c r="G90" i="16"/>
  <c r="H90" i="16"/>
  <c r="I90" i="16"/>
  <c r="J90" i="16"/>
  <c r="K90" i="16"/>
  <c r="L90" i="16"/>
  <c r="B91" i="16"/>
  <c r="C91" i="16"/>
  <c r="D91" i="16"/>
  <c r="E91" i="16"/>
  <c r="F91" i="16"/>
  <c r="G91" i="16"/>
  <c r="H91" i="16"/>
  <c r="I91" i="16"/>
  <c r="J91" i="16"/>
  <c r="K91" i="16"/>
  <c r="L91" i="16"/>
  <c r="B92" i="16"/>
  <c r="C92" i="16"/>
  <c r="D92" i="16"/>
  <c r="E92" i="16"/>
  <c r="F92" i="16"/>
  <c r="G92" i="16"/>
  <c r="H92" i="16"/>
  <c r="I92" i="16"/>
  <c r="J92" i="16"/>
  <c r="K92" i="16"/>
  <c r="L92" i="16"/>
  <c r="B93" i="16"/>
  <c r="C93" i="16"/>
  <c r="D93" i="16"/>
  <c r="E93" i="16"/>
  <c r="F93" i="16"/>
  <c r="G93" i="16"/>
  <c r="H93" i="16"/>
  <c r="I93" i="16"/>
  <c r="J93" i="16"/>
  <c r="K93" i="16"/>
  <c r="L93" i="16"/>
  <c r="B94" i="16"/>
  <c r="C94" i="16"/>
  <c r="D94" i="16"/>
  <c r="E94" i="16"/>
  <c r="F94" i="16"/>
  <c r="G94" i="16"/>
  <c r="H94" i="16"/>
  <c r="I94" i="16"/>
  <c r="K94" i="16"/>
  <c r="L94" i="16"/>
  <c r="L4" i="16"/>
  <c r="J4" i="16"/>
  <c r="G4" i="16"/>
  <c r="H4" i="16"/>
  <c r="I4" i="16"/>
  <c r="F4" i="16"/>
  <c r="E4" i="16"/>
  <c r="D4" i="16"/>
  <c r="C4" i="16"/>
  <c r="B4" i="16"/>
  <c r="S4" i="15"/>
  <c r="T4" i="15"/>
  <c r="U4" i="15"/>
  <c r="V4" i="15"/>
  <c r="W4" i="15"/>
  <c r="X4" i="15"/>
  <c r="Y4" i="15"/>
  <c r="Z4" i="15"/>
  <c r="AA4" i="15"/>
  <c r="AB4" i="15"/>
  <c r="AC4" i="15"/>
  <c r="AD4" i="15"/>
  <c r="AE4" i="15"/>
  <c r="AF4" i="15"/>
  <c r="AG4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S49" i="15"/>
  <c r="L6" i="15"/>
  <c r="M6" i="15"/>
  <c r="N6" i="15"/>
  <c r="O6" i="15"/>
  <c r="P6" i="15"/>
  <c r="L7" i="15"/>
  <c r="M7" i="15"/>
  <c r="N7" i="15"/>
  <c r="O7" i="15"/>
  <c r="P7" i="15"/>
  <c r="L8" i="15"/>
  <c r="M8" i="15"/>
  <c r="N8" i="15"/>
  <c r="O8" i="15"/>
  <c r="P8" i="15"/>
  <c r="L9" i="15"/>
  <c r="M9" i="15"/>
  <c r="N9" i="15"/>
  <c r="O9" i="15"/>
  <c r="P9" i="15"/>
  <c r="L10" i="15"/>
  <c r="M10" i="15"/>
  <c r="N10" i="15"/>
  <c r="O10" i="15"/>
  <c r="P10" i="15"/>
  <c r="L12" i="15"/>
  <c r="M12" i="15"/>
  <c r="N12" i="15"/>
  <c r="O12" i="15"/>
  <c r="P12" i="15"/>
  <c r="L13" i="15"/>
  <c r="M13" i="15"/>
  <c r="N13" i="15"/>
  <c r="O13" i="15"/>
  <c r="P13" i="15"/>
  <c r="L14" i="15"/>
  <c r="M14" i="15"/>
  <c r="N14" i="15"/>
  <c r="O14" i="15"/>
  <c r="P14" i="15"/>
  <c r="L15" i="15"/>
  <c r="M15" i="15"/>
  <c r="N15" i="15"/>
  <c r="O15" i="15"/>
  <c r="P15" i="15"/>
  <c r="L16" i="15"/>
  <c r="M16" i="15"/>
  <c r="N16" i="15"/>
  <c r="O16" i="15"/>
  <c r="P16" i="15"/>
  <c r="L17" i="15"/>
  <c r="M17" i="15"/>
  <c r="N17" i="15"/>
  <c r="O17" i="15"/>
  <c r="P17" i="15"/>
  <c r="L18" i="15"/>
  <c r="M18" i="15"/>
  <c r="N18" i="15"/>
  <c r="O18" i="15"/>
  <c r="P18" i="15"/>
  <c r="L19" i="15"/>
  <c r="M19" i="15"/>
  <c r="N19" i="15"/>
  <c r="O19" i="15"/>
  <c r="P19" i="15"/>
  <c r="L20" i="15"/>
  <c r="M20" i="15"/>
  <c r="N20" i="15"/>
  <c r="O20" i="15"/>
  <c r="P20" i="15"/>
  <c r="L21" i="15"/>
  <c r="M21" i="15"/>
  <c r="N21" i="15"/>
  <c r="O21" i="15"/>
  <c r="P21" i="15"/>
  <c r="L22" i="15"/>
  <c r="M22" i="15"/>
  <c r="N22" i="15"/>
  <c r="O22" i="15"/>
  <c r="P22" i="15"/>
  <c r="L23" i="15"/>
  <c r="M23" i="15"/>
  <c r="N23" i="15"/>
  <c r="O23" i="15"/>
  <c r="P23" i="15"/>
  <c r="L24" i="15"/>
  <c r="M24" i="15"/>
  <c r="N24" i="15"/>
  <c r="O24" i="15"/>
  <c r="P24" i="15"/>
  <c r="L25" i="15"/>
  <c r="M25" i="15"/>
  <c r="N25" i="15"/>
  <c r="O25" i="15"/>
  <c r="P25" i="15"/>
  <c r="L26" i="15"/>
  <c r="M26" i="15"/>
  <c r="N26" i="15"/>
  <c r="O26" i="15"/>
  <c r="P26" i="15"/>
  <c r="L27" i="15"/>
  <c r="M27" i="15"/>
  <c r="N27" i="15"/>
  <c r="O27" i="15"/>
  <c r="P27" i="15"/>
  <c r="L28" i="15"/>
  <c r="M28" i="15"/>
  <c r="N28" i="15"/>
  <c r="O28" i="15"/>
  <c r="P28" i="15"/>
  <c r="L29" i="15"/>
  <c r="M29" i="15"/>
  <c r="N29" i="15"/>
  <c r="O29" i="15"/>
  <c r="P29" i="15"/>
  <c r="L30" i="15"/>
  <c r="M30" i="15"/>
  <c r="N30" i="15"/>
  <c r="O30" i="15"/>
  <c r="P30" i="15"/>
  <c r="L31" i="15"/>
  <c r="M31" i="15"/>
  <c r="N31" i="15"/>
  <c r="O31" i="15"/>
  <c r="P31" i="15"/>
  <c r="L32" i="15"/>
  <c r="M32" i="15"/>
  <c r="N32" i="15"/>
  <c r="O32" i="15"/>
  <c r="P32" i="15"/>
  <c r="L33" i="15"/>
  <c r="M33" i="15"/>
  <c r="N33" i="15"/>
  <c r="O33" i="15"/>
  <c r="P33" i="15"/>
  <c r="L34" i="15"/>
  <c r="M34" i="15"/>
  <c r="N34" i="15"/>
  <c r="O34" i="15"/>
  <c r="P34" i="15"/>
  <c r="L35" i="15"/>
  <c r="M35" i="15"/>
  <c r="N35" i="15"/>
  <c r="O35" i="15"/>
  <c r="P35" i="15"/>
  <c r="L36" i="15"/>
  <c r="M36" i="15"/>
  <c r="N36" i="15"/>
  <c r="O36" i="15"/>
  <c r="P36" i="15"/>
  <c r="L37" i="15"/>
  <c r="M37" i="15"/>
  <c r="N37" i="15"/>
  <c r="O37" i="15"/>
  <c r="P37" i="15"/>
  <c r="L38" i="15"/>
  <c r="M38" i="15"/>
  <c r="N38" i="15"/>
  <c r="O38" i="15"/>
  <c r="P38" i="15"/>
  <c r="L39" i="15"/>
  <c r="M39" i="15"/>
  <c r="N39" i="15"/>
  <c r="O39" i="15"/>
  <c r="P39" i="15"/>
  <c r="L40" i="15"/>
  <c r="M40" i="15"/>
  <c r="N40" i="15"/>
  <c r="O40" i="15"/>
  <c r="P40" i="15"/>
  <c r="L41" i="15"/>
  <c r="M41" i="15"/>
  <c r="N41" i="15"/>
  <c r="O41" i="15"/>
  <c r="P41" i="15"/>
  <c r="L42" i="15"/>
  <c r="M42" i="15"/>
  <c r="N42" i="15"/>
  <c r="O42" i="15"/>
  <c r="P42" i="15"/>
  <c r="L43" i="15"/>
  <c r="M43" i="15"/>
  <c r="N43" i="15"/>
  <c r="O43" i="15"/>
  <c r="P43" i="15"/>
  <c r="L44" i="15"/>
  <c r="M44" i="15"/>
  <c r="N44" i="15"/>
  <c r="O44" i="15"/>
  <c r="P44" i="15"/>
  <c r="L45" i="15"/>
  <c r="M45" i="15"/>
  <c r="N45" i="15"/>
  <c r="O45" i="15"/>
  <c r="P45" i="15"/>
  <c r="L46" i="15"/>
  <c r="M46" i="15"/>
  <c r="N46" i="15"/>
  <c r="O46" i="15"/>
  <c r="P46" i="15"/>
  <c r="L47" i="15"/>
  <c r="M47" i="15"/>
  <c r="N47" i="15"/>
  <c r="O47" i="15"/>
  <c r="P47" i="15"/>
  <c r="L48" i="15"/>
  <c r="M48" i="15"/>
  <c r="N48" i="15"/>
  <c r="O48" i="15"/>
  <c r="P48" i="15"/>
  <c r="P11" i="15"/>
  <c r="L11" i="15"/>
  <c r="M11" i="15"/>
  <c r="N11" i="15"/>
  <c r="O11" i="15"/>
  <c r="L5" i="15"/>
  <c r="B11" i="15"/>
  <c r="C11" i="15"/>
  <c r="D11" i="15"/>
  <c r="E11" i="15"/>
  <c r="F11" i="15"/>
  <c r="G11" i="15"/>
  <c r="H11" i="15"/>
  <c r="I11" i="15"/>
  <c r="J11" i="15"/>
  <c r="K11" i="15"/>
  <c r="B12" i="15"/>
  <c r="C12" i="15"/>
  <c r="D12" i="15"/>
  <c r="E12" i="15"/>
  <c r="F12" i="15"/>
  <c r="G12" i="15"/>
  <c r="H12" i="15"/>
  <c r="I12" i="15"/>
  <c r="J12" i="15"/>
  <c r="K12" i="15"/>
  <c r="B13" i="15"/>
  <c r="C13" i="15"/>
  <c r="D13" i="15"/>
  <c r="E13" i="15"/>
  <c r="F13" i="15"/>
  <c r="G13" i="15"/>
  <c r="H13" i="15"/>
  <c r="I13" i="15"/>
  <c r="J13" i="15"/>
  <c r="K13" i="15"/>
  <c r="B14" i="15"/>
  <c r="C14" i="15"/>
  <c r="D14" i="15"/>
  <c r="E14" i="15"/>
  <c r="F14" i="15"/>
  <c r="G14" i="15"/>
  <c r="H14" i="15"/>
  <c r="I14" i="15"/>
  <c r="J14" i="15"/>
  <c r="K14" i="15"/>
  <c r="B15" i="15"/>
  <c r="C15" i="15"/>
  <c r="D15" i="15"/>
  <c r="E15" i="15"/>
  <c r="F15" i="15"/>
  <c r="G15" i="15"/>
  <c r="H15" i="15"/>
  <c r="I15" i="15"/>
  <c r="J15" i="15"/>
  <c r="K15" i="15"/>
  <c r="B16" i="15"/>
  <c r="C16" i="15"/>
  <c r="D16" i="15"/>
  <c r="E16" i="15"/>
  <c r="F16" i="15"/>
  <c r="G16" i="15"/>
  <c r="H16" i="15"/>
  <c r="I16" i="15"/>
  <c r="J16" i="15"/>
  <c r="K16" i="15"/>
  <c r="B17" i="15"/>
  <c r="C17" i="15"/>
  <c r="D17" i="15"/>
  <c r="E17" i="15"/>
  <c r="F17" i="15"/>
  <c r="G17" i="15"/>
  <c r="H17" i="15"/>
  <c r="I17" i="15"/>
  <c r="J17" i="15"/>
  <c r="K17" i="15"/>
  <c r="B18" i="15"/>
  <c r="C18" i="15"/>
  <c r="D18" i="15"/>
  <c r="E18" i="15"/>
  <c r="F18" i="15"/>
  <c r="G18" i="15"/>
  <c r="H18" i="15"/>
  <c r="I18" i="15"/>
  <c r="J18" i="15"/>
  <c r="K18" i="15"/>
  <c r="B19" i="15"/>
  <c r="C19" i="15"/>
  <c r="D19" i="15"/>
  <c r="E19" i="15"/>
  <c r="F19" i="15"/>
  <c r="G19" i="15"/>
  <c r="H19" i="15"/>
  <c r="I19" i="15"/>
  <c r="J19" i="15"/>
  <c r="K19" i="15"/>
  <c r="B20" i="15"/>
  <c r="C20" i="15"/>
  <c r="D20" i="15"/>
  <c r="E20" i="15"/>
  <c r="F20" i="15"/>
  <c r="G20" i="15"/>
  <c r="H20" i="15"/>
  <c r="I20" i="15"/>
  <c r="J20" i="15"/>
  <c r="K20" i="15"/>
  <c r="B21" i="15"/>
  <c r="C21" i="15"/>
  <c r="D21" i="15"/>
  <c r="E21" i="15"/>
  <c r="F21" i="15"/>
  <c r="G21" i="15"/>
  <c r="H21" i="15"/>
  <c r="I21" i="15"/>
  <c r="J21" i="15"/>
  <c r="K21" i="15"/>
  <c r="B22" i="15"/>
  <c r="C22" i="15"/>
  <c r="D22" i="15"/>
  <c r="E22" i="15"/>
  <c r="F22" i="15"/>
  <c r="G22" i="15"/>
  <c r="H22" i="15"/>
  <c r="I22" i="15"/>
  <c r="J22" i="15"/>
  <c r="K22" i="15"/>
  <c r="B23" i="15"/>
  <c r="C23" i="15"/>
  <c r="D23" i="15"/>
  <c r="E23" i="15"/>
  <c r="F23" i="15"/>
  <c r="G23" i="15"/>
  <c r="H23" i="15"/>
  <c r="I23" i="15"/>
  <c r="J23" i="15"/>
  <c r="K23" i="15"/>
  <c r="B24" i="15"/>
  <c r="C24" i="15"/>
  <c r="D24" i="15"/>
  <c r="E24" i="15"/>
  <c r="F24" i="15"/>
  <c r="G24" i="15"/>
  <c r="H24" i="15"/>
  <c r="I24" i="15"/>
  <c r="J24" i="15"/>
  <c r="K24" i="15"/>
  <c r="B25" i="15"/>
  <c r="C25" i="15"/>
  <c r="D25" i="15"/>
  <c r="E25" i="15"/>
  <c r="F25" i="15"/>
  <c r="G25" i="15"/>
  <c r="H25" i="15"/>
  <c r="I25" i="15"/>
  <c r="J25" i="15"/>
  <c r="K25" i="15"/>
  <c r="B26" i="15"/>
  <c r="C26" i="15"/>
  <c r="D26" i="15"/>
  <c r="E26" i="15"/>
  <c r="F26" i="15"/>
  <c r="G26" i="15"/>
  <c r="H26" i="15"/>
  <c r="I26" i="15"/>
  <c r="J26" i="15"/>
  <c r="K26" i="15"/>
  <c r="B27" i="15"/>
  <c r="C27" i="15"/>
  <c r="D27" i="15"/>
  <c r="E27" i="15"/>
  <c r="F27" i="15"/>
  <c r="G27" i="15"/>
  <c r="H27" i="15"/>
  <c r="I27" i="15"/>
  <c r="J27" i="15"/>
  <c r="K27" i="15"/>
  <c r="B28" i="15"/>
  <c r="C28" i="15"/>
  <c r="D28" i="15"/>
  <c r="E28" i="15"/>
  <c r="F28" i="15"/>
  <c r="G28" i="15"/>
  <c r="H28" i="15"/>
  <c r="I28" i="15"/>
  <c r="J28" i="15"/>
  <c r="K28" i="15"/>
  <c r="B29" i="15"/>
  <c r="C29" i="15"/>
  <c r="D29" i="15"/>
  <c r="E29" i="15"/>
  <c r="F29" i="15"/>
  <c r="G29" i="15"/>
  <c r="H29" i="15"/>
  <c r="I29" i="15"/>
  <c r="J29" i="15"/>
  <c r="K29" i="15"/>
  <c r="B30" i="15"/>
  <c r="C30" i="15"/>
  <c r="D30" i="15"/>
  <c r="E30" i="15"/>
  <c r="F30" i="15"/>
  <c r="G30" i="15"/>
  <c r="H30" i="15"/>
  <c r="I30" i="15"/>
  <c r="J30" i="15"/>
  <c r="K30" i="15"/>
  <c r="B31" i="15"/>
  <c r="C31" i="15"/>
  <c r="D31" i="15"/>
  <c r="E31" i="15"/>
  <c r="F31" i="15"/>
  <c r="G31" i="15"/>
  <c r="H31" i="15"/>
  <c r="I31" i="15"/>
  <c r="J31" i="15"/>
  <c r="K31" i="15"/>
  <c r="B32" i="15"/>
  <c r="C32" i="15"/>
  <c r="D32" i="15"/>
  <c r="E32" i="15"/>
  <c r="F32" i="15"/>
  <c r="G32" i="15"/>
  <c r="H32" i="15"/>
  <c r="I32" i="15"/>
  <c r="J32" i="15"/>
  <c r="K32" i="15"/>
  <c r="B33" i="15"/>
  <c r="C33" i="15"/>
  <c r="D33" i="15"/>
  <c r="E33" i="15"/>
  <c r="F33" i="15"/>
  <c r="G33" i="15"/>
  <c r="H33" i="15"/>
  <c r="I33" i="15"/>
  <c r="J33" i="15"/>
  <c r="K33" i="15"/>
  <c r="B34" i="15"/>
  <c r="C34" i="15"/>
  <c r="D34" i="15"/>
  <c r="E34" i="15"/>
  <c r="F34" i="15"/>
  <c r="G34" i="15"/>
  <c r="H34" i="15"/>
  <c r="I34" i="15"/>
  <c r="J34" i="15"/>
  <c r="K34" i="15"/>
  <c r="B35" i="15"/>
  <c r="C35" i="15"/>
  <c r="D35" i="15"/>
  <c r="E35" i="15"/>
  <c r="F35" i="15"/>
  <c r="G35" i="15"/>
  <c r="H35" i="15"/>
  <c r="I35" i="15"/>
  <c r="J35" i="15"/>
  <c r="K35" i="15"/>
  <c r="B36" i="15"/>
  <c r="C36" i="15"/>
  <c r="D36" i="15"/>
  <c r="E36" i="15"/>
  <c r="F36" i="15"/>
  <c r="G36" i="15"/>
  <c r="H36" i="15"/>
  <c r="I36" i="15"/>
  <c r="J36" i="15"/>
  <c r="K36" i="15"/>
  <c r="B37" i="15"/>
  <c r="C37" i="15"/>
  <c r="D37" i="15"/>
  <c r="E37" i="15"/>
  <c r="F37" i="15"/>
  <c r="G37" i="15"/>
  <c r="H37" i="15"/>
  <c r="I37" i="15"/>
  <c r="J37" i="15"/>
  <c r="K37" i="15"/>
  <c r="B38" i="15"/>
  <c r="C38" i="15"/>
  <c r="D38" i="15"/>
  <c r="E38" i="15"/>
  <c r="F38" i="15"/>
  <c r="G38" i="15"/>
  <c r="H38" i="15"/>
  <c r="I38" i="15"/>
  <c r="J38" i="15"/>
  <c r="K38" i="15"/>
  <c r="B39" i="15"/>
  <c r="C39" i="15"/>
  <c r="D39" i="15"/>
  <c r="E39" i="15"/>
  <c r="F39" i="15"/>
  <c r="G39" i="15"/>
  <c r="H39" i="15"/>
  <c r="I39" i="15"/>
  <c r="J39" i="15"/>
  <c r="K39" i="15"/>
  <c r="B40" i="15"/>
  <c r="C40" i="15"/>
  <c r="D40" i="15"/>
  <c r="E40" i="15"/>
  <c r="F40" i="15"/>
  <c r="G40" i="15"/>
  <c r="H40" i="15"/>
  <c r="I40" i="15"/>
  <c r="J40" i="15"/>
  <c r="K40" i="15"/>
  <c r="B41" i="15"/>
  <c r="C41" i="15"/>
  <c r="D41" i="15"/>
  <c r="E41" i="15"/>
  <c r="F41" i="15"/>
  <c r="G41" i="15"/>
  <c r="H41" i="15"/>
  <c r="I41" i="15"/>
  <c r="J41" i="15"/>
  <c r="K41" i="15"/>
  <c r="B42" i="15"/>
  <c r="C42" i="15"/>
  <c r="D42" i="15"/>
  <c r="E42" i="15"/>
  <c r="F42" i="15"/>
  <c r="G42" i="15"/>
  <c r="H42" i="15"/>
  <c r="I42" i="15"/>
  <c r="J42" i="15"/>
  <c r="K42" i="15"/>
  <c r="B43" i="15"/>
  <c r="C43" i="15"/>
  <c r="D43" i="15"/>
  <c r="E43" i="15"/>
  <c r="F43" i="15"/>
  <c r="G43" i="15"/>
  <c r="H43" i="15"/>
  <c r="I43" i="15"/>
  <c r="J43" i="15"/>
  <c r="K43" i="15"/>
  <c r="B44" i="15"/>
  <c r="C44" i="15"/>
  <c r="D44" i="15"/>
  <c r="E44" i="15"/>
  <c r="F44" i="15"/>
  <c r="G44" i="15"/>
  <c r="H44" i="15"/>
  <c r="I44" i="15"/>
  <c r="J44" i="15"/>
  <c r="K44" i="15"/>
  <c r="B45" i="15"/>
  <c r="C45" i="15"/>
  <c r="D45" i="15"/>
  <c r="E45" i="15"/>
  <c r="F45" i="15"/>
  <c r="G45" i="15"/>
  <c r="H45" i="15"/>
  <c r="I45" i="15"/>
  <c r="J45" i="15"/>
  <c r="K45" i="15"/>
  <c r="B46" i="15"/>
  <c r="C46" i="15"/>
  <c r="D46" i="15"/>
  <c r="E46" i="15"/>
  <c r="F46" i="15"/>
  <c r="G46" i="15"/>
  <c r="H46" i="15"/>
  <c r="I46" i="15"/>
  <c r="J46" i="15"/>
  <c r="K46" i="15"/>
  <c r="B47" i="15"/>
  <c r="C47" i="15"/>
  <c r="D47" i="15"/>
  <c r="E47" i="15"/>
  <c r="F47" i="15"/>
  <c r="G47" i="15"/>
  <c r="H47" i="15"/>
  <c r="I47" i="15"/>
  <c r="J47" i="15"/>
  <c r="K47" i="15"/>
  <c r="B48" i="15"/>
  <c r="C48" i="15"/>
  <c r="D48" i="15"/>
  <c r="E48" i="15"/>
  <c r="F48" i="15"/>
  <c r="G48" i="15"/>
  <c r="H48" i="15"/>
  <c r="I48" i="15"/>
  <c r="J48" i="15"/>
  <c r="K48" i="15"/>
  <c r="B10" i="15"/>
  <c r="C10" i="15"/>
  <c r="D10" i="15"/>
  <c r="E10" i="15"/>
  <c r="F10" i="15"/>
  <c r="G10" i="15"/>
  <c r="H10" i="15"/>
  <c r="I10" i="15"/>
  <c r="J10" i="15"/>
  <c r="K10" i="15"/>
  <c r="K9" i="15"/>
  <c r="J9" i="15"/>
  <c r="B9" i="15"/>
  <c r="C9" i="15"/>
  <c r="D9" i="15"/>
  <c r="E9" i="15"/>
  <c r="F9" i="15"/>
  <c r="G9" i="15"/>
  <c r="H9" i="15"/>
  <c r="I9" i="15"/>
  <c r="B6" i="15"/>
  <c r="C6" i="15"/>
  <c r="D6" i="15"/>
  <c r="E6" i="15"/>
  <c r="F6" i="15"/>
  <c r="G6" i="15"/>
  <c r="H6" i="15"/>
  <c r="I6" i="15"/>
  <c r="J6" i="15"/>
  <c r="K6" i="15"/>
  <c r="B7" i="15"/>
  <c r="C7" i="15"/>
  <c r="D7" i="15"/>
  <c r="E7" i="15"/>
  <c r="F7" i="15"/>
  <c r="G7" i="15"/>
  <c r="H7" i="15"/>
  <c r="I7" i="15"/>
  <c r="J7" i="15"/>
  <c r="K7" i="15"/>
  <c r="B8" i="15"/>
  <c r="C8" i="15"/>
  <c r="D8" i="15"/>
  <c r="E8" i="15"/>
  <c r="F8" i="15"/>
  <c r="G8" i="15"/>
  <c r="H8" i="15"/>
  <c r="I8" i="15"/>
  <c r="J8" i="15"/>
  <c r="K8" i="15"/>
  <c r="B5" i="15"/>
  <c r="C5" i="15"/>
  <c r="D5" i="15"/>
  <c r="E5" i="15"/>
  <c r="F5" i="15"/>
  <c r="G5" i="15"/>
  <c r="H5" i="15"/>
  <c r="I5" i="15"/>
  <c r="J5" i="15"/>
  <c r="K5" i="15"/>
  <c r="I4" i="15"/>
  <c r="J4" i="15"/>
  <c r="K4" i="15"/>
  <c r="H4" i="15"/>
  <c r="D4" i="15"/>
  <c r="E4" i="15"/>
  <c r="F4" i="15"/>
  <c r="G4" i="15"/>
  <c r="C4" i="15"/>
  <c r="Y48" i="14"/>
  <c r="Z48" i="14"/>
  <c r="AA48" i="14"/>
  <c r="AB48" i="14"/>
  <c r="X48" i="14"/>
  <c r="S45" i="14"/>
  <c r="T45" i="14"/>
  <c r="U45" i="14"/>
  <c r="V45" i="14"/>
  <c r="W45" i="14"/>
  <c r="X45" i="14"/>
  <c r="Y45" i="14"/>
  <c r="Z45" i="14"/>
  <c r="AA45" i="14"/>
  <c r="AB45" i="14"/>
  <c r="S46" i="14"/>
  <c r="T46" i="14"/>
  <c r="U46" i="14"/>
  <c r="V46" i="14"/>
  <c r="W46" i="14"/>
  <c r="X46" i="14"/>
  <c r="Y46" i="14"/>
  <c r="Z46" i="14"/>
  <c r="AA46" i="14"/>
  <c r="AB46" i="14"/>
  <c r="S47" i="14"/>
  <c r="T47" i="14"/>
  <c r="U47" i="14"/>
  <c r="V47" i="14"/>
  <c r="W47" i="14"/>
  <c r="X47" i="14"/>
  <c r="Y47" i="14"/>
  <c r="Z47" i="14"/>
  <c r="AA47" i="14"/>
  <c r="AB47" i="14"/>
  <c r="S48" i="14"/>
  <c r="T48" i="14"/>
  <c r="U48" i="14"/>
  <c r="V48" i="14"/>
  <c r="W48" i="14"/>
  <c r="S44" i="14"/>
  <c r="T44" i="14"/>
  <c r="U44" i="14"/>
  <c r="V44" i="14"/>
  <c r="W44" i="14"/>
  <c r="X44" i="14"/>
  <c r="Y44" i="14"/>
  <c r="Z44" i="14"/>
  <c r="AA44" i="14"/>
  <c r="AB44" i="14"/>
  <c r="W43" i="14"/>
  <c r="X43" i="14"/>
  <c r="Y43" i="14"/>
  <c r="Z43" i="14"/>
  <c r="AA43" i="14"/>
  <c r="AB43" i="14"/>
  <c r="V43" i="14"/>
  <c r="S4" i="14"/>
  <c r="T4" i="14"/>
  <c r="U4" i="14"/>
  <c r="V4" i="14"/>
  <c r="W4" i="14"/>
  <c r="X4" i="14"/>
  <c r="Y4" i="14"/>
  <c r="Z4" i="14"/>
  <c r="AA4" i="14"/>
  <c r="AB4" i="14"/>
  <c r="AC4" i="14"/>
  <c r="AD4" i="14"/>
  <c r="AE4" i="14"/>
  <c r="AF4" i="14"/>
  <c r="AG4" i="14"/>
  <c r="S5" i="14"/>
  <c r="T5" i="14"/>
  <c r="U5" i="14"/>
  <c r="V5" i="14"/>
  <c r="W5" i="14"/>
  <c r="X5" i="14"/>
  <c r="Y5" i="14"/>
  <c r="Z5" i="14"/>
  <c r="AA5" i="14"/>
  <c r="AB5" i="14"/>
  <c r="AC5" i="14"/>
  <c r="AD5" i="14"/>
  <c r="AE5" i="14"/>
  <c r="AF5" i="14"/>
  <c r="AG5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S43" i="14"/>
  <c r="T43" i="14"/>
  <c r="U43" i="14"/>
  <c r="AC43" i="14"/>
  <c r="AD43" i="14"/>
  <c r="AE43" i="14"/>
  <c r="AF43" i="14"/>
  <c r="AG43" i="14"/>
  <c r="AC44" i="14"/>
  <c r="AD44" i="14"/>
  <c r="AE44" i="14"/>
  <c r="AF44" i="14"/>
  <c r="AG44" i="14"/>
  <c r="AC45" i="14"/>
  <c r="AD45" i="14"/>
  <c r="AE45" i="14"/>
  <c r="AF45" i="14"/>
  <c r="AG45" i="14"/>
  <c r="AC46" i="14"/>
  <c r="AD46" i="14"/>
  <c r="AE46" i="14"/>
  <c r="AF46" i="14"/>
  <c r="AC47" i="14"/>
  <c r="AD47" i="14"/>
  <c r="B5" i="14"/>
  <c r="C5" i="14"/>
  <c r="D5" i="14"/>
  <c r="E5" i="14"/>
  <c r="F5" i="14"/>
  <c r="G5" i="14"/>
  <c r="H5" i="14"/>
  <c r="I5" i="14"/>
  <c r="J5" i="14"/>
  <c r="K5" i="14"/>
  <c r="L5" i="14"/>
  <c r="M5" i="14"/>
  <c r="N5" i="14"/>
  <c r="O5" i="14"/>
  <c r="P5" i="14"/>
  <c r="B6" i="14"/>
  <c r="C6" i="14"/>
  <c r="D6" i="14"/>
  <c r="E6" i="14"/>
  <c r="F6" i="14"/>
  <c r="G6" i="14"/>
  <c r="H6" i="14"/>
  <c r="I6" i="14"/>
  <c r="J6" i="14"/>
  <c r="K6" i="14"/>
  <c r="L6" i="14"/>
  <c r="M6" i="14"/>
  <c r="N6" i="14"/>
  <c r="O6" i="14"/>
  <c r="P6" i="14"/>
  <c r="B7" i="14"/>
  <c r="C7" i="14"/>
  <c r="D7" i="14"/>
  <c r="E7" i="14"/>
  <c r="F7" i="14"/>
  <c r="G7" i="14"/>
  <c r="H7" i="14"/>
  <c r="I7" i="14"/>
  <c r="J7" i="14"/>
  <c r="K7" i="14"/>
  <c r="L7" i="14"/>
  <c r="M7" i="14"/>
  <c r="N7" i="14"/>
  <c r="O7" i="14"/>
  <c r="P7" i="14"/>
  <c r="B8" i="14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B15" i="14"/>
  <c r="C15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B31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B38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B48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C4" i="14"/>
  <c r="D4" i="14"/>
  <c r="E4" i="14"/>
  <c r="F4" i="14"/>
  <c r="G4" i="14"/>
  <c r="H4" i="14"/>
  <c r="I4" i="14"/>
  <c r="J4" i="14"/>
  <c r="K4" i="14"/>
  <c r="M4" i="14"/>
  <c r="N4" i="14"/>
  <c r="O4" i="14"/>
  <c r="P4" i="14"/>
  <c r="L4" i="14"/>
  <c r="B4" i="14"/>
  <c r="H3" i="19" l="1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H48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3" i="3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B15" i="2"/>
  <c r="C15" i="2"/>
  <c r="D15" i="2"/>
  <c r="E15" i="2"/>
  <c r="F15" i="2"/>
  <c r="G15" i="2"/>
  <c r="H15" i="2"/>
  <c r="I15" i="2"/>
  <c r="J15" i="2"/>
  <c r="K15" i="2"/>
  <c r="L15" i="2"/>
  <c r="M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B5" i="2"/>
  <c r="C5" i="2"/>
  <c r="B6" i="2"/>
  <c r="C6" i="2"/>
  <c r="D6" i="2"/>
  <c r="B7" i="2"/>
  <c r="C7" i="2"/>
  <c r="D7" i="2"/>
  <c r="E7" i="2"/>
  <c r="B8" i="2"/>
  <c r="C8" i="2"/>
  <c r="D8" i="2"/>
  <c r="E8" i="2"/>
  <c r="F8" i="2"/>
  <c r="B9" i="2"/>
  <c r="C9" i="2"/>
  <c r="D9" i="2"/>
  <c r="E9" i="2"/>
  <c r="F9" i="2"/>
  <c r="G9" i="2"/>
  <c r="B10" i="2"/>
  <c r="C10" i="2"/>
  <c r="D10" i="2"/>
  <c r="E10" i="2"/>
  <c r="F10" i="2"/>
  <c r="G10" i="2"/>
  <c r="H10" i="2"/>
  <c r="B11" i="2"/>
  <c r="C11" i="2"/>
  <c r="D11" i="2"/>
  <c r="E11" i="2"/>
  <c r="F11" i="2"/>
  <c r="G11" i="2"/>
  <c r="H11" i="2"/>
  <c r="I11" i="2"/>
  <c r="B12" i="2"/>
  <c r="C12" i="2"/>
  <c r="D12" i="2"/>
  <c r="E12" i="2"/>
  <c r="F12" i="2"/>
  <c r="G12" i="2"/>
  <c r="H12" i="2"/>
  <c r="I12" i="2"/>
  <c r="J12" i="2"/>
  <c r="B13" i="2"/>
  <c r="C13" i="2"/>
  <c r="D13" i="2"/>
  <c r="E13" i="2"/>
  <c r="F13" i="2"/>
  <c r="G13" i="2"/>
  <c r="H13" i="2"/>
  <c r="I13" i="2"/>
  <c r="J13" i="2"/>
  <c r="K13" i="2"/>
  <c r="B14" i="2"/>
  <c r="C14" i="2"/>
  <c r="D14" i="2"/>
  <c r="E14" i="2"/>
  <c r="F14" i="2"/>
  <c r="G14" i="2"/>
  <c r="H14" i="2"/>
  <c r="I14" i="2"/>
  <c r="J14" i="2"/>
  <c r="K14" i="2"/>
  <c r="L14" i="2"/>
  <c r="B4" i="2"/>
  <c r="S4" i="11"/>
  <c r="T4" i="11"/>
  <c r="U4" i="11"/>
  <c r="V4" i="11"/>
  <c r="W4" i="11"/>
  <c r="X4" i="11"/>
  <c r="Y4" i="11"/>
  <c r="Z4" i="11"/>
  <c r="AA4" i="11"/>
  <c r="AB4" i="11"/>
  <c r="AC4" i="11"/>
  <c r="AD4" i="11"/>
  <c r="AE4" i="11"/>
  <c r="AF4" i="11"/>
  <c r="AG4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AG5" i="11"/>
  <c r="S6" i="11"/>
  <c r="T6" i="11"/>
  <c r="U6" i="11"/>
  <c r="V6" i="11"/>
  <c r="W6" i="11"/>
  <c r="X6" i="11"/>
  <c r="Y6" i="11"/>
  <c r="Z6" i="11"/>
  <c r="AA6" i="11"/>
  <c r="AB6" i="11"/>
  <c r="AC6" i="11"/>
  <c r="AD6" i="11"/>
  <c r="AE6" i="11"/>
  <c r="AF6" i="11"/>
  <c r="AG6" i="11"/>
  <c r="S7" i="11"/>
  <c r="T7" i="11"/>
  <c r="U7" i="11"/>
  <c r="V7" i="11"/>
  <c r="W7" i="11"/>
  <c r="X7" i="11"/>
  <c r="Y7" i="11"/>
  <c r="Z7" i="11"/>
  <c r="AA7" i="11"/>
  <c r="AB7" i="11"/>
  <c r="AC7" i="11"/>
  <c r="AD7" i="11"/>
  <c r="AE7" i="11"/>
  <c r="AF7" i="11"/>
  <c r="AG7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B6" i="11"/>
  <c r="C6" i="11"/>
  <c r="D6" i="11"/>
  <c r="E6" i="11"/>
  <c r="F6" i="11"/>
  <c r="G6" i="11"/>
  <c r="H6" i="11"/>
  <c r="I6" i="11"/>
  <c r="J6" i="11"/>
  <c r="K6" i="11"/>
  <c r="L6" i="11"/>
  <c r="M6" i="11"/>
  <c r="N6" i="11"/>
  <c r="O6" i="11"/>
  <c r="P6" i="11"/>
  <c r="B7" i="11"/>
  <c r="C7" i="11"/>
  <c r="D7" i="11"/>
  <c r="E7" i="11"/>
  <c r="F7" i="11"/>
  <c r="G7" i="11"/>
  <c r="H7" i="11"/>
  <c r="I7" i="11"/>
  <c r="J7" i="11"/>
  <c r="K7" i="11"/>
  <c r="L7" i="11"/>
  <c r="M7" i="11"/>
  <c r="N7" i="11"/>
  <c r="O7" i="11"/>
  <c r="P7" i="11"/>
  <c r="B8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B9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B5" i="11"/>
  <c r="C5" i="11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M4" i="11"/>
  <c r="N4" i="11"/>
  <c r="O4" i="11"/>
  <c r="P4" i="11"/>
  <c r="L4" i="11"/>
  <c r="C4" i="11"/>
  <c r="D4" i="11"/>
  <c r="E4" i="11"/>
  <c r="F4" i="11"/>
  <c r="G4" i="11"/>
  <c r="H4" i="11"/>
  <c r="I4" i="11"/>
  <c r="J4" i="11"/>
  <c r="K4" i="11"/>
  <c r="B4" i="11"/>
  <c r="W4" i="10"/>
  <c r="X4" i="10"/>
  <c r="Y4" i="10"/>
  <c r="Z4" i="10"/>
  <c r="AA4" i="10"/>
  <c r="AB4" i="10"/>
  <c r="AC4" i="10"/>
  <c r="AD4" i="10"/>
  <c r="AE4" i="10"/>
  <c r="AF4" i="10"/>
  <c r="AG4" i="10"/>
  <c r="AH4" i="10"/>
  <c r="AI4" i="10"/>
  <c r="AJ4" i="10"/>
  <c r="AK4" i="10"/>
  <c r="AL4" i="10"/>
  <c r="AM4" i="10"/>
  <c r="AN4" i="10"/>
  <c r="AO4" i="10"/>
  <c r="W5" i="10"/>
  <c r="X5" i="10"/>
  <c r="Y5" i="10"/>
  <c r="Z5" i="10"/>
  <c r="AA5" i="10"/>
  <c r="AB5" i="10"/>
  <c r="AC5" i="10"/>
  <c r="AD5" i="10"/>
  <c r="AE5" i="10"/>
  <c r="AF5" i="10"/>
  <c r="AG5" i="10"/>
  <c r="AH5" i="10"/>
  <c r="AI5" i="10"/>
  <c r="AJ5" i="10"/>
  <c r="AK5" i="10"/>
  <c r="AL5" i="10"/>
  <c r="AM5" i="10"/>
  <c r="AN5" i="10"/>
  <c r="AO5" i="10"/>
  <c r="W6" i="10"/>
  <c r="X6" i="10"/>
  <c r="Y6" i="10"/>
  <c r="Z6" i="10"/>
  <c r="AA6" i="10"/>
  <c r="AB6" i="10"/>
  <c r="AC6" i="10"/>
  <c r="AD6" i="10"/>
  <c r="AE6" i="10"/>
  <c r="AF6" i="10"/>
  <c r="AG6" i="10"/>
  <c r="AH6" i="10"/>
  <c r="AI6" i="10"/>
  <c r="AJ6" i="10"/>
  <c r="AK6" i="10"/>
  <c r="AL6" i="10"/>
  <c r="AM6" i="10"/>
  <c r="AN6" i="10"/>
  <c r="AO6" i="10"/>
  <c r="W7" i="10"/>
  <c r="X7" i="10"/>
  <c r="Y7" i="10"/>
  <c r="Z7" i="10"/>
  <c r="AA7" i="10"/>
  <c r="AB7" i="10"/>
  <c r="AC7" i="10"/>
  <c r="AD7" i="10"/>
  <c r="AE7" i="10"/>
  <c r="AF7" i="10"/>
  <c r="AG7" i="10"/>
  <c r="AH7" i="10"/>
  <c r="AI7" i="10"/>
  <c r="AJ7" i="10"/>
  <c r="AK7" i="10"/>
  <c r="AL7" i="10"/>
  <c r="AM7" i="10"/>
  <c r="AN7" i="10"/>
  <c r="AO7" i="10"/>
  <c r="W8" i="10"/>
  <c r="X8" i="10"/>
  <c r="Y8" i="10"/>
  <c r="Z8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W9" i="10"/>
  <c r="X9" i="10"/>
  <c r="Y9" i="10"/>
  <c r="Z9" i="10"/>
  <c r="AA9" i="10"/>
  <c r="AB9" i="10"/>
  <c r="AC9" i="10"/>
  <c r="AD9" i="10"/>
  <c r="AE9" i="10"/>
  <c r="AF9" i="10"/>
  <c r="AG9" i="10"/>
  <c r="AH9" i="10"/>
  <c r="AI9" i="10"/>
  <c r="AJ9" i="10"/>
  <c r="AK9" i="10"/>
  <c r="AL9" i="10"/>
  <c r="AM9" i="10"/>
  <c r="AN9" i="10"/>
  <c r="AO9" i="10"/>
  <c r="W10" i="10"/>
  <c r="X10" i="10"/>
  <c r="Y10" i="10"/>
  <c r="Z10" i="10"/>
  <c r="AA10" i="10"/>
  <c r="AB10" i="10"/>
  <c r="AC10" i="10"/>
  <c r="AD10" i="10"/>
  <c r="AE10" i="10"/>
  <c r="AF10" i="10"/>
  <c r="AG10" i="10"/>
  <c r="AH10" i="10"/>
  <c r="AI10" i="10"/>
  <c r="AJ10" i="10"/>
  <c r="AK10" i="10"/>
  <c r="AL10" i="10"/>
  <c r="AM10" i="10"/>
  <c r="AN10" i="10"/>
  <c r="AO10" i="10"/>
  <c r="W11" i="10"/>
  <c r="X11" i="10"/>
  <c r="Y11" i="10"/>
  <c r="Z11" i="10"/>
  <c r="AA11" i="10"/>
  <c r="AB11" i="10"/>
  <c r="AC11" i="10"/>
  <c r="AD11" i="10"/>
  <c r="AE11" i="10"/>
  <c r="AF11" i="10"/>
  <c r="AG11" i="10"/>
  <c r="AH11" i="10"/>
  <c r="AI11" i="10"/>
  <c r="AJ11" i="10"/>
  <c r="AK11" i="10"/>
  <c r="AL11" i="10"/>
  <c r="AM11" i="10"/>
  <c r="AN11" i="10"/>
  <c r="AO11" i="10"/>
  <c r="W12" i="10"/>
  <c r="X12" i="10"/>
  <c r="Y12" i="10"/>
  <c r="Z12" i="10"/>
  <c r="AA12" i="10"/>
  <c r="AB12" i="10"/>
  <c r="AC12" i="10"/>
  <c r="AD12" i="10"/>
  <c r="AE12" i="10"/>
  <c r="AF12" i="10"/>
  <c r="AG12" i="10"/>
  <c r="AH12" i="10"/>
  <c r="AI12" i="10"/>
  <c r="AJ12" i="10"/>
  <c r="AK12" i="10"/>
  <c r="AL12" i="10"/>
  <c r="AM12" i="10"/>
  <c r="AN12" i="10"/>
  <c r="AO12" i="10"/>
  <c r="W13" i="10"/>
  <c r="X13" i="10"/>
  <c r="Y13" i="10"/>
  <c r="Z13" i="10"/>
  <c r="AA13" i="10"/>
  <c r="AB13" i="10"/>
  <c r="AC13" i="10"/>
  <c r="AD13" i="10"/>
  <c r="AE13" i="10"/>
  <c r="AF13" i="10"/>
  <c r="AG13" i="10"/>
  <c r="AH13" i="10"/>
  <c r="AI13" i="10"/>
  <c r="AJ13" i="10"/>
  <c r="AK13" i="10"/>
  <c r="AL13" i="10"/>
  <c r="AM13" i="10"/>
  <c r="AN13" i="10"/>
  <c r="AO13" i="10"/>
  <c r="W14" i="10"/>
  <c r="X14" i="10"/>
  <c r="Y14" i="10"/>
  <c r="Z14" i="10"/>
  <c r="AA14" i="10"/>
  <c r="AB14" i="10"/>
  <c r="AC14" i="10"/>
  <c r="AD14" i="10"/>
  <c r="AE14" i="10"/>
  <c r="AF14" i="10"/>
  <c r="AG14" i="10"/>
  <c r="AH14" i="10"/>
  <c r="AI14" i="10"/>
  <c r="AJ14" i="10"/>
  <c r="AK14" i="10"/>
  <c r="AL14" i="10"/>
  <c r="AM14" i="10"/>
  <c r="AN14" i="10"/>
  <c r="AO14" i="10"/>
  <c r="W15" i="10"/>
  <c r="X15" i="10"/>
  <c r="Y15" i="10"/>
  <c r="Z15" i="10"/>
  <c r="AA15" i="10"/>
  <c r="AB15" i="10"/>
  <c r="AC15" i="10"/>
  <c r="AD15" i="10"/>
  <c r="AE15" i="10"/>
  <c r="AF15" i="10"/>
  <c r="AG15" i="10"/>
  <c r="AH15" i="10"/>
  <c r="AI15" i="10"/>
  <c r="AJ15" i="10"/>
  <c r="AK15" i="10"/>
  <c r="AL15" i="10"/>
  <c r="AM15" i="10"/>
  <c r="AN15" i="10"/>
  <c r="AO15" i="10"/>
  <c r="W16" i="10"/>
  <c r="X16" i="10"/>
  <c r="Y16" i="10"/>
  <c r="Z16" i="10"/>
  <c r="AA16" i="10"/>
  <c r="AB16" i="10"/>
  <c r="AC16" i="10"/>
  <c r="AD16" i="10"/>
  <c r="AE16" i="10"/>
  <c r="AF16" i="10"/>
  <c r="AG16" i="10"/>
  <c r="AH16" i="10"/>
  <c r="AI16" i="10"/>
  <c r="AJ16" i="10"/>
  <c r="AK16" i="10"/>
  <c r="AL16" i="10"/>
  <c r="AM16" i="10"/>
  <c r="AN16" i="10"/>
  <c r="AO16" i="10"/>
  <c r="W17" i="10"/>
  <c r="X17" i="10"/>
  <c r="Y17" i="10"/>
  <c r="Z17" i="10"/>
  <c r="AA17" i="10"/>
  <c r="AB17" i="10"/>
  <c r="AC17" i="10"/>
  <c r="AD17" i="10"/>
  <c r="AE17" i="10"/>
  <c r="AF17" i="10"/>
  <c r="AG17" i="10"/>
  <c r="AH17" i="10"/>
  <c r="AI17" i="10"/>
  <c r="AJ17" i="10"/>
  <c r="AK17" i="10"/>
  <c r="AL17" i="10"/>
  <c r="AM17" i="10"/>
  <c r="AN17" i="10"/>
  <c r="AO17" i="10"/>
  <c r="W18" i="10"/>
  <c r="X18" i="10"/>
  <c r="Y18" i="10"/>
  <c r="Z18" i="10"/>
  <c r="AA18" i="10"/>
  <c r="AB18" i="10"/>
  <c r="AC18" i="10"/>
  <c r="AD18" i="10"/>
  <c r="AE18" i="10"/>
  <c r="AF18" i="10"/>
  <c r="AG18" i="10"/>
  <c r="AH18" i="10"/>
  <c r="AI18" i="10"/>
  <c r="AJ18" i="10"/>
  <c r="AK18" i="10"/>
  <c r="AL18" i="10"/>
  <c r="AM18" i="10"/>
  <c r="AN18" i="10"/>
  <c r="AO18" i="10"/>
  <c r="W19" i="10"/>
  <c r="X19" i="10"/>
  <c r="Y19" i="10"/>
  <c r="Z19" i="10"/>
  <c r="AA19" i="10"/>
  <c r="AB19" i="10"/>
  <c r="AC19" i="10"/>
  <c r="AD19" i="10"/>
  <c r="AE19" i="10"/>
  <c r="AF19" i="10"/>
  <c r="AG19" i="10"/>
  <c r="AH19" i="10"/>
  <c r="AI19" i="10"/>
  <c r="AJ19" i="10"/>
  <c r="AK19" i="10"/>
  <c r="AL19" i="10"/>
  <c r="AM19" i="10"/>
  <c r="AN19" i="10"/>
  <c r="AO19" i="10"/>
  <c r="W20" i="10"/>
  <c r="X20" i="10"/>
  <c r="Y20" i="10"/>
  <c r="Z20" i="10"/>
  <c r="AA20" i="10"/>
  <c r="AB20" i="10"/>
  <c r="AC20" i="10"/>
  <c r="AD20" i="10"/>
  <c r="AE20" i="10"/>
  <c r="AF20" i="10"/>
  <c r="AG20" i="10"/>
  <c r="AH20" i="10"/>
  <c r="AI20" i="10"/>
  <c r="AJ20" i="10"/>
  <c r="AK20" i="10"/>
  <c r="AL20" i="10"/>
  <c r="AM20" i="10"/>
  <c r="AN20" i="10"/>
  <c r="AO20" i="10"/>
  <c r="W21" i="10"/>
  <c r="X21" i="10"/>
  <c r="Y21" i="10"/>
  <c r="Z21" i="10"/>
  <c r="AA21" i="10"/>
  <c r="AB21" i="10"/>
  <c r="AC21" i="10"/>
  <c r="AD21" i="10"/>
  <c r="AE21" i="10"/>
  <c r="AF21" i="10"/>
  <c r="AG21" i="10"/>
  <c r="AH21" i="10"/>
  <c r="AI21" i="10"/>
  <c r="AJ21" i="10"/>
  <c r="AK21" i="10"/>
  <c r="AL21" i="10"/>
  <c r="AM21" i="10"/>
  <c r="AN21" i="10"/>
  <c r="AO21" i="10"/>
  <c r="W22" i="10"/>
  <c r="X22" i="10"/>
  <c r="Y22" i="10"/>
  <c r="Z22" i="10"/>
  <c r="AA22" i="10"/>
  <c r="AB22" i="10"/>
  <c r="AC22" i="10"/>
  <c r="AD22" i="10"/>
  <c r="AE22" i="10"/>
  <c r="AF22" i="10"/>
  <c r="AG22" i="10"/>
  <c r="AH22" i="10"/>
  <c r="AI22" i="10"/>
  <c r="AJ22" i="10"/>
  <c r="AK22" i="10"/>
  <c r="AL22" i="10"/>
  <c r="AM22" i="10"/>
  <c r="AN22" i="10"/>
  <c r="AO22" i="10"/>
  <c r="W23" i="10"/>
  <c r="X23" i="10"/>
  <c r="Y23" i="10"/>
  <c r="Z23" i="10"/>
  <c r="AA23" i="10"/>
  <c r="AB23" i="10"/>
  <c r="AC23" i="10"/>
  <c r="AD23" i="10"/>
  <c r="AE23" i="10"/>
  <c r="AF23" i="10"/>
  <c r="AG23" i="10"/>
  <c r="AH23" i="10"/>
  <c r="AI23" i="10"/>
  <c r="AJ23" i="10"/>
  <c r="AK23" i="10"/>
  <c r="AL23" i="10"/>
  <c r="AM23" i="10"/>
  <c r="AN23" i="10"/>
  <c r="AO23" i="10"/>
  <c r="W24" i="10"/>
  <c r="X24" i="10"/>
  <c r="Y24" i="10"/>
  <c r="Z24" i="10"/>
  <c r="AA24" i="10"/>
  <c r="AB24" i="10"/>
  <c r="AC24" i="10"/>
  <c r="AD24" i="10"/>
  <c r="AE24" i="10"/>
  <c r="AF24" i="10"/>
  <c r="AG24" i="10"/>
  <c r="AH24" i="10"/>
  <c r="AI24" i="10"/>
  <c r="AJ24" i="10"/>
  <c r="AK24" i="10"/>
  <c r="AL24" i="10"/>
  <c r="AM24" i="10"/>
  <c r="AN24" i="10"/>
  <c r="AO24" i="10"/>
  <c r="W25" i="10"/>
  <c r="X25" i="10"/>
  <c r="Y25" i="10"/>
  <c r="Z25" i="10"/>
  <c r="AA25" i="10"/>
  <c r="AB25" i="10"/>
  <c r="AC25" i="10"/>
  <c r="AD25" i="10"/>
  <c r="AE25" i="10"/>
  <c r="AF25" i="10"/>
  <c r="AG25" i="10"/>
  <c r="AH25" i="10"/>
  <c r="AI25" i="10"/>
  <c r="AJ25" i="10"/>
  <c r="AK25" i="10"/>
  <c r="AL25" i="10"/>
  <c r="AM25" i="10"/>
  <c r="AN25" i="10"/>
  <c r="AO25" i="10"/>
  <c r="W26" i="10"/>
  <c r="X26" i="10"/>
  <c r="Y26" i="10"/>
  <c r="Z26" i="10"/>
  <c r="AA26" i="10"/>
  <c r="AB26" i="10"/>
  <c r="AC26" i="10"/>
  <c r="AD26" i="10"/>
  <c r="AE26" i="10"/>
  <c r="AF26" i="10"/>
  <c r="AG26" i="10"/>
  <c r="AH26" i="10"/>
  <c r="AI26" i="10"/>
  <c r="AJ26" i="10"/>
  <c r="AK26" i="10"/>
  <c r="AL26" i="10"/>
  <c r="AM26" i="10"/>
  <c r="AN26" i="10"/>
  <c r="AO26" i="10"/>
  <c r="W27" i="10"/>
  <c r="X27" i="10"/>
  <c r="Y27" i="10"/>
  <c r="Z27" i="10"/>
  <c r="AA27" i="10"/>
  <c r="AB27" i="10"/>
  <c r="AC27" i="10"/>
  <c r="AD27" i="10"/>
  <c r="AE27" i="10"/>
  <c r="AF27" i="10"/>
  <c r="AG27" i="10"/>
  <c r="AH27" i="10"/>
  <c r="AI27" i="10"/>
  <c r="AJ27" i="10"/>
  <c r="AK27" i="10"/>
  <c r="AL27" i="10"/>
  <c r="AM27" i="10"/>
  <c r="AN27" i="10"/>
  <c r="AO27" i="10"/>
  <c r="W28" i="10"/>
  <c r="X28" i="10"/>
  <c r="Y28" i="10"/>
  <c r="Z28" i="10"/>
  <c r="AA28" i="10"/>
  <c r="AB28" i="10"/>
  <c r="AC28" i="10"/>
  <c r="AD28" i="10"/>
  <c r="AE28" i="10"/>
  <c r="AF28" i="10"/>
  <c r="AG28" i="10"/>
  <c r="AH28" i="10"/>
  <c r="AI28" i="10"/>
  <c r="AJ28" i="10"/>
  <c r="AK28" i="10"/>
  <c r="AL28" i="10"/>
  <c r="AM28" i="10"/>
  <c r="AN28" i="10"/>
  <c r="AO28" i="10"/>
  <c r="W29" i="10"/>
  <c r="X29" i="10"/>
  <c r="Y29" i="10"/>
  <c r="Z29" i="10"/>
  <c r="AA29" i="10"/>
  <c r="AB29" i="10"/>
  <c r="AC29" i="10"/>
  <c r="AD29" i="10"/>
  <c r="AE29" i="10"/>
  <c r="AF29" i="10"/>
  <c r="AG29" i="10"/>
  <c r="AH29" i="10"/>
  <c r="AI29" i="10"/>
  <c r="AJ29" i="10"/>
  <c r="AK29" i="10"/>
  <c r="AL29" i="10"/>
  <c r="AM29" i="10"/>
  <c r="AN29" i="10"/>
  <c r="AO29" i="10"/>
  <c r="W30" i="10"/>
  <c r="X30" i="10"/>
  <c r="Y30" i="10"/>
  <c r="Z30" i="10"/>
  <c r="AA30" i="10"/>
  <c r="AB30" i="10"/>
  <c r="AC30" i="10"/>
  <c r="AD30" i="10"/>
  <c r="AE30" i="10"/>
  <c r="AF30" i="10"/>
  <c r="AG30" i="10"/>
  <c r="AH30" i="10"/>
  <c r="AI30" i="10"/>
  <c r="AJ30" i="10"/>
  <c r="AK30" i="10"/>
  <c r="AL30" i="10"/>
  <c r="AM30" i="10"/>
  <c r="AN30" i="10"/>
  <c r="AO30" i="10"/>
  <c r="W31" i="10"/>
  <c r="X31" i="10"/>
  <c r="Y31" i="10"/>
  <c r="Z31" i="10"/>
  <c r="AA31" i="10"/>
  <c r="AB31" i="10"/>
  <c r="AC31" i="10"/>
  <c r="AD31" i="10"/>
  <c r="AE31" i="10"/>
  <c r="AF31" i="10"/>
  <c r="AG31" i="10"/>
  <c r="AH31" i="10"/>
  <c r="AI31" i="10"/>
  <c r="AJ31" i="10"/>
  <c r="AK31" i="10"/>
  <c r="AL31" i="10"/>
  <c r="AM31" i="10"/>
  <c r="AN31" i="10"/>
  <c r="AO31" i="10"/>
  <c r="W32" i="10"/>
  <c r="X32" i="10"/>
  <c r="Y32" i="10"/>
  <c r="Z32" i="10"/>
  <c r="AA32" i="10"/>
  <c r="AB32" i="10"/>
  <c r="AC32" i="10"/>
  <c r="AD32" i="10"/>
  <c r="AE32" i="10"/>
  <c r="AF32" i="10"/>
  <c r="AG32" i="10"/>
  <c r="AH32" i="10"/>
  <c r="AI32" i="10"/>
  <c r="AJ32" i="10"/>
  <c r="AK32" i="10"/>
  <c r="AL32" i="10"/>
  <c r="AM32" i="10"/>
  <c r="AN32" i="10"/>
  <c r="AO32" i="10"/>
  <c r="W33" i="10"/>
  <c r="X33" i="10"/>
  <c r="Y33" i="10"/>
  <c r="Z33" i="10"/>
  <c r="AA33" i="10"/>
  <c r="AB33" i="10"/>
  <c r="AC33" i="10"/>
  <c r="AD33" i="10"/>
  <c r="AE33" i="10"/>
  <c r="AF33" i="10"/>
  <c r="AG33" i="10"/>
  <c r="AH33" i="10"/>
  <c r="AI33" i="10"/>
  <c r="AJ33" i="10"/>
  <c r="AK33" i="10"/>
  <c r="AL33" i="10"/>
  <c r="AM33" i="10"/>
  <c r="AN33" i="10"/>
  <c r="AO33" i="10"/>
  <c r="W34" i="10"/>
  <c r="X34" i="10"/>
  <c r="Y34" i="10"/>
  <c r="Z34" i="10"/>
  <c r="AA34" i="10"/>
  <c r="AB34" i="10"/>
  <c r="AC34" i="10"/>
  <c r="AD34" i="10"/>
  <c r="AE34" i="10"/>
  <c r="AF34" i="10"/>
  <c r="AG34" i="10"/>
  <c r="AH34" i="10"/>
  <c r="AI34" i="10"/>
  <c r="AJ34" i="10"/>
  <c r="AK34" i="10"/>
  <c r="AL34" i="10"/>
  <c r="AM34" i="10"/>
  <c r="AN34" i="10"/>
  <c r="AO34" i="10"/>
  <c r="W35" i="10"/>
  <c r="X35" i="10"/>
  <c r="Y35" i="10"/>
  <c r="Z35" i="10"/>
  <c r="AA35" i="10"/>
  <c r="AB35" i="10"/>
  <c r="AC35" i="10"/>
  <c r="AD35" i="10"/>
  <c r="AE35" i="10"/>
  <c r="AF35" i="10"/>
  <c r="AG35" i="10"/>
  <c r="AH35" i="10"/>
  <c r="AI35" i="10"/>
  <c r="AJ35" i="10"/>
  <c r="AK35" i="10"/>
  <c r="AL35" i="10"/>
  <c r="AM35" i="10"/>
  <c r="AN35" i="10"/>
  <c r="AO35" i="10"/>
  <c r="W36" i="10"/>
  <c r="X36" i="10"/>
  <c r="Y36" i="10"/>
  <c r="Z36" i="10"/>
  <c r="AA36" i="10"/>
  <c r="AB36" i="10"/>
  <c r="AC36" i="10"/>
  <c r="AD36" i="10"/>
  <c r="AE36" i="10"/>
  <c r="AF36" i="10"/>
  <c r="AG36" i="10"/>
  <c r="AH36" i="10"/>
  <c r="AI36" i="10"/>
  <c r="AJ36" i="10"/>
  <c r="AK36" i="10"/>
  <c r="AL36" i="10"/>
  <c r="AM36" i="10"/>
  <c r="AN36" i="10"/>
  <c r="AO36" i="10"/>
  <c r="W37" i="10"/>
  <c r="X37" i="10"/>
  <c r="Y37" i="10"/>
  <c r="Z37" i="10"/>
  <c r="AA37" i="10"/>
  <c r="AB37" i="10"/>
  <c r="AC37" i="10"/>
  <c r="AD37" i="10"/>
  <c r="AE37" i="10"/>
  <c r="AF37" i="10"/>
  <c r="AG37" i="10"/>
  <c r="AH37" i="10"/>
  <c r="AI37" i="10"/>
  <c r="AJ37" i="10"/>
  <c r="AK37" i="10"/>
  <c r="AL37" i="10"/>
  <c r="AM37" i="10"/>
  <c r="AN37" i="10"/>
  <c r="AO37" i="10"/>
  <c r="W38" i="10"/>
  <c r="X38" i="10"/>
  <c r="Y38" i="10"/>
  <c r="Z38" i="10"/>
  <c r="AA38" i="10"/>
  <c r="AB38" i="10"/>
  <c r="AC38" i="10"/>
  <c r="AD38" i="10"/>
  <c r="AE38" i="10"/>
  <c r="AF38" i="10"/>
  <c r="AG38" i="10"/>
  <c r="AH38" i="10"/>
  <c r="AI38" i="10"/>
  <c r="AJ38" i="10"/>
  <c r="AK38" i="10"/>
  <c r="AL38" i="10"/>
  <c r="AM38" i="10"/>
  <c r="AN38" i="10"/>
  <c r="AO38" i="10"/>
  <c r="W39" i="10"/>
  <c r="X39" i="10"/>
  <c r="Y39" i="10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W40" i="10"/>
  <c r="X40" i="10"/>
  <c r="Y40" i="10"/>
  <c r="Z40" i="10"/>
  <c r="AA40" i="10"/>
  <c r="AB40" i="10"/>
  <c r="AC40" i="10"/>
  <c r="AD40" i="10"/>
  <c r="AE40" i="10"/>
  <c r="AF40" i="10"/>
  <c r="AG40" i="10"/>
  <c r="AH40" i="10"/>
  <c r="AI40" i="10"/>
  <c r="AJ40" i="10"/>
  <c r="AK40" i="10"/>
  <c r="AL40" i="10"/>
  <c r="AM40" i="10"/>
  <c r="AN40" i="10"/>
  <c r="AO40" i="10"/>
  <c r="W41" i="10"/>
  <c r="X41" i="10"/>
  <c r="Y41" i="10"/>
  <c r="Z41" i="10"/>
  <c r="AA41" i="10"/>
  <c r="AB41" i="10"/>
  <c r="AC41" i="10"/>
  <c r="AD41" i="10"/>
  <c r="AE41" i="10"/>
  <c r="AF41" i="10"/>
  <c r="AG41" i="10"/>
  <c r="AH41" i="10"/>
  <c r="AI41" i="10"/>
  <c r="AJ41" i="10"/>
  <c r="AK41" i="10"/>
  <c r="AL41" i="10"/>
  <c r="AM41" i="10"/>
  <c r="AN41" i="10"/>
  <c r="AO41" i="10"/>
  <c r="W42" i="10"/>
  <c r="X42" i="10"/>
  <c r="Y42" i="10"/>
  <c r="Z42" i="10"/>
  <c r="AA42" i="10"/>
  <c r="AB42" i="10"/>
  <c r="AC42" i="10"/>
  <c r="AD42" i="10"/>
  <c r="AE42" i="10"/>
  <c r="AF42" i="10"/>
  <c r="AG42" i="10"/>
  <c r="AH42" i="10"/>
  <c r="AI42" i="10"/>
  <c r="AJ42" i="10"/>
  <c r="AK42" i="10"/>
  <c r="AL42" i="10"/>
  <c r="AM42" i="10"/>
  <c r="AN42" i="10"/>
  <c r="AO42" i="10"/>
  <c r="W43" i="10"/>
  <c r="X43" i="10"/>
  <c r="Y43" i="10"/>
  <c r="Z43" i="10"/>
  <c r="AA43" i="10"/>
  <c r="AB43" i="10"/>
  <c r="AC43" i="10"/>
  <c r="AD43" i="10"/>
  <c r="AE43" i="10"/>
  <c r="AF43" i="10"/>
  <c r="AG43" i="10"/>
  <c r="AH43" i="10"/>
  <c r="AI43" i="10"/>
  <c r="AJ43" i="10"/>
  <c r="AK43" i="10"/>
  <c r="AL43" i="10"/>
  <c r="AM43" i="10"/>
  <c r="AN43" i="10"/>
  <c r="AO43" i="10"/>
  <c r="W44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AJ44" i="10"/>
  <c r="AK44" i="10"/>
  <c r="AL44" i="10"/>
  <c r="AM44" i="10"/>
  <c r="AN44" i="10"/>
  <c r="AO44" i="10"/>
  <c r="W45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AJ45" i="10"/>
  <c r="AK45" i="10"/>
  <c r="AL45" i="10"/>
  <c r="AM45" i="10"/>
  <c r="AN45" i="10"/>
  <c r="AO45" i="10"/>
  <c r="W46" i="10"/>
  <c r="X46" i="10"/>
  <c r="Y46" i="10"/>
  <c r="Z46" i="10"/>
  <c r="AA46" i="10"/>
  <c r="AB46" i="10"/>
  <c r="AC46" i="10"/>
  <c r="AD46" i="10"/>
  <c r="AE46" i="10"/>
  <c r="AF46" i="10"/>
  <c r="AG46" i="10"/>
  <c r="AH46" i="10"/>
  <c r="AI46" i="10"/>
  <c r="AJ46" i="10"/>
  <c r="AK46" i="10"/>
  <c r="AL46" i="10"/>
  <c r="AM46" i="10"/>
  <c r="AN46" i="10"/>
  <c r="AO46" i="10"/>
  <c r="W47" i="10"/>
  <c r="X47" i="10"/>
  <c r="Y47" i="10"/>
  <c r="Z47" i="10"/>
  <c r="AA47" i="10"/>
  <c r="AB47" i="10"/>
  <c r="AC47" i="10"/>
  <c r="AD47" i="10"/>
  <c r="AE47" i="10"/>
  <c r="AF47" i="10"/>
  <c r="AG47" i="10"/>
  <c r="AH47" i="10"/>
  <c r="AI47" i="10"/>
  <c r="AJ47" i="10"/>
  <c r="AK47" i="10"/>
  <c r="AL47" i="10"/>
  <c r="AM47" i="10"/>
  <c r="AN47" i="10"/>
  <c r="AO47" i="10"/>
  <c r="W48" i="10"/>
  <c r="X48" i="10"/>
  <c r="Y48" i="10"/>
  <c r="Z48" i="10"/>
  <c r="AA48" i="10"/>
  <c r="AB48" i="10"/>
  <c r="AC48" i="10"/>
  <c r="AD48" i="10"/>
  <c r="AE48" i="10"/>
  <c r="AF48" i="10"/>
  <c r="AG48" i="10"/>
  <c r="AH48" i="10"/>
  <c r="AI48" i="10"/>
  <c r="AJ48" i="10"/>
  <c r="AK48" i="10"/>
  <c r="AL48" i="10"/>
  <c r="AM48" i="10"/>
  <c r="AN48" i="10"/>
  <c r="AO48" i="10"/>
  <c r="W49" i="10"/>
  <c r="B6" i="10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T6" i="10"/>
  <c r="B7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B5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T5" i="10"/>
  <c r="M4" i="10"/>
  <c r="N4" i="10"/>
  <c r="O4" i="10"/>
  <c r="P4" i="10"/>
  <c r="Q4" i="10"/>
  <c r="R4" i="10"/>
  <c r="S4" i="10"/>
  <c r="T4" i="10"/>
  <c r="C4" i="10"/>
  <c r="D4" i="10"/>
  <c r="E4" i="10"/>
  <c r="F4" i="10"/>
  <c r="G4" i="10"/>
  <c r="H4" i="10"/>
  <c r="I4" i="10"/>
  <c r="J4" i="10"/>
  <c r="K4" i="10"/>
  <c r="L4" i="10"/>
  <c r="B4" i="10"/>
  <c r="S4" i="9" l="1"/>
  <c r="T4" i="9"/>
  <c r="U4" i="9"/>
  <c r="V4" i="9"/>
  <c r="W4" i="9"/>
  <c r="X4" i="9"/>
  <c r="Y4" i="9"/>
  <c r="Z4" i="9"/>
  <c r="AA4" i="9"/>
  <c r="AB4" i="9"/>
  <c r="AC4" i="9"/>
  <c r="AD4" i="9"/>
  <c r="AE4" i="9"/>
  <c r="AF4" i="9"/>
  <c r="AG4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AG5" i="9"/>
  <c r="S6" i="9"/>
  <c r="T6" i="9"/>
  <c r="U6" i="9"/>
  <c r="V6" i="9"/>
  <c r="W6" i="9"/>
  <c r="X6" i="9"/>
  <c r="Y6" i="9"/>
  <c r="Z6" i="9"/>
  <c r="AA6" i="9"/>
  <c r="AB6" i="9"/>
  <c r="AC6" i="9"/>
  <c r="AD6" i="9"/>
  <c r="AE6" i="9"/>
  <c r="AF6" i="9"/>
  <c r="AG6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AG7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AG31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AG38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S49" i="9"/>
  <c r="C4" i="9"/>
  <c r="D4" i="9"/>
  <c r="E4" i="9"/>
  <c r="F4" i="9"/>
  <c r="G4" i="9"/>
  <c r="B5" i="9"/>
  <c r="B6" i="9"/>
  <c r="B7" i="9"/>
  <c r="B8" i="9"/>
  <c r="B9" i="9"/>
  <c r="C9" i="9"/>
  <c r="D9" i="9"/>
  <c r="E9" i="9"/>
  <c r="F9" i="9"/>
  <c r="G9" i="9"/>
  <c r="H9" i="9"/>
  <c r="H4" i="9"/>
  <c r="C5" i="9"/>
  <c r="D5" i="9"/>
  <c r="E5" i="9"/>
  <c r="F5" i="9"/>
  <c r="G5" i="9"/>
  <c r="H5" i="9"/>
  <c r="C6" i="9"/>
  <c r="D6" i="9"/>
  <c r="E6" i="9"/>
  <c r="F6" i="9"/>
  <c r="G6" i="9"/>
  <c r="H6" i="9"/>
  <c r="C7" i="9"/>
  <c r="D7" i="9"/>
  <c r="E7" i="9"/>
  <c r="F7" i="9"/>
  <c r="G7" i="9"/>
  <c r="H7" i="9"/>
  <c r="C8" i="9"/>
  <c r="D8" i="9"/>
  <c r="E8" i="9"/>
  <c r="F8" i="9"/>
  <c r="G8" i="9"/>
  <c r="H8" i="9"/>
  <c r="J6" i="9"/>
  <c r="K6" i="9"/>
  <c r="J7" i="9"/>
  <c r="K7" i="9"/>
  <c r="J8" i="9"/>
  <c r="K8" i="9"/>
  <c r="K5" i="9"/>
  <c r="J5" i="9"/>
  <c r="K4" i="9"/>
  <c r="J4" i="9"/>
  <c r="I4" i="9"/>
  <c r="I5" i="9"/>
  <c r="I6" i="9"/>
  <c r="I7" i="9"/>
  <c r="I8" i="9"/>
  <c r="I9" i="9"/>
  <c r="L5" i="9"/>
  <c r="L6" i="9"/>
  <c r="M6" i="9"/>
  <c r="N6" i="9"/>
  <c r="O6" i="9"/>
  <c r="P6" i="9"/>
  <c r="L7" i="9"/>
  <c r="M7" i="9"/>
  <c r="N7" i="9"/>
  <c r="O7" i="9"/>
  <c r="P7" i="9"/>
  <c r="L8" i="9"/>
  <c r="M8" i="9"/>
  <c r="N8" i="9"/>
  <c r="O8" i="9"/>
  <c r="P8" i="9"/>
  <c r="L9" i="9"/>
  <c r="M9" i="9"/>
  <c r="N9" i="9"/>
  <c r="O9" i="9"/>
  <c r="P9" i="9"/>
  <c r="L10" i="9"/>
  <c r="M10" i="9"/>
  <c r="N10" i="9"/>
  <c r="O10" i="9"/>
  <c r="P10" i="9"/>
  <c r="L11" i="9"/>
  <c r="M11" i="9"/>
  <c r="N11" i="9"/>
  <c r="O11" i="9"/>
  <c r="P11" i="9"/>
  <c r="L12" i="9"/>
  <c r="M12" i="9"/>
  <c r="N12" i="9"/>
  <c r="O12" i="9"/>
  <c r="P12" i="9"/>
  <c r="L13" i="9"/>
  <c r="M13" i="9"/>
  <c r="N13" i="9"/>
  <c r="O13" i="9"/>
  <c r="P13" i="9"/>
  <c r="L14" i="9"/>
  <c r="M14" i="9"/>
  <c r="N14" i="9"/>
  <c r="O14" i="9"/>
  <c r="P14" i="9"/>
  <c r="L15" i="9"/>
  <c r="M15" i="9"/>
  <c r="N15" i="9"/>
  <c r="O15" i="9"/>
  <c r="P15" i="9"/>
  <c r="L16" i="9"/>
  <c r="M16" i="9"/>
  <c r="N16" i="9"/>
  <c r="O16" i="9"/>
  <c r="P16" i="9"/>
  <c r="L17" i="9"/>
  <c r="M17" i="9"/>
  <c r="N17" i="9"/>
  <c r="O17" i="9"/>
  <c r="P17" i="9"/>
  <c r="L18" i="9"/>
  <c r="M18" i="9"/>
  <c r="N18" i="9"/>
  <c r="O18" i="9"/>
  <c r="P18" i="9"/>
  <c r="L19" i="9"/>
  <c r="M19" i="9"/>
  <c r="N19" i="9"/>
  <c r="O19" i="9"/>
  <c r="P19" i="9"/>
  <c r="L20" i="9"/>
  <c r="M20" i="9"/>
  <c r="N20" i="9"/>
  <c r="O20" i="9"/>
  <c r="P20" i="9"/>
  <c r="L21" i="9"/>
  <c r="M21" i="9"/>
  <c r="N21" i="9"/>
  <c r="O21" i="9"/>
  <c r="P21" i="9"/>
  <c r="L22" i="9"/>
  <c r="M22" i="9"/>
  <c r="N22" i="9"/>
  <c r="O22" i="9"/>
  <c r="P22" i="9"/>
  <c r="L23" i="9"/>
  <c r="M23" i="9"/>
  <c r="N23" i="9"/>
  <c r="O23" i="9"/>
  <c r="P23" i="9"/>
  <c r="L24" i="9"/>
  <c r="M24" i="9"/>
  <c r="N24" i="9"/>
  <c r="O24" i="9"/>
  <c r="P24" i="9"/>
  <c r="L25" i="9"/>
  <c r="M25" i="9"/>
  <c r="N25" i="9"/>
  <c r="O25" i="9"/>
  <c r="P25" i="9"/>
  <c r="L26" i="9"/>
  <c r="M26" i="9"/>
  <c r="N26" i="9"/>
  <c r="O26" i="9"/>
  <c r="P26" i="9"/>
  <c r="L27" i="9"/>
  <c r="M27" i="9"/>
  <c r="N27" i="9"/>
  <c r="O27" i="9"/>
  <c r="P27" i="9"/>
  <c r="L28" i="9"/>
  <c r="M28" i="9"/>
  <c r="N28" i="9"/>
  <c r="O28" i="9"/>
  <c r="P28" i="9"/>
  <c r="L29" i="9"/>
  <c r="M29" i="9"/>
  <c r="N29" i="9"/>
  <c r="O29" i="9"/>
  <c r="P29" i="9"/>
  <c r="L30" i="9"/>
  <c r="M30" i="9"/>
  <c r="N30" i="9"/>
  <c r="O30" i="9"/>
  <c r="P30" i="9"/>
  <c r="L31" i="9"/>
  <c r="M31" i="9"/>
  <c r="N31" i="9"/>
  <c r="O31" i="9"/>
  <c r="P31" i="9"/>
  <c r="L32" i="9"/>
  <c r="M32" i="9"/>
  <c r="N32" i="9"/>
  <c r="O32" i="9"/>
  <c r="P32" i="9"/>
  <c r="L33" i="9"/>
  <c r="M33" i="9"/>
  <c r="N33" i="9"/>
  <c r="O33" i="9"/>
  <c r="P33" i="9"/>
  <c r="L34" i="9"/>
  <c r="M34" i="9"/>
  <c r="N34" i="9"/>
  <c r="O34" i="9"/>
  <c r="P34" i="9"/>
  <c r="L35" i="9"/>
  <c r="M35" i="9"/>
  <c r="N35" i="9"/>
  <c r="O35" i="9"/>
  <c r="P35" i="9"/>
  <c r="L36" i="9"/>
  <c r="M36" i="9"/>
  <c r="N36" i="9"/>
  <c r="O36" i="9"/>
  <c r="P36" i="9"/>
  <c r="L37" i="9"/>
  <c r="M37" i="9"/>
  <c r="N37" i="9"/>
  <c r="O37" i="9"/>
  <c r="P37" i="9"/>
  <c r="L38" i="9"/>
  <c r="M38" i="9"/>
  <c r="N38" i="9"/>
  <c r="O38" i="9"/>
  <c r="P38" i="9"/>
  <c r="L39" i="9"/>
  <c r="M39" i="9"/>
  <c r="N39" i="9"/>
  <c r="O39" i="9"/>
  <c r="P39" i="9"/>
  <c r="L40" i="9"/>
  <c r="M40" i="9"/>
  <c r="N40" i="9"/>
  <c r="O40" i="9"/>
  <c r="P40" i="9"/>
  <c r="L41" i="9"/>
  <c r="M41" i="9"/>
  <c r="N41" i="9"/>
  <c r="O41" i="9"/>
  <c r="P41" i="9"/>
  <c r="L42" i="9"/>
  <c r="M42" i="9"/>
  <c r="N42" i="9"/>
  <c r="O42" i="9"/>
  <c r="P42" i="9"/>
  <c r="L43" i="9"/>
  <c r="M43" i="9"/>
  <c r="N43" i="9"/>
  <c r="O43" i="9"/>
  <c r="P43" i="9"/>
  <c r="L44" i="9"/>
  <c r="M44" i="9"/>
  <c r="N44" i="9"/>
  <c r="O44" i="9"/>
  <c r="P44" i="9"/>
  <c r="L45" i="9"/>
  <c r="M45" i="9"/>
  <c r="N45" i="9"/>
  <c r="O45" i="9"/>
  <c r="P45" i="9"/>
  <c r="L46" i="9"/>
  <c r="M46" i="9"/>
  <c r="N46" i="9"/>
  <c r="O46" i="9"/>
  <c r="P46" i="9"/>
  <c r="L47" i="9"/>
  <c r="M47" i="9"/>
  <c r="N47" i="9"/>
  <c r="O47" i="9"/>
  <c r="P47" i="9"/>
  <c r="L48" i="9"/>
  <c r="M48" i="9"/>
  <c r="N48" i="9"/>
  <c r="O48" i="9"/>
  <c r="P48" i="9"/>
  <c r="J9" i="9"/>
  <c r="K9" i="9"/>
  <c r="B10" i="9"/>
  <c r="C10" i="9"/>
  <c r="D10" i="9"/>
  <c r="E10" i="9"/>
  <c r="F10" i="9"/>
  <c r="G10" i="9"/>
  <c r="H10" i="9"/>
  <c r="I10" i="9"/>
  <c r="J10" i="9"/>
  <c r="K10" i="9"/>
  <c r="B11" i="9"/>
  <c r="C11" i="9"/>
  <c r="D11" i="9"/>
  <c r="E11" i="9"/>
  <c r="F11" i="9"/>
  <c r="G11" i="9"/>
  <c r="H11" i="9"/>
  <c r="I11" i="9"/>
  <c r="J11" i="9"/>
  <c r="K11" i="9"/>
  <c r="B12" i="9"/>
  <c r="C12" i="9"/>
  <c r="D12" i="9"/>
  <c r="E12" i="9"/>
  <c r="F12" i="9"/>
  <c r="G12" i="9"/>
  <c r="H12" i="9"/>
  <c r="I12" i="9"/>
  <c r="J12" i="9"/>
  <c r="K12" i="9"/>
  <c r="B13" i="9"/>
  <c r="C13" i="9"/>
  <c r="D13" i="9"/>
  <c r="E13" i="9"/>
  <c r="F13" i="9"/>
  <c r="G13" i="9"/>
  <c r="H13" i="9"/>
  <c r="I13" i="9"/>
  <c r="J13" i="9"/>
  <c r="K13" i="9"/>
  <c r="B14" i="9"/>
  <c r="C14" i="9"/>
  <c r="D14" i="9"/>
  <c r="E14" i="9"/>
  <c r="F14" i="9"/>
  <c r="G14" i="9"/>
  <c r="H14" i="9"/>
  <c r="I14" i="9"/>
  <c r="J14" i="9"/>
  <c r="K14" i="9"/>
  <c r="B15" i="9"/>
  <c r="C15" i="9"/>
  <c r="D15" i="9"/>
  <c r="E15" i="9"/>
  <c r="F15" i="9"/>
  <c r="G15" i="9"/>
  <c r="H15" i="9"/>
  <c r="I15" i="9"/>
  <c r="J15" i="9"/>
  <c r="K15" i="9"/>
  <c r="B16" i="9"/>
  <c r="C16" i="9"/>
  <c r="D16" i="9"/>
  <c r="E16" i="9"/>
  <c r="F16" i="9"/>
  <c r="G16" i="9"/>
  <c r="H16" i="9"/>
  <c r="I16" i="9"/>
  <c r="J16" i="9"/>
  <c r="K16" i="9"/>
  <c r="B17" i="9"/>
  <c r="C17" i="9"/>
  <c r="D17" i="9"/>
  <c r="E17" i="9"/>
  <c r="F17" i="9"/>
  <c r="G17" i="9"/>
  <c r="H17" i="9"/>
  <c r="I17" i="9"/>
  <c r="J17" i="9"/>
  <c r="K17" i="9"/>
  <c r="B18" i="9"/>
  <c r="C18" i="9"/>
  <c r="D18" i="9"/>
  <c r="E18" i="9"/>
  <c r="F18" i="9"/>
  <c r="G18" i="9"/>
  <c r="H18" i="9"/>
  <c r="I18" i="9"/>
  <c r="J18" i="9"/>
  <c r="K18" i="9"/>
  <c r="B19" i="9"/>
  <c r="C19" i="9"/>
  <c r="D19" i="9"/>
  <c r="E19" i="9"/>
  <c r="F19" i="9"/>
  <c r="G19" i="9"/>
  <c r="H19" i="9"/>
  <c r="I19" i="9"/>
  <c r="J19" i="9"/>
  <c r="K19" i="9"/>
  <c r="B20" i="9"/>
  <c r="C20" i="9"/>
  <c r="D20" i="9"/>
  <c r="E20" i="9"/>
  <c r="F20" i="9"/>
  <c r="G20" i="9"/>
  <c r="H20" i="9"/>
  <c r="I20" i="9"/>
  <c r="J20" i="9"/>
  <c r="K20" i="9"/>
  <c r="B21" i="9"/>
  <c r="C21" i="9"/>
  <c r="D21" i="9"/>
  <c r="E21" i="9"/>
  <c r="F21" i="9"/>
  <c r="G21" i="9"/>
  <c r="H21" i="9"/>
  <c r="I21" i="9"/>
  <c r="J21" i="9"/>
  <c r="K21" i="9"/>
  <c r="B22" i="9"/>
  <c r="C22" i="9"/>
  <c r="D22" i="9"/>
  <c r="E22" i="9"/>
  <c r="F22" i="9"/>
  <c r="G22" i="9"/>
  <c r="H22" i="9"/>
  <c r="I22" i="9"/>
  <c r="J22" i="9"/>
  <c r="K22" i="9"/>
  <c r="B23" i="9"/>
  <c r="C23" i="9"/>
  <c r="D23" i="9"/>
  <c r="E23" i="9"/>
  <c r="F23" i="9"/>
  <c r="G23" i="9"/>
  <c r="H23" i="9"/>
  <c r="I23" i="9"/>
  <c r="J23" i="9"/>
  <c r="K23" i="9"/>
  <c r="B24" i="9"/>
  <c r="C24" i="9"/>
  <c r="D24" i="9"/>
  <c r="E24" i="9"/>
  <c r="F24" i="9"/>
  <c r="G24" i="9"/>
  <c r="H24" i="9"/>
  <c r="I24" i="9"/>
  <c r="J24" i="9"/>
  <c r="K24" i="9"/>
  <c r="B25" i="9"/>
  <c r="C25" i="9"/>
  <c r="D25" i="9"/>
  <c r="E25" i="9"/>
  <c r="F25" i="9"/>
  <c r="G25" i="9"/>
  <c r="H25" i="9"/>
  <c r="I25" i="9"/>
  <c r="J25" i="9"/>
  <c r="K25" i="9"/>
  <c r="B26" i="9"/>
  <c r="C26" i="9"/>
  <c r="D26" i="9"/>
  <c r="E26" i="9"/>
  <c r="F26" i="9"/>
  <c r="G26" i="9"/>
  <c r="H26" i="9"/>
  <c r="I26" i="9"/>
  <c r="J26" i="9"/>
  <c r="K26" i="9"/>
  <c r="B27" i="9"/>
  <c r="C27" i="9"/>
  <c r="D27" i="9"/>
  <c r="E27" i="9"/>
  <c r="F27" i="9"/>
  <c r="G27" i="9"/>
  <c r="H27" i="9"/>
  <c r="I27" i="9"/>
  <c r="J27" i="9"/>
  <c r="K27" i="9"/>
  <c r="B28" i="9"/>
  <c r="C28" i="9"/>
  <c r="D28" i="9"/>
  <c r="E28" i="9"/>
  <c r="F28" i="9"/>
  <c r="G28" i="9"/>
  <c r="H28" i="9"/>
  <c r="I28" i="9"/>
  <c r="J28" i="9"/>
  <c r="K28" i="9"/>
  <c r="B29" i="9"/>
  <c r="C29" i="9"/>
  <c r="D29" i="9"/>
  <c r="E29" i="9"/>
  <c r="F29" i="9"/>
  <c r="G29" i="9"/>
  <c r="H29" i="9"/>
  <c r="I29" i="9"/>
  <c r="J29" i="9"/>
  <c r="K29" i="9"/>
  <c r="B30" i="9"/>
  <c r="C30" i="9"/>
  <c r="D30" i="9"/>
  <c r="E30" i="9"/>
  <c r="F30" i="9"/>
  <c r="G30" i="9"/>
  <c r="H30" i="9"/>
  <c r="I30" i="9"/>
  <c r="J30" i="9"/>
  <c r="K30" i="9"/>
  <c r="B31" i="9"/>
  <c r="C31" i="9"/>
  <c r="D31" i="9"/>
  <c r="E31" i="9"/>
  <c r="F31" i="9"/>
  <c r="G31" i="9"/>
  <c r="H31" i="9"/>
  <c r="I31" i="9"/>
  <c r="J31" i="9"/>
  <c r="K31" i="9"/>
  <c r="B32" i="9"/>
  <c r="C32" i="9"/>
  <c r="D32" i="9"/>
  <c r="E32" i="9"/>
  <c r="F32" i="9"/>
  <c r="G32" i="9"/>
  <c r="H32" i="9"/>
  <c r="I32" i="9"/>
  <c r="J32" i="9"/>
  <c r="K32" i="9"/>
  <c r="B33" i="9"/>
  <c r="C33" i="9"/>
  <c r="D33" i="9"/>
  <c r="E33" i="9"/>
  <c r="F33" i="9"/>
  <c r="G33" i="9"/>
  <c r="H33" i="9"/>
  <c r="I33" i="9"/>
  <c r="J33" i="9"/>
  <c r="K33" i="9"/>
  <c r="B34" i="9"/>
  <c r="C34" i="9"/>
  <c r="D34" i="9"/>
  <c r="E34" i="9"/>
  <c r="F34" i="9"/>
  <c r="G34" i="9"/>
  <c r="H34" i="9"/>
  <c r="I34" i="9"/>
  <c r="J34" i="9"/>
  <c r="K34" i="9"/>
  <c r="B35" i="9"/>
  <c r="C35" i="9"/>
  <c r="D35" i="9"/>
  <c r="E35" i="9"/>
  <c r="F35" i="9"/>
  <c r="G35" i="9"/>
  <c r="H35" i="9"/>
  <c r="I35" i="9"/>
  <c r="J35" i="9"/>
  <c r="K35" i="9"/>
  <c r="B36" i="9"/>
  <c r="C36" i="9"/>
  <c r="D36" i="9"/>
  <c r="E36" i="9"/>
  <c r="F36" i="9"/>
  <c r="G36" i="9"/>
  <c r="H36" i="9"/>
  <c r="I36" i="9"/>
  <c r="J36" i="9"/>
  <c r="K36" i="9"/>
  <c r="B37" i="9"/>
  <c r="C37" i="9"/>
  <c r="D37" i="9"/>
  <c r="E37" i="9"/>
  <c r="F37" i="9"/>
  <c r="G37" i="9"/>
  <c r="H37" i="9"/>
  <c r="I37" i="9"/>
  <c r="J37" i="9"/>
  <c r="K37" i="9"/>
  <c r="B38" i="9"/>
  <c r="C38" i="9"/>
  <c r="D38" i="9"/>
  <c r="E38" i="9"/>
  <c r="F38" i="9"/>
  <c r="G38" i="9"/>
  <c r="H38" i="9"/>
  <c r="I38" i="9"/>
  <c r="J38" i="9"/>
  <c r="K38" i="9"/>
  <c r="B39" i="9"/>
  <c r="C39" i="9"/>
  <c r="D39" i="9"/>
  <c r="E39" i="9"/>
  <c r="F39" i="9"/>
  <c r="G39" i="9"/>
  <c r="H39" i="9"/>
  <c r="I39" i="9"/>
  <c r="J39" i="9"/>
  <c r="K39" i="9"/>
  <c r="B40" i="9"/>
  <c r="C40" i="9"/>
  <c r="D40" i="9"/>
  <c r="E40" i="9"/>
  <c r="F40" i="9"/>
  <c r="G40" i="9"/>
  <c r="H40" i="9"/>
  <c r="I40" i="9"/>
  <c r="J40" i="9"/>
  <c r="K40" i="9"/>
  <c r="B41" i="9"/>
  <c r="C41" i="9"/>
  <c r="D41" i="9"/>
  <c r="E41" i="9"/>
  <c r="F41" i="9"/>
  <c r="G41" i="9"/>
  <c r="H41" i="9"/>
  <c r="I41" i="9"/>
  <c r="J41" i="9"/>
  <c r="K41" i="9"/>
  <c r="B42" i="9"/>
  <c r="C42" i="9"/>
  <c r="D42" i="9"/>
  <c r="E42" i="9"/>
  <c r="F42" i="9"/>
  <c r="G42" i="9"/>
  <c r="H42" i="9"/>
  <c r="I42" i="9"/>
  <c r="J42" i="9"/>
  <c r="K42" i="9"/>
  <c r="B43" i="9"/>
  <c r="C43" i="9"/>
  <c r="D43" i="9"/>
  <c r="E43" i="9"/>
  <c r="F43" i="9"/>
  <c r="G43" i="9"/>
  <c r="H43" i="9"/>
  <c r="I43" i="9"/>
  <c r="J43" i="9"/>
  <c r="K43" i="9"/>
  <c r="B44" i="9"/>
  <c r="C44" i="9"/>
  <c r="D44" i="9"/>
  <c r="E44" i="9"/>
  <c r="F44" i="9"/>
  <c r="G44" i="9"/>
  <c r="H44" i="9"/>
  <c r="I44" i="9"/>
  <c r="J44" i="9"/>
  <c r="K44" i="9"/>
  <c r="B45" i="9"/>
  <c r="C45" i="9"/>
  <c r="D45" i="9"/>
  <c r="E45" i="9"/>
  <c r="F45" i="9"/>
  <c r="G45" i="9"/>
  <c r="H45" i="9"/>
  <c r="I45" i="9"/>
  <c r="J45" i="9"/>
  <c r="K45" i="9"/>
  <c r="B46" i="9"/>
  <c r="C46" i="9"/>
  <c r="D46" i="9"/>
  <c r="E46" i="9"/>
  <c r="F46" i="9"/>
  <c r="G46" i="9"/>
  <c r="H46" i="9"/>
  <c r="I46" i="9"/>
  <c r="J46" i="9"/>
  <c r="K46" i="9"/>
  <c r="B47" i="9"/>
  <c r="C47" i="9"/>
  <c r="D47" i="9"/>
  <c r="E47" i="9"/>
  <c r="F47" i="9"/>
  <c r="G47" i="9"/>
  <c r="H47" i="9"/>
  <c r="I47" i="9"/>
  <c r="J47" i="9"/>
  <c r="K47" i="9"/>
  <c r="B48" i="9"/>
  <c r="C48" i="9"/>
  <c r="D48" i="9"/>
  <c r="E48" i="9"/>
  <c r="F48" i="9"/>
  <c r="G48" i="9"/>
  <c r="H48" i="9"/>
  <c r="I48" i="9"/>
  <c r="J48" i="9"/>
  <c r="K48" i="9"/>
  <c r="AB48" i="8"/>
  <c r="AA48" i="8"/>
  <c r="Z48" i="8"/>
  <c r="Y48" i="8"/>
  <c r="X48" i="8"/>
  <c r="Z43" i="8"/>
  <c r="AA43" i="8"/>
  <c r="AB43" i="8"/>
  <c r="W43" i="8"/>
  <c r="X43" i="8"/>
  <c r="Y43" i="8"/>
  <c r="W44" i="8"/>
  <c r="X44" i="8"/>
  <c r="Y44" i="8"/>
  <c r="Z44" i="8"/>
  <c r="AA44" i="8"/>
  <c r="AB44" i="8"/>
  <c r="W45" i="8"/>
  <c r="X45" i="8"/>
  <c r="Y45" i="8"/>
  <c r="Z45" i="8"/>
  <c r="AA45" i="8"/>
  <c r="AB45" i="8"/>
  <c r="W46" i="8"/>
  <c r="X46" i="8"/>
  <c r="Y46" i="8"/>
  <c r="Z46" i="8"/>
  <c r="AA46" i="8"/>
  <c r="AB46" i="8"/>
  <c r="W47" i="8"/>
  <c r="X47" i="8"/>
  <c r="Y47" i="8"/>
  <c r="Z47" i="8"/>
  <c r="AA47" i="8"/>
  <c r="AB47" i="8"/>
  <c r="W48" i="8"/>
  <c r="S45" i="8"/>
  <c r="S46" i="8"/>
  <c r="S47" i="8"/>
  <c r="S48" i="8"/>
  <c r="S44" i="8"/>
  <c r="T45" i="8"/>
  <c r="T46" i="8"/>
  <c r="T47" i="8"/>
  <c r="T48" i="8"/>
  <c r="T44" i="8"/>
  <c r="U45" i="8"/>
  <c r="U46" i="8"/>
  <c r="U47" i="8"/>
  <c r="U48" i="8"/>
  <c r="U44" i="8"/>
  <c r="V44" i="8"/>
  <c r="V45" i="8"/>
  <c r="V46" i="8"/>
  <c r="V47" i="8"/>
  <c r="V48" i="8"/>
  <c r="V43" i="8"/>
  <c r="S4" i="8"/>
  <c r="T4" i="8"/>
  <c r="U4" i="8"/>
  <c r="V4" i="8"/>
  <c r="W4" i="8"/>
  <c r="X4" i="8"/>
  <c r="Y4" i="8"/>
  <c r="Z4" i="8"/>
  <c r="AA4" i="8"/>
  <c r="AB4" i="8"/>
  <c r="AC4" i="8"/>
  <c r="AD4" i="8"/>
  <c r="AE4" i="8"/>
  <c r="AF4" i="8"/>
  <c r="AG4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S7" i="8"/>
  <c r="T7" i="8"/>
  <c r="U7" i="8"/>
  <c r="V7" i="8"/>
  <c r="W7" i="8"/>
  <c r="X7" i="8"/>
  <c r="Y7" i="8"/>
  <c r="Z7" i="8"/>
  <c r="AA7" i="8"/>
  <c r="AB7" i="8"/>
  <c r="AC7" i="8"/>
  <c r="AD7" i="8"/>
  <c r="AE7" i="8"/>
  <c r="AF7" i="8"/>
  <c r="AG7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S11" i="8"/>
  <c r="T11" i="8"/>
  <c r="U11" i="8"/>
  <c r="V11" i="8"/>
  <c r="W11" i="8"/>
  <c r="X11" i="8"/>
  <c r="Y11" i="8"/>
  <c r="Z11" i="8"/>
  <c r="AA11" i="8"/>
  <c r="AB11" i="8"/>
  <c r="AC11" i="8"/>
  <c r="AD11" i="8"/>
  <c r="AE11" i="8"/>
  <c r="AF11" i="8"/>
  <c r="AG11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AG13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AG16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AG17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AG18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S22" i="8"/>
  <c r="T22" i="8"/>
  <c r="U22" i="8"/>
  <c r="V22" i="8"/>
  <c r="W22" i="8"/>
  <c r="X22" i="8"/>
  <c r="Y22" i="8"/>
  <c r="Z22" i="8"/>
  <c r="AA22" i="8"/>
  <c r="AB22" i="8"/>
  <c r="AC22" i="8"/>
  <c r="AD22" i="8"/>
  <c r="AE22" i="8"/>
  <c r="AF22" i="8"/>
  <c r="AG22" i="8"/>
  <c r="S23" i="8"/>
  <c r="T23" i="8"/>
  <c r="U23" i="8"/>
  <c r="V23" i="8"/>
  <c r="W23" i="8"/>
  <c r="X23" i="8"/>
  <c r="Y23" i="8"/>
  <c r="Z23" i="8"/>
  <c r="AA23" i="8"/>
  <c r="AB23" i="8"/>
  <c r="AC23" i="8"/>
  <c r="AD23" i="8"/>
  <c r="AE23" i="8"/>
  <c r="AF23" i="8"/>
  <c r="AG23" i="8"/>
  <c r="S24" i="8"/>
  <c r="T24" i="8"/>
  <c r="U24" i="8"/>
  <c r="V24" i="8"/>
  <c r="W24" i="8"/>
  <c r="X24" i="8"/>
  <c r="Y24" i="8"/>
  <c r="Z24" i="8"/>
  <c r="AA24" i="8"/>
  <c r="AB24" i="8"/>
  <c r="AC24" i="8"/>
  <c r="AD24" i="8"/>
  <c r="AE24" i="8"/>
  <c r="AF24" i="8"/>
  <c r="AG24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AG26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AG27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AG29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AG30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AG31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G32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G33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AG38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AG39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AG40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AG41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AG42" i="8"/>
  <c r="S43" i="8"/>
  <c r="T43" i="8"/>
  <c r="U43" i="8"/>
  <c r="AC43" i="8"/>
  <c r="AD43" i="8"/>
  <c r="AE43" i="8"/>
  <c r="AF43" i="8"/>
  <c r="AG43" i="8"/>
  <c r="AC44" i="8"/>
  <c r="AD44" i="8"/>
  <c r="AE44" i="8"/>
  <c r="AF44" i="8"/>
  <c r="AG44" i="8"/>
  <c r="AC45" i="8"/>
  <c r="AD45" i="8"/>
  <c r="AE45" i="8"/>
  <c r="AF45" i="8"/>
  <c r="AG45" i="8"/>
  <c r="AC46" i="8"/>
  <c r="AD46" i="8"/>
  <c r="AE46" i="8"/>
  <c r="AF46" i="8"/>
  <c r="B6" i="8"/>
  <c r="C6" i="8"/>
  <c r="D6" i="8"/>
  <c r="E6" i="8"/>
  <c r="F6" i="8"/>
  <c r="G6" i="8"/>
  <c r="H6" i="8"/>
  <c r="I6" i="8"/>
  <c r="J6" i="8"/>
  <c r="K6" i="8"/>
  <c r="L6" i="8"/>
  <c r="M6" i="8"/>
  <c r="N6" i="8"/>
  <c r="O6" i="8"/>
  <c r="P6" i="8"/>
  <c r="B7" i="8"/>
  <c r="C7" i="8"/>
  <c r="D7" i="8"/>
  <c r="E7" i="8"/>
  <c r="F7" i="8"/>
  <c r="G7" i="8"/>
  <c r="H7" i="8"/>
  <c r="I7" i="8"/>
  <c r="J7" i="8"/>
  <c r="K7" i="8"/>
  <c r="L7" i="8"/>
  <c r="M7" i="8"/>
  <c r="N7" i="8"/>
  <c r="O7" i="8"/>
  <c r="P7" i="8"/>
  <c r="B8" i="8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B9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B10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B11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B44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B5" i="8"/>
  <c r="C5" i="8"/>
  <c r="D5" i="8"/>
  <c r="E5" i="8"/>
  <c r="F5" i="8"/>
  <c r="G5" i="8"/>
  <c r="H5" i="8"/>
  <c r="I5" i="8"/>
  <c r="J5" i="8"/>
  <c r="K5" i="8"/>
  <c r="L5" i="8"/>
  <c r="M5" i="8"/>
  <c r="N5" i="8"/>
  <c r="O5" i="8"/>
  <c r="P5" i="8"/>
  <c r="M4" i="8"/>
  <c r="N4" i="8"/>
  <c r="O4" i="8"/>
  <c r="P4" i="8"/>
  <c r="C4" i="8"/>
  <c r="D4" i="8"/>
  <c r="E4" i="8"/>
  <c r="F4" i="8"/>
  <c r="G4" i="8"/>
  <c r="H4" i="8"/>
  <c r="I4" i="8"/>
  <c r="J4" i="8"/>
  <c r="K4" i="8"/>
  <c r="L4" i="8"/>
  <c r="B4" i="8"/>
  <c r="S4" i="7"/>
  <c r="T4" i="7"/>
  <c r="U4" i="7"/>
  <c r="V4" i="7"/>
  <c r="W4" i="7"/>
  <c r="X4" i="7"/>
  <c r="Y4" i="7"/>
  <c r="Z4" i="7"/>
  <c r="AA4" i="7"/>
  <c r="AB4" i="7"/>
  <c r="AC4" i="7"/>
  <c r="AD4" i="7"/>
  <c r="AE4" i="7"/>
  <c r="AF4" i="7"/>
  <c r="AG4" i="7"/>
  <c r="S5" i="7"/>
  <c r="T5" i="7"/>
  <c r="U5" i="7"/>
  <c r="V5" i="7"/>
  <c r="W5" i="7"/>
  <c r="X5" i="7"/>
  <c r="Y5" i="7"/>
  <c r="Z5" i="7"/>
  <c r="AA5" i="7"/>
  <c r="AB5" i="7"/>
  <c r="AC5" i="7"/>
  <c r="AD5" i="7"/>
  <c r="AE5" i="7"/>
  <c r="AF5" i="7"/>
  <c r="AG5" i="7"/>
  <c r="S6" i="7"/>
  <c r="T6" i="7"/>
  <c r="U6" i="7"/>
  <c r="V6" i="7"/>
  <c r="W6" i="7"/>
  <c r="X6" i="7"/>
  <c r="Y6" i="7"/>
  <c r="Z6" i="7"/>
  <c r="AA6" i="7"/>
  <c r="AB6" i="7"/>
  <c r="AC6" i="7"/>
  <c r="AD6" i="7"/>
  <c r="AE6" i="7"/>
  <c r="AF6" i="7"/>
  <c r="AG6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S49" i="7"/>
  <c r="B6" i="7"/>
  <c r="C6" i="7"/>
  <c r="D6" i="7"/>
  <c r="E6" i="7"/>
  <c r="F6" i="7"/>
  <c r="G6" i="7"/>
  <c r="H6" i="7"/>
  <c r="I6" i="7"/>
  <c r="J6" i="7"/>
  <c r="K6" i="7"/>
  <c r="L6" i="7"/>
  <c r="M6" i="7"/>
  <c r="N6" i="7"/>
  <c r="O6" i="7"/>
  <c r="P6" i="7"/>
  <c r="B7" i="7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B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B10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B5" i="7"/>
  <c r="C5" i="7"/>
  <c r="D5" i="7"/>
  <c r="E5" i="7"/>
  <c r="F5" i="7"/>
  <c r="G5" i="7"/>
  <c r="H5" i="7"/>
  <c r="I5" i="7"/>
  <c r="J5" i="7"/>
  <c r="K5" i="7"/>
  <c r="L5" i="7"/>
  <c r="M5" i="7"/>
  <c r="N5" i="7"/>
  <c r="O5" i="7"/>
  <c r="P5" i="7"/>
  <c r="M4" i="7"/>
  <c r="N4" i="7"/>
  <c r="O4" i="7"/>
  <c r="P4" i="7"/>
  <c r="L4" i="7"/>
  <c r="C4" i="7"/>
  <c r="D4" i="7"/>
  <c r="E4" i="7"/>
  <c r="F4" i="7"/>
  <c r="G4" i="7"/>
  <c r="H4" i="7"/>
  <c r="I4" i="7"/>
  <c r="J4" i="7"/>
  <c r="K4" i="7"/>
  <c r="B4" i="7"/>
  <c r="AC6" i="6"/>
  <c r="AD6" i="6"/>
  <c r="AE6" i="6"/>
  <c r="AF6" i="6"/>
  <c r="AG6" i="6"/>
  <c r="AC7" i="6"/>
  <c r="AD7" i="6"/>
  <c r="AE7" i="6"/>
  <c r="AF7" i="6"/>
  <c r="AG7" i="6"/>
  <c r="AC8" i="6"/>
  <c r="AD8" i="6"/>
  <c r="AE8" i="6"/>
  <c r="AF8" i="6"/>
  <c r="AG8" i="6"/>
  <c r="AC9" i="6"/>
  <c r="AD9" i="6"/>
  <c r="AE9" i="6"/>
  <c r="AF9" i="6"/>
  <c r="AG9" i="6"/>
  <c r="AC10" i="6"/>
  <c r="AD10" i="6"/>
  <c r="AE10" i="6"/>
  <c r="AF10" i="6"/>
  <c r="AG10" i="6"/>
  <c r="AC11" i="6"/>
  <c r="AD11" i="6"/>
  <c r="AE11" i="6"/>
  <c r="AF11" i="6"/>
  <c r="AG11" i="6"/>
  <c r="AC12" i="6"/>
  <c r="AD12" i="6"/>
  <c r="AE12" i="6"/>
  <c r="AF12" i="6"/>
  <c r="AG12" i="6"/>
  <c r="AC13" i="6"/>
  <c r="AD13" i="6"/>
  <c r="AE13" i="6"/>
  <c r="AF13" i="6"/>
  <c r="AG13" i="6"/>
  <c r="AC14" i="6"/>
  <c r="AD14" i="6"/>
  <c r="AE14" i="6"/>
  <c r="AF14" i="6"/>
  <c r="AG14" i="6"/>
  <c r="AC15" i="6"/>
  <c r="AD15" i="6"/>
  <c r="AE15" i="6"/>
  <c r="AF15" i="6"/>
  <c r="AG15" i="6"/>
  <c r="AC16" i="6"/>
  <c r="AD16" i="6"/>
  <c r="AE16" i="6"/>
  <c r="AF16" i="6"/>
  <c r="AG16" i="6"/>
  <c r="AC17" i="6"/>
  <c r="AD17" i="6"/>
  <c r="AE17" i="6"/>
  <c r="AF17" i="6"/>
  <c r="AG17" i="6"/>
  <c r="AC18" i="6"/>
  <c r="AD18" i="6"/>
  <c r="AE18" i="6"/>
  <c r="AF18" i="6"/>
  <c r="AG18" i="6"/>
  <c r="AC19" i="6"/>
  <c r="AD19" i="6"/>
  <c r="AE19" i="6"/>
  <c r="AF19" i="6"/>
  <c r="AG19" i="6"/>
  <c r="AC20" i="6"/>
  <c r="AD20" i="6"/>
  <c r="AE20" i="6"/>
  <c r="AF20" i="6"/>
  <c r="AG20" i="6"/>
  <c r="AC21" i="6"/>
  <c r="AD21" i="6"/>
  <c r="AE21" i="6"/>
  <c r="AF21" i="6"/>
  <c r="AG21" i="6"/>
  <c r="AC22" i="6"/>
  <c r="AD22" i="6"/>
  <c r="AE22" i="6"/>
  <c r="AF22" i="6"/>
  <c r="AG22" i="6"/>
  <c r="AC23" i="6"/>
  <c r="AD23" i="6"/>
  <c r="AE23" i="6"/>
  <c r="AF23" i="6"/>
  <c r="AG23" i="6"/>
  <c r="AC24" i="6"/>
  <c r="AD24" i="6"/>
  <c r="AE24" i="6"/>
  <c r="AF24" i="6"/>
  <c r="AG24" i="6"/>
  <c r="AC25" i="6"/>
  <c r="AD25" i="6"/>
  <c r="AE25" i="6"/>
  <c r="AF25" i="6"/>
  <c r="AG25" i="6"/>
  <c r="AC26" i="6"/>
  <c r="AD26" i="6"/>
  <c r="AE26" i="6"/>
  <c r="AF26" i="6"/>
  <c r="AG26" i="6"/>
  <c r="AC27" i="6"/>
  <c r="AD27" i="6"/>
  <c r="AE27" i="6"/>
  <c r="AF27" i="6"/>
  <c r="AG27" i="6"/>
  <c r="AC28" i="6"/>
  <c r="AD28" i="6"/>
  <c r="AE28" i="6"/>
  <c r="AF28" i="6"/>
  <c r="AG28" i="6"/>
  <c r="AC29" i="6"/>
  <c r="AD29" i="6"/>
  <c r="AE29" i="6"/>
  <c r="AF29" i="6"/>
  <c r="AG29" i="6"/>
  <c r="AC30" i="6"/>
  <c r="AD30" i="6"/>
  <c r="AE30" i="6"/>
  <c r="AF30" i="6"/>
  <c r="AG30" i="6"/>
  <c r="AC31" i="6"/>
  <c r="AD31" i="6"/>
  <c r="AE31" i="6"/>
  <c r="AF31" i="6"/>
  <c r="AG31" i="6"/>
  <c r="AC32" i="6"/>
  <c r="AD32" i="6"/>
  <c r="AE32" i="6"/>
  <c r="AF32" i="6"/>
  <c r="AG32" i="6"/>
  <c r="AC33" i="6"/>
  <c r="AD33" i="6"/>
  <c r="AE33" i="6"/>
  <c r="AF33" i="6"/>
  <c r="AG33" i="6"/>
  <c r="AC34" i="6"/>
  <c r="AD34" i="6"/>
  <c r="AE34" i="6"/>
  <c r="AF34" i="6"/>
  <c r="AG34" i="6"/>
  <c r="AC35" i="6"/>
  <c r="AD35" i="6"/>
  <c r="AE35" i="6"/>
  <c r="AF35" i="6"/>
  <c r="AG35" i="6"/>
  <c r="AC36" i="6"/>
  <c r="AD36" i="6"/>
  <c r="AE36" i="6"/>
  <c r="AF36" i="6"/>
  <c r="AG36" i="6"/>
  <c r="AC37" i="6"/>
  <c r="AD37" i="6"/>
  <c r="AE37" i="6"/>
  <c r="AF37" i="6"/>
  <c r="AG37" i="6"/>
  <c r="AC38" i="6"/>
  <c r="AD38" i="6"/>
  <c r="AE38" i="6"/>
  <c r="AF38" i="6"/>
  <c r="AG38" i="6"/>
  <c r="AC39" i="6"/>
  <c r="AD39" i="6"/>
  <c r="AE39" i="6"/>
  <c r="AF39" i="6"/>
  <c r="AG39" i="6"/>
  <c r="AC40" i="6"/>
  <c r="AD40" i="6"/>
  <c r="AE40" i="6"/>
  <c r="AF40" i="6"/>
  <c r="AG40" i="6"/>
  <c r="AC41" i="6"/>
  <c r="AD41" i="6"/>
  <c r="AE41" i="6"/>
  <c r="AF41" i="6"/>
  <c r="AG41" i="6"/>
  <c r="AC42" i="6"/>
  <c r="AD42" i="6"/>
  <c r="AE42" i="6"/>
  <c r="AF42" i="6"/>
  <c r="AG42" i="6"/>
  <c r="AC43" i="6"/>
  <c r="AD43" i="6"/>
  <c r="AE43" i="6"/>
  <c r="AF43" i="6"/>
  <c r="AG43" i="6"/>
  <c r="AC44" i="6"/>
  <c r="AD44" i="6"/>
  <c r="AE44" i="6"/>
  <c r="AF44" i="6"/>
  <c r="AG44" i="6"/>
  <c r="AC45" i="6"/>
  <c r="AD45" i="6"/>
  <c r="AE45" i="6"/>
  <c r="AF45" i="6"/>
  <c r="AG45" i="6"/>
  <c r="AC46" i="6"/>
  <c r="AD46" i="6"/>
  <c r="AE46" i="6"/>
  <c r="AF46" i="6"/>
  <c r="AG46" i="6"/>
  <c r="AC47" i="6"/>
  <c r="AD47" i="6"/>
  <c r="AE47" i="6"/>
  <c r="AF47" i="6"/>
  <c r="AG47" i="6"/>
  <c r="AC48" i="6"/>
  <c r="AD48" i="6"/>
  <c r="AE48" i="6"/>
  <c r="AF48" i="6"/>
  <c r="AG48" i="6"/>
  <c r="AC5" i="6"/>
  <c r="AD5" i="6"/>
  <c r="AE5" i="6"/>
  <c r="AF5" i="6"/>
  <c r="AG5" i="6"/>
  <c r="AD4" i="6"/>
  <c r="AE4" i="6"/>
  <c r="AF4" i="6"/>
  <c r="AG4" i="6"/>
  <c r="AC4" i="6"/>
  <c r="L6" i="6"/>
  <c r="M6" i="6"/>
  <c r="N6" i="6"/>
  <c r="O6" i="6"/>
  <c r="P6" i="6"/>
  <c r="L7" i="6"/>
  <c r="M7" i="6"/>
  <c r="N7" i="6"/>
  <c r="O7" i="6"/>
  <c r="P7" i="6"/>
  <c r="L8" i="6"/>
  <c r="M8" i="6"/>
  <c r="N8" i="6"/>
  <c r="O8" i="6"/>
  <c r="P8" i="6"/>
  <c r="L9" i="6"/>
  <c r="M9" i="6"/>
  <c r="N9" i="6"/>
  <c r="O9" i="6"/>
  <c r="P9" i="6"/>
  <c r="L10" i="6"/>
  <c r="M10" i="6"/>
  <c r="N10" i="6"/>
  <c r="O10" i="6"/>
  <c r="P10" i="6"/>
  <c r="L11" i="6"/>
  <c r="M11" i="6"/>
  <c r="N11" i="6"/>
  <c r="O11" i="6"/>
  <c r="P11" i="6"/>
  <c r="L12" i="6"/>
  <c r="M12" i="6"/>
  <c r="N12" i="6"/>
  <c r="O12" i="6"/>
  <c r="P12" i="6"/>
  <c r="L13" i="6"/>
  <c r="M13" i="6"/>
  <c r="N13" i="6"/>
  <c r="O13" i="6"/>
  <c r="P13" i="6"/>
  <c r="L14" i="6"/>
  <c r="M14" i="6"/>
  <c r="N14" i="6"/>
  <c r="O14" i="6"/>
  <c r="P14" i="6"/>
  <c r="L15" i="6"/>
  <c r="M15" i="6"/>
  <c r="N15" i="6"/>
  <c r="O15" i="6"/>
  <c r="P15" i="6"/>
  <c r="L16" i="6"/>
  <c r="M16" i="6"/>
  <c r="N16" i="6"/>
  <c r="O16" i="6"/>
  <c r="P16" i="6"/>
  <c r="L17" i="6"/>
  <c r="M17" i="6"/>
  <c r="N17" i="6"/>
  <c r="O17" i="6"/>
  <c r="P17" i="6"/>
  <c r="L18" i="6"/>
  <c r="M18" i="6"/>
  <c r="N18" i="6"/>
  <c r="O18" i="6"/>
  <c r="P18" i="6"/>
  <c r="L19" i="6"/>
  <c r="M19" i="6"/>
  <c r="N19" i="6"/>
  <c r="O19" i="6"/>
  <c r="P19" i="6"/>
  <c r="L20" i="6"/>
  <c r="M20" i="6"/>
  <c r="N20" i="6"/>
  <c r="O20" i="6"/>
  <c r="P20" i="6"/>
  <c r="L21" i="6"/>
  <c r="M21" i="6"/>
  <c r="N21" i="6"/>
  <c r="O21" i="6"/>
  <c r="P21" i="6"/>
  <c r="L22" i="6"/>
  <c r="M22" i="6"/>
  <c r="N22" i="6"/>
  <c r="O22" i="6"/>
  <c r="P22" i="6"/>
  <c r="L23" i="6"/>
  <c r="M23" i="6"/>
  <c r="N23" i="6"/>
  <c r="O23" i="6"/>
  <c r="P23" i="6"/>
  <c r="L24" i="6"/>
  <c r="M24" i="6"/>
  <c r="N24" i="6"/>
  <c r="O24" i="6"/>
  <c r="P24" i="6"/>
  <c r="L25" i="6"/>
  <c r="M25" i="6"/>
  <c r="N25" i="6"/>
  <c r="O25" i="6"/>
  <c r="P25" i="6"/>
  <c r="L26" i="6"/>
  <c r="M26" i="6"/>
  <c r="N26" i="6"/>
  <c r="O26" i="6"/>
  <c r="P26" i="6"/>
  <c r="L27" i="6"/>
  <c r="M27" i="6"/>
  <c r="N27" i="6"/>
  <c r="O27" i="6"/>
  <c r="P27" i="6"/>
  <c r="L28" i="6"/>
  <c r="M28" i="6"/>
  <c r="N28" i="6"/>
  <c r="O28" i="6"/>
  <c r="P28" i="6"/>
  <c r="L29" i="6"/>
  <c r="M29" i="6"/>
  <c r="N29" i="6"/>
  <c r="O29" i="6"/>
  <c r="P29" i="6"/>
  <c r="L30" i="6"/>
  <c r="M30" i="6"/>
  <c r="N30" i="6"/>
  <c r="O30" i="6"/>
  <c r="P30" i="6"/>
  <c r="L31" i="6"/>
  <c r="M31" i="6"/>
  <c r="N31" i="6"/>
  <c r="O31" i="6"/>
  <c r="P31" i="6"/>
  <c r="L32" i="6"/>
  <c r="M32" i="6"/>
  <c r="N32" i="6"/>
  <c r="O32" i="6"/>
  <c r="P32" i="6"/>
  <c r="L33" i="6"/>
  <c r="M33" i="6"/>
  <c r="N33" i="6"/>
  <c r="O33" i="6"/>
  <c r="P33" i="6"/>
  <c r="L34" i="6"/>
  <c r="M34" i="6"/>
  <c r="N34" i="6"/>
  <c r="O34" i="6"/>
  <c r="P34" i="6"/>
  <c r="L35" i="6"/>
  <c r="M35" i="6"/>
  <c r="N35" i="6"/>
  <c r="O35" i="6"/>
  <c r="P35" i="6"/>
  <c r="L36" i="6"/>
  <c r="M36" i="6"/>
  <c r="N36" i="6"/>
  <c r="O36" i="6"/>
  <c r="P36" i="6"/>
  <c r="L37" i="6"/>
  <c r="M37" i="6"/>
  <c r="N37" i="6"/>
  <c r="O37" i="6"/>
  <c r="P37" i="6"/>
  <c r="L38" i="6"/>
  <c r="M38" i="6"/>
  <c r="N38" i="6"/>
  <c r="O38" i="6"/>
  <c r="P38" i="6"/>
  <c r="L39" i="6"/>
  <c r="M39" i="6"/>
  <c r="N39" i="6"/>
  <c r="O39" i="6"/>
  <c r="P39" i="6"/>
  <c r="L40" i="6"/>
  <c r="M40" i="6"/>
  <c r="N40" i="6"/>
  <c r="O40" i="6"/>
  <c r="P40" i="6"/>
  <c r="L41" i="6"/>
  <c r="M41" i="6"/>
  <c r="N41" i="6"/>
  <c r="O41" i="6"/>
  <c r="P41" i="6"/>
  <c r="L42" i="6"/>
  <c r="M42" i="6"/>
  <c r="N42" i="6"/>
  <c r="O42" i="6"/>
  <c r="P42" i="6"/>
  <c r="L43" i="6"/>
  <c r="M43" i="6"/>
  <c r="N43" i="6"/>
  <c r="O43" i="6"/>
  <c r="P43" i="6"/>
  <c r="L44" i="6"/>
  <c r="M44" i="6"/>
  <c r="N44" i="6"/>
  <c r="O44" i="6"/>
  <c r="P44" i="6"/>
  <c r="L45" i="6"/>
  <c r="M45" i="6"/>
  <c r="N45" i="6"/>
  <c r="O45" i="6"/>
  <c r="P45" i="6"/>
  <c r="L46" i="6"/>
  <c r="M46" i="6"/>
  <c r="N46" i="6"/>
  <c r="O46" i="6"/>
  <c r="P46" i="6"/>
  <c r="L47" i="6"/>
  <c r="M47" i="6"/>
  <c r="N47" i="6"/>
  <c r="O47" i="6"/>
  <c r="P47" i="6"/>
  <c r="L48" i="6"/>
  <c r="M48" i="6"/>
  <c r="N48" i="6"/>
  <c r="O48" i="6"/>
  <c r="P48" i="6"/>
  <c r="L5" i="6"/>
  <c r="M5" i="6"/>
  <c r="N5" i="6"/>
  <c r="O5" i="6"/>
  <c r="P5" i="6"/>
  <c r="M4" i="6"/>
  <c r="N4" i="6"/>
  <c r="O4" i="6"/>
  <c r="P4" i="6"/>
  <c r="L4" i="6"/>
  <c r="B4" i="6"/>
  <c r="S9" i="6"/>
  <c r="T9" i="6"/>
  <c r="U9" i="6"/>
  <c r="V9" i="6"/>
  <c r="W9" i="6"/>
  <c r="X9" i="6"/>
  <c r="Y9" i="6"/>
  <c r="Z9" i="6"/>
  <c r="AA9" i="6"/>
  <c r="AB9" i="6"/>
  <c r="S10" i="6"/>
  <c r="T10" i="6"/>
  <c r="U10" i="6"/>
  <c r="V10" i="6"/>
  <c r="W10" i="6"/>
  <c r="X10" i="6"/>
  <c r="Y10" i="6"/>
  <c r="Z10" i="6"/>
  <c r="AA10" i="6"/>
  <c r="AB10" i="6"/>
  <c r="S11" i="6"/>
  <c r="T11" i="6"/>
  <c r="U11" i="6"/>
  <c r="V11" i="6"/>
  <c r="W11" i="6"/>
  <c r="X11" i="6"/>
  <c r="Y11" i="6"/>
  <c r="Z11" i="6"/>
  <c r="AA11" i="6"/>
  <c r="AB11" i="6"/>
  <c r="S12" i="6"/>
  <c r="T12" i="6"/>
  <c r="U12" i="6"/>
  <c r="V12" i="6"/>
  <c r="W12" i="6"/>
  <c r="X12" i="6"/>
  <c r="Y12" i="6"/>
  <c r="Z12" i="6"/>
  <c r="AA12" i="6"/>
  <c r="AB12" i="6"/>
  <c r="S13" i="6"/>
  <c r="T13" i="6"/>
  <c r="U13" i="6"/>
  <c r="V13" i="6"/>
  <c r="W13" i="6"/>
  <c r="X13" i="6"/>
  <c r="Y13" i="6"/>
  <c r="Z13" i="6"/>
  <c r="AA13" i="6"/>
  <c r="AB13" i="6"/>
  <c r="S14" i="6"/>
  <c r="T14" i="6"/>
  <c r="U14" i="6"/>
  <c r="V14" i="6"/>
  <c r="W14" i="6"/>
  <c r="X14" i="6"/>
  <c r="Y14" i="6"/>
  <c r="Z14" i="6"/>
  <c r="AA14" i="6"/>
  <c r="AB14" i="6"/>
  <c r="S15" i="6"/>
  <c r="T15" i="6"/>
  <c r="U15" i="6"/>
  <c r="V15" i="6"/>
  <c r="W15" i="6"/>
  <c r="X15" i="6"/>
  <c r="Y15" i="6"/>
  <c r="Z15" i="6"/>
  <c r="AA15" i="6"/>
  <c r="AB15" i="6"/>
  <c r="S16" i="6"/>
  <c r="T16" i="6"/>
  <c r="U16" i="6"/>
  <c r="V16" i="6"/>
  <c r="W16" i="6"/>
  <c r="X16" i="6"/>
  <c r="Y16" i="6"/>
  <c r="Z16" i="6"/>
  <c r="AA16" i="6"/>
  <c r="AB16" i="6"/>
  <c r="S17" i="6"/>
  <c r="T17" i="6"/>
  <c r="U17" i="6"/>
  <c r="V17" i="6"/>
  <c r="W17" i="6"/>
  <c r="X17" i="6"/>
  <c r="Y17" i="6"/>
  <c r="Z17" i="6"/>
  <c r="AA17" i="6"/>
  <c r="AB17" i="6"/>
  <c r="S18" i="6"/>
  <c r="T18" i="6"/>
  <c r="U18" i="6"/>
  <c r="V18" i="6"/>
  <c r="W18" i="6"/>
  <c r="X18" i="6"/>
  <c r="Y18" i="6"/>
  <c r="Z18" i="6"/>
  <c r="AA18" i="6"/>
  <c r="AB18" i="6"/>
  <c r="S19" i="6"/>
  <c r="T19" i="6"/>
  <c r="U19" i="6"/>
  <c r="V19" i="6"/>
  <c r="W19" i="6"/>
  <c r="X19" i="6"/>
  <c r="Y19" i="6"/>
  <c r="Z19" i="6"/>
  <c r="AA19" i="6"/>
  <c r="AB19" i="6"/>
  <c r="S20" i="6"/>
  <c r="T20" i="6"/>
  <c r="U20" i="6"/>
  <c r="V20" i="6"/>
  <c r="W20" i="6"/>
  <c r="X20" i="6"/>
  <c r="Y20" i="6"/>
  <c r="Z20" i="6"/>
  <c r="AA20" i="6"/>
  <c r="AB20" i="6"/>
  <c r="S21" i="6"/>
  <c r="T21" i="6"/>
  <c r="U21" i="6"/>
  <c r="V21" i="6"/>
  <c r="W21" i="6"/>
  <c r="X21" i="6"/>
  <c r="Y21" i="6"/>
  <c r="Z21" i="6"/>
  <c r="AA21" i="6"/>
  <c r="AB21" i="6"/>
  <c r="S22" i="6"/>
  <c r="T22" i="6"/>
  <c r="U22" i="6"/>
  <c r="V22" i="6"/>
  <c r="W22" i="6"/>
  <c r="X22" i="6"/>
  <c r="Y22" i="6"/>
  <c r="Z22" i="6"/>
  <c r="AA22" i="6"/>
  <c r="AB22" i="6"/>
  <c r="S23" i="6"/>
  <c r="T23" i="6"/>
  <c r="U23" i="6"/>
  <c r="V23" i="6"/>
  <c r="W23" i="6"/>
  <c r="X23" i="6"/>
  <c r="Y23" i="6"/>
  <c r="Z23" i="6"/>
  <c r="AA23" i="6"/>
  <c r="AB23" i="6"/>
  <c r="S24" i="6"/>
  <c r="T24" i="6"/>
  <c r="U24" i="6"/>
  <c r="V24" i="6"/>
  <c r="W24" i="6"/>
  <c r="X24" i="6"/>
  <c r="Y24" i="6"/>
  <c r="Z24" i="6"/>
  <c r="AA24" i="6"/>
  <c r="AB24" i="6"/>
  <c r="S25" i="6"/>
  <c r="T25" i="6"/>
  <c r="U25" i="6"/>
  <c r="V25" i="6"/>
  <c r="W25" i="6"/>
  <c r="X25" i="6"/>
  <c r="Y25" i="6"/>
  <c r="Z25" i="6"/>
  <c r="AA25" i="6"/>
  <c r="AB25" i="6"/>
  <c r="S26" i="6"/>
  <c r="T26" i="6"/>
  <c r="U26" i="6"/>
  <c r="V26" i="6"/>
  <c r="W26" i="6"/>
  <c r="X26" i="6"/>
  <c r="Y26" i="6"/>
  <c r="Z26" i="6"/>
  <c r="AA26" i="6"/>
  <c r="AB26" i="6"/>
  <c r="S27" i="6"/>
  <c r="T27" i="6"/>
  <c r="U27" i="6"/>
  <c r="V27" i="6"/>
  <c r="W27" i="6"/>
  <c r="X27" i="6"/>
  <c r="Y27" i="6"/>
  <c r="Z27" i="6"/>
  <c r="AA27" i="6"/>
  <c r="AB27" i="6"/>
  <c r="S28" i="6"/>
  <c r="T28" i="6"/>
  <c r="U28" i="6"/>
  <c r="V28" i="6"/>
  <c r="W28" i="6"/>
  <c r="X28" i="6"/>
  <c r="Y28" i="6"/>
  <c r="Z28" i="6"/>
  <c r="AA28" i="6"/>
  <c r="AB28" i="6"/>
  <c r="S29" i="6"/>
  <c r="T29" i="6"/>
  <c r="U29" i="6"/>
  <c r="V29" i="6"/>
  <c r="W29" i="6"/>
  <c r="X29" i="6"/>
  <c r="Y29" i="6"/>
  <c r="Z29" i="6"/>
  <c r="AA29" i="6"/>
  <c r="AB29" i="6"/>
  <c r="S30" i="6"/>
  <c r="T30" i="6"/>
  <c r="U30" i="6"/>
  <c r="V30" i="6"/>
  <c r="W30" i="6"/>
  <c r="X30" i="6"/>
  <c r="Y30" i="6"/>
  <c r="Z30" i="6"/>
  <c r="AA30" i="6"/>
  <c r="AB30" i="6"/>
  <c r="S31" i="6"/>
  <c r="T31" i="6"/>
  <c r="U31" i="6"/>
  <c r="V31" i="6"/>
  <c r="W31" i="6"/>
  <c r="X31" i="6"/>
  <c r="Y31" i="6"/>
  <c r="Z31" i="6"/>
  <c r="AA31" i="6"/>
  <c r="AB31" i="6"/>
  <c r="S32" i="6"/>
  <c r="T32" i="6"/>
  <c r="U32" i="6"/>
  <c r="V32" i="6"/>
  <c r="W32" i="6"/>
  <c r="X32" i="6"/>
  <c r="Y32" i="6"/>
  <c r="Z32" i="6"/>
  <c r="AA32" i="6"/>
  <c r="AB32" i="6"/>
  <c r="S33" i="6"/>
  <c r="T33" i="6"/>
  <c r="U33" i="6"/>
  <c r="V33" i="6"/>
  <c r="W33" i="6"/>
  <c r="X33" i="6"/>
  <c r="Y33" i="6"/>
  <c r="Z33" i="6"/>
  <c r="AA33" i="6"/>
  <c r="AB33" i="6"/>
  <c r="S34" i="6"/>
  <c r="T34" i="6"/>
  <c r="U34" i="6"/>
  <c r="V34" i="6"/>
  <c r="W34" i="6"/>
  <c r="X34" i="6"/>
  <c r="Y34" i="6"/>
  <c r="Z34" i="6"/>
  <c r="AA34" i="6"/>
  <c r="AB34" i="6"/>
  <c r="S35" i="6"/>
  <c r="T35" i="6"/>
  <c r="U35" i="6"/>
  <c r="V35" i="6"/>
  <c r="W35" i="6"/>
  <c r="X35" i="6"/>
  <c r="Y35" i="6"/>
  <c r="Z35" i="6"/>
  <c r="AA35" i="6"/>
  <c r="AB35" i="6"/>
  <c r="S36" i="6"/>
  <c r="T36" i="6"/>
  <c r="U36" i="6"/>
  <c r="V36" i="6"/>
  <c r="W36" i="6"/>
  <c r="X36" i="6"/>
  <c r="Y36" i="6"/>
  <c r="Z36" i="6"/>
  <c r="AA36" i="6"/>
  <c r="AB36" i="6"/>
  <c r="S37" i="6"/>
  <c r="T37" i="6"/>
  <c r="U37" i="6"/>
  <c r="V37" i="6"/>
  <c r="W37" i="6"/>
  <c r="X37" i="6"/>
  <c r="Y37" i="6"/>
  <c r="Z37" i="6"/>
  <c r="AA37" i="6"/>
  <c r="AB37" i="6"/>
  <c r="S38" i="6"/>
  <c r="T38" i="6"/>
  <c r="U38" i="6"/>
  <c r="V38" i="6"/>
  <c r="W38" i="6"/>
  <c r="X38" i="6"/>
  <c r="Y38" i="6"/>
  <c r="Z38" i="6"/>
  <c r="AA38" i="6"/>
  <c r="AB38" i="6"/>
  <c r="S39" i="6"/>
  <c r="T39" i="6"/>
  <c r="U39" i="6"/>
  <c r="V39" i="6"/>
  <c r="W39" i="6"/>
  <c r="X39" i="6"/>
  <c r="Y39" i="6"/>
  <c r="Z39" i="6"/>
  <c r="AA39" i="6"/>
  <c r="AB39" i="6"/>
  <c r="S40" i="6"/>
  <c r="T40" i="6"/>
  <c r="U40" i="6"/>
  <c r="V40" i="6"/>
  <c r="W40" i="6"/>
  <c r="X40" i="6"/>
  <c r="Y40" i="6"/>
  <c r="Z40" i="6"/>
  <c r="AA40" i="6"/>
  <c r="AB40" i="6"/>
  <c r="S41" i="6"/>
  <c r="T41" i="6"/>
  <c r="U41" i="6"/>
  <c r="V41" i="6"/>
  <c r="W41" i="6"/>
  <c r="X41" i="6"/>
  <c r="Y41" i="6"/>
  <c r="Z41" i="6"/>
  <c r="AA41" i="6"/>
  <c r="AB41" i="6"/>
  <c r="S42" i="6"/>
  <c r="T42" i="6"/>
  <c r="U42" i="6"/>
  <c r="V42" i="6"/>
  <c r="W42" i="6"/>
  <c r="X42" i="6"/>
  <c r="Y42" i="6"/>
  <c r="Z42" i="6"/>
  <c r="AA42" i="6"/>
  <c r="AB42" i="6"/>
  <c r="S43" i="6"/>
  <c r="T43" i="6"/>
  <c r="U43" i="6"/>
  <c r="V43" i="6"/>
  <c r="W43" i="6"/>
  <c r="X43" i="6"/>
  <c r="Y43" i="6"/>
  <c r="Z43" i="6"/>
  <c r="AA43" i="6"/>
  <c r="AB43" i="6"/>
  <c r="S44" i="6"/>
  <c r="T44" i="6"/>
  <c r="U44" i="6"/>
  <c r="V44" i="6"/>
  <c r="W44" i="6"/>
  <c r="X44" i="6"/>
  <c r="Y44" i="6"/>
  <c r="Z44" i="6"/>
  <c r="AA44" i="6"/>
  <c r="AB44" i="6"/>
  <c r="S45" i="6"/>
  <c r="T45" i="6"/>
  <c r="U45" i="6"/>
  <c r="V45" i="6"/>
  <c r="W45" i="6"/>
  <c r="X45" i="6"/>
  <c r="Y45" i="6"/>
  <c r="Z45" i="6"/>
  <c r="AA45" i="6"/>
  <c r="AB45" i="6"/>
  <c r="S46" i="6"/>
  <c r="T46" i="6"/>
  <c r="U46" i="6"/>
  <c r="V46" i="6"/>
  <c r="W46" i="6"/>
  <c r="X46" i="6"/>
  <c r="Y46" i="6"/>
  <c r="Z46" i="6"/>
  <c r="AA46" i="6"/>
  <c r="AB46" i="6"/>
  <c r="S47" i="6"/>
  <c r="T47" i="6"/>
  <c r="U47" i="6"/>
  <c r="V47" i="6"/>
  <c r="W47" i="6"/>
  <c r="X47" i="6"/>
  <c r="Y47" i="6"/>
  <c r="Z47" i="6"/>
  <c r="AA47" i="6"/>
  <c r="AB47" i="6"/>
  <c r="S48" i="6"/>
  <c r="T48" i="6"/>
  <c r="U48" i="6"/>
  <c r="V48" i="6"/>
  <c r="W48" i="6"/>
  <c r="X48" i="6"/>
  <c r="Y48" i="6"/>
  <c r="Z48" i="6"/>
  <c r="AA48" i="6"/>
  <c r="AB48" i="6"/>
  <c r="S49" i="6"/>
  <c r="B6" i="6"/>
  <c r="C6" i="6"/>
  <c r="D6" i="6"/>
  <c r="E6" i="6"/>
  <c r="F6" i="6"/>
  <c r="G6" i="6"/>
  <c r="H6" i="6"/>
  <c r="I6" i="6"/>
  <c r="J6" i="6"/>
  <c r="K6" i="6"/>
  <c r="B7" i="6"/>
  <c r="C7" i="6"/>
  <c r="D7" i="6"/>
  <c r="E7" i="6"/>
  <c r="F7" i="6"/>
  <c r="G7" i="6"/>
  <c r="H7" i="6"/>
  <c r="I7" i="6"/>
  <c r="J7" i="6"/>
  <c r="K7" i="6"/>
  <c r="B8" i="6"/>
  <c r="C8" i="6"/>
  <c r="D8" i="6"/>
  <c r="E8" i="6"/>
  <c r="F8" i="6"/>
  <c r="G8" i="6"/>
  <c r="H8" i="6"/>
  <c r="I8" i="6"/>
  <c r="J8" i="6"/>
  <c r="K8" i="6"/>
  <c r="B9" i="6"/>
  <c r="C9" i="6"/>
  <c r="D9" i="6"/>
  <c r="E9" i="6"/>
  <c r="F9" i="6"/>
  <c r="G9" i="6"/>
  <c r="H9" i="6"/>
  <c r="I9" i="6"/>
  <c r="J9" i="6"/>
  <c r="K9" i="6"/>
  <c r="B10" i="6"/>
  <c r="C10" i="6"/>
  <c r="D10" i="6"/>
  <c r="E10" i="6"/>
  <c r="F10" i="6"/>
  <c r="G10" i="6"/>
  <c r="H10" i="6"/>
  <c r="I10" i="6"/>
  <c r="J10" i="6"/>
  <c r="K10" i="6"/>
  <c r="B11" i="6"/>
  <c r="C11" i="6"/>
  <c r="D11" i="6"/>
  <c r="E11" i="6"/>
  <c r="F11" i="6"/>
  <c r="G11" i="6"/>
  <c r="H11" i="6"/>
  <c r="I11" i="6"/>
  <c r="J11" i="6"/>
  <c r="K11" i="6"/>
  <c r="B12" i="6"/>
  <c r="C12" i="6"/>
  <c r="D12" i="6"/>
  <c r="E12" i="6"/>
  <c r="F12" i="6"/>
  <c r="G12" i="6"/>
  <c r="H12" i="6"/>
  <c r="I12" i="6"/>
  <c r="J12" i="6"/>
  <c r="K12" i="6"/>
  <c r="B13" i="6"/>
  <c r="C13" i="6"/>
  <c r="D13" i="6"/>
  <c r="E13" i="6"/>
  <c r="F13" i="6"/>
  <c r="G13" i="6"/>
  <c r="H13" i="6"/>
  <c r="I13" i="6"/>
  <c r="J13" i="6"/>
  <c r="K13" i="6"/>
  <c r="B14" i="6"/>
  <c r="C14" i="6"/>
  <c r="D14" i="6"/>
  <c r="E14" i="6"/>
  <c r="F14" i="6"/>
  <c r="G14" i="6"/>
  <c r="H14" i="6"/>
  <c r="I14" i="6"/>
  <c r="J14" i="6"/>
  <c r="K14" i="6"/>
  <c r="B15" i="6"/>
  <c r="C15" i="6"/>
  <c r="D15" i="6"/>
  <c r="E15" i="6"/>
  <c r="F15" i="6"/>
  <c r="G15" i="6"/>
  <c r="H15" i="6"/>
  <c r="I15" i="6"/>
  <c r="J15" i="6"/>
  <c r="K15" i="6"/>
  <c r="B16" i="6"/>
  <c r="C16" i="6"/>
  <c r="D16" i="6"/>
  <c r="E16" i="6"/>
  <c r="F16" i="6"/>
  <c r="G16" i="6"/>
  <c r="H16" i="6"/>
  <c r="I16" i="6"/>
  <c r="J16" i="6"/>
  <c r="K16" i="6"/>
  <c r="B17" i="6"/>
  <c r="C17" i="6"/>
  <c r="D17" i="6"/>
  <c r="E17" i="6"/>
  <c r="F17" i="6"/>
  <c r="G17" i="6"/>
  <c r="H17" i="6"/>
  <c r="I17" i="6"/>
  <c r="J17" i="6"/>
  <c r="K17" i="6"/>
  <c r="B18" i="6"/>
  <c r="C18" i="6"/>
  <c r="D18" i="6"/>
  <c r="E18" i="6"/>
  <c r="F18" i="6"/>
  <c r="G18" i="6"/>
  <c r="H18" i="6"/>
  <c r="I18" i="6"/>
  <c r="J18" i="6"/>
  <c r="K18" i="6"/>
  <c r="B19" i="6"/>
  <c r="C19" i="6"/>
  <c r="D19" i="6"/>
  <c r="E19" i="6"/>
  <c r="F19" i="6"/>
  <c r="G19" i="6"/>
  <c r="H19" i="6"/>
  <c r="I19" i="6"/>
  <c r="J19" i="6"/>
  <c r="K19" i="6"/>
  <c r="B20" i="6"/>
  <c r="C20" i="6"/>
  <c r="D20" i="6"/>
  <c r="E20" i="6"/>
  <c r="F20" i="6"/>
  <c r="G20" i="6"/>
  <c r="H20" i="6"/>
  <c r="I20" i="6"/>
  <c r="J20" i="6"/>
  <c r="K20" i="6"/>
  <c r="B21" i="6"/>
  <c r="C21" i="6"/>
  <c r="D21" i="6"/>
  <c r="E21" i="6"/>
  <c r="F21" i="6"/>
  <c r="G21" i="6"/>
  <c r="H21" i="6"/>
  <c r="I21" i="6"/>
  <c r="J21" i="6"/>
  <c r="K21" i="6"/>
  <c r="B22" i="6"/>
  <c r="C22" i="6"/>
  <c r="D22" i="6"/>
  <c r="E22" i="6"/>
  <c r="F22" i="6"/>
  <c r="G22" i="6"/>
  <c r="H22" i="6"/>
  <c r="I22" i="6"/>
  <c r="J22" i="6"/>
  <c r="K22" i="6"/>
  <c r="B23" i="6"/>
  <c r="C23" i="6"/>
  <c r="D23" i="6"/>
  <c r="E23" i="6"/>
  <c r="F23" i="6"/>
  <c r="G23" i="6"/>
  <c r="H23" i="6"/>
  <c r="I23" i="6"/>
  <c r="J23" i="6"/>
  <c r="K23" i="6"/>
  <c r="B24" i="6"/>
  <c r="C24" i="6"/>
  <c r="D24" i="6"/>
  <c r="E24" i="6"/>
  <c r="F24" i="6"/>
  <c r="G24" i="6"/>
  <c r="H24" i="6"/>
  <c r="I24" i="6"/>
  <c r="J24" i="6"/>
  <c r="K24" i="6"/>
  <c r="B25" i="6"/>
  <c r="C25" i="6"/>
  <c r="D25" i="6"/>
  <c r="E25" i="6"/>
  <c r="F25" i="6"/>
  <c r="G25" i="6"/>
  <c r="H25" i="6"/>
  <c r="I25" i="6"/>
  <c r="J25" i="6"/>
  <c r="K25" i="6"/>
  <c r="B26" i="6"/>
  <c r="C26" i="6"/>
  <c r="D26" i="6"/>
  <c r="E26" i="6"/>
  <c r="F26" i="6"/>
  <c r="G26" i="6"/>
  <c r="H26" i="6"/>
  <c r="I26" i="6"/>
  <c r="J26" i="6"/>
  <c r="K26" i="6"/>
  <c r="B27" i="6"/>
  <c r="C27" i="6"/>
  <c r="D27" i="6"/>
  <c r="E27" i="6"/>
  <c r="F27" i="6"/>
  <c r="G27" i="6"/>
  <c r="H27" i="6"/>
  <c r="I27" i="6"/>
  <c r="J27" i="6"/>
  <c r="K27" i="6"/>
  <c r="B28" i="6"/>
  <c r="C28" i="6"/>
  <c r="D28" i="6"/>
  <c r="E28" i="6"/>
  <c r="F28" i="6"/>
  <c r="G28" i="6"/>
  <c r="H28" i="6"/>
  <c r="I28" i="6"/>
  <c r="J28" i="6"/>
  <c r="K28" i="6"/>
  <c r="B29" i="6"/>
  <c r="C29" i="6"/>
  <c r="D29" i="6"/>
  <c r="E29" i="6"/>
  <c r="F29" i="6"/>
  <c r="G29" i="6"/>
  <c r="H29" i="6"/>
  <c r="I29" i="6"/>
  <c r="J29" i="6"/>
  <c r="K29" i="6"/>
  <c r="B30" i="6"/>
  <c r="C30" i="6"/>
  <c r="D30" i="6"/>
  <c r="E30" i="6"/>
  <c r="F30" i="6"/>
  <c r="G30" i="6"/>
  <c r="H30" i="6"/>
  <c r="I30" i="6"/>
  <c r="J30" i="6"/>
  <c r="K30" i="6"/>
  <c r="B31" i="6"/>
  <c r="C31" i="6"/>
  <c r="D31" i="6"/>
  <c r="E31" i="6"/>
  <c r="F31" i="6"/>
  <c r="G31" i="6"/>
  <c r="H31" i="6"/>
  <c r="I31" i="6"/>
  <c r="J31" i="6"/>
  <c r="K31" i="6"/>
  <c r="B32" i="6"/>
  <c r="C32" i="6"/>
  <c r="D32" i="6"/>
  <c r="E32" i="6"/>
  <c r="F32" i="6"/>
  <c r="G32" i="6"/>
  <c r="H32" i="6"/>
  <c r="I32" i="6"/>
  <c r="J32" i="6"/>
  <c r="K32" i="6"/>
  <c r="B33" i="6"/>
  <c r="C33" i="6"/>
  <c r="D33" i="6"/>
  <c r="E33" i="6"/>
  <c r="F33" i="6"/>
  <c r="G33" i="6"/>
  <c r="H33" i="6"/>
  <c r="I33" i="6"/>
  <c r="J33" i="6"/>
  <c r="K33" i="6"/>
  <c r="B34" i="6"/>
  <c r="C34" i="6"/>
  <c r="D34" i="6"/>
  <c r="E34" i="6"/>
  <c r="F34" i="6"/>
  <c r="G34" i="6"/>
  <c r="H34" i="6"/>
  <c r="I34" i="6"/>
  <c r="J34" i="6"/>
  <c r="K34" i="6"/>
  <c r="B35" i="6"/>
  <c r="C35" i="6"/>
  <c r="D35" i="6"/>
  <c r="E35" i="6"/>
  <c r="F35" i="6"/>
  <c r="G35" i="6"/>
  <c r="H35" i="6"/>
  <c r="I35" i="6"/>
  <c r="J35" i="6"/>
  <c r="K35" i="6"/>
  <c r="B36" i="6"/>
  <c r="C36" i="6"/>
  <c r="D36" i="6"/>
  <c r="E36" i="6"/>
  <c r="F36" i="6"/>
  <c r="G36" i="6"/>
  <c r="H36" i="6"/>
  <c r="I36" i="6"/>
  <c r="J36" i="6"/>
  <c r="K36" i="6"/>
  <c r="B37" i="6"/>
  <c r="C37" i="6"/>
  <c r="D37" i="6"/>
  <c r="E37" i="6"/>
  <c r="F37" i="6"/>
  <c r="G37" i="6"/>
  <c r="H37" i="6"/>
  <c r="I37" i="6"/>
  <c r="J37" i="6"/>
  <c r="K37" i="6"/>
  <c r="B38" i="6"/>
  <c r="C38" i="6"/>
  <c r="D38" i="6"/>
  <c r="E38" i="6"/>
  <c r="F38" i="6"/>
  <c r="G38" i="6"/>
  <c r="H38" i="6"/>
  <c r="I38" i="6"/>
  <c r="J38" i="6"/>
  <c r="K38" i="6"/>
  <c r="B39" i="6"/>
  <c r="C39" i="6"/>
  <c r="D39" i="6"/>
  <c r="E39" i="6"/>
  <c r="F39" i="6"/>
  <c r="G39" i="6"/>
  <c r="H39" i="6"/>
  <c r="I39" i="6"/>
  <c r="J39" i="6"/>
  <c r="K39" i="6"/>
  <c r="B40" i="6"/>
  <c r="C40" i="6"/>
  <c r="D40" i="6"/>
  <c r="E40" i="6"/>
  <c r="F40" i="6"/>
  <c r="G40" i="6"/>
  <c r="H40" i="6"/>
  <c r="I40" i="6"/>
  <c r="J40" i="6"/>
  <c r="K40" i="6"/>
  <c r="B41" i="6"/>
  <c r="C41" i="6"/>
  <c r="D41" i="6"/>
  <c r="E41" i="6"/>
  <c r="F41" i="6"/>
  <c r="G41" i="6"/>
  <c r="H41" i="6"/>
  <c r="I41" i="6"/>
  <c r="J41" i="6"/>
  <c r="K41" i="6"/>
  <c r="B42" i="6"/>
  <c r="C42" i="6"/>
  <c r="D42" i="6"/>
  <c r="E42" i="6"/>
  <c r="F42" i="6"/>
  <c r="G42" i="6"/>
  <c r="H42" i="6"/>
  <c r="I42" i="6"/>
  <c r="J42" i="6"/>
  <c r="K42" i="6"/>
  <c r="B43" i="6"/>
  <c r="C43" i="6"/>
  <c r="D43" i="6"/>
  <c r="E43" i="6"/>
  <c r="F43" i="6"/>
  <c r="G43" i="6"/>
  <c r="H43" i="6"/>
  <c r="I43" i="6"/>
  <c r="J43" i="6"/>
  <c r="K43" i="6"/>
  <c r="B44" i="6"/>
  <c r="C44" i="6"/>
  <c r="D44" i="6"/>
  <c r="E44" i="6"/>
  <c r="F44" i="6"/>
  <c r="G44" i="6"/>
  <c r="H44" i="6"/>
  <c r="I44" i="6"/>
  <c r="J44" i="6"/>
  <c r="K44" i="6"/>
  <c r="B45" i="6"/>
  <c r="C45" i="6"/>
  <c r="D45" i="6"/>
  <c r="E45" i="6"/>
  <c r="F45" i="6"/>
  <c r="G45" i="6"/>
  <c r="H45" i="6"/>
  <c r="I45" i="6"/>
  <c r="J45" i="6"/>
  <c r="K45" i="6"/>
  <c r="B46" i="6"/>
  <c r="C46" i="6"/>
  <c r="D46" i="6"/>
  <c r="E46" i="6"/>
  <c r="F46" i="6"/>
  <c r="G46" i="6"/>
  <c r="H46" i="6"/>
  <c r="I46" i="6"/>
  <c r="J46" i="6"/>
  <c r="K46" i="6"/>
  <c r="B47" i="6"/>
  <c r="C47" i="6"/>
  <c r="D47" i="6"/>
  <c r="E47" i="6"/>
  <c r="F47" i="6"/>
  <c r="G47" i="6"/>
  <c r="H47" i="6"/>
  <c r="I47" i="6"/>
  <c r="J47" i="6"/>
  <c r="K47" i="6"/>
  <c r="B48" i="6"/>
  <c r="C48" i="6"/>
  <c r="D48" i="6"/>
  <c r="E48" i="6"/>
  <c r="F48" i="6"/>
  <c r="G48" i="6"/>
  <c r="H48" i="6"/>
  <c r="I48" i="6"/>
  <c r="J48" i="6"/>
  <c r="K48" i="6"/>
  <c r="S4" i="6"/>
  <c r="T4" i="6"/>
  <c r="U4" i="6"/>
  <c r="V4" i="6"/>
  <c r="W4" i="6"/>
  <c r="X4" i="6"/>
  <c r="Y4" i="6"/>
  <c r="Z4" i="6"/>
  <c r="AA4" i="6"/>
  <c r="AB4" i="6"/>
  <c r="S5" i="6"/>
  <c r="T5" i="6"/>
  <c r="U5" i="6"/>
  <c r="V5" i="6"/>
  <c r="W5" i="6"/>
  <c r="X5" i="6"/>
  <c r="Y5" i="6"/>
  <c r="Z5" i="6"/>
  <c r="AA5" i="6"/>
  <c r="AB5" i="6"/>
  <c r="S6" i="6"/>
  <c r="T6" i="6"/>
  <c r="U6" i="6"/>
  <c r="V6" i="6"/>
  <c r="W6" i="6"/>
  <c r="X6" i="6"/>
  <c r="Y6" i="6"/>
  <c r="Z6" i="6"/>
  <c r="AA6" i="6"/>
  <c r="AB6" i="6"/>
  <c r="S7" i="6"/>
  <c r="T7" i="6"/>
  <c r="U7" i="6"/>
  <c r="V7" i="6"/>
  <c r="W7" i="6"/>
  <c r="X7" i="6"/>
  <c r="Y7" i="6"/>
  <c r="Z7" i="6"/>
  <c r="AA7" i="6"/>
  <c r="AB7" i="6"/>
  <c r="S8" i="6"/>
  <c r="T8" i="6"/>
  <c r="U8" i="6"/>
  <c r="V8" i="6"/>
  <c r="W8" i="6"/>
  <c r="X8" i="6"/>
  <c r="Y8" i="6"/>
  <c r="Z8" i="6"/>
  <c r="AA8" i="6"/>
  <c r="AB8" i="6"/>
  <c r="B5" i="6"/>
  <c r="C5" i="6"/>
  <c r="D5" i="6"/>
  <c r="E5" i="6"/>
  <c r="F5" i="6"/>
  <c r="G5" i="6"/>
  <c r="H5" i="6"/>
  <c r="I5" i="6"/>
  <c r="J5" i="6"/>
  <c r="K5" i="6"/>
  <c r="C4" i="6"/>
  <c r="D4" i="6"/>
  <c r="E4" i="6"/>
  <c r="F4" i="6"/>
  <c r="G4" i="6"/>
  <c r="H4" i="6"/>
  <c r="I4" i="6"/>
  <c r="J4" i="6"/>
  <c r="K4" i="6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L5" i="4"/>
  <c r="M5" i="4"/>
  <c r="N5" i="4"/>
  <c r="O5" i="4"/>
  <c r="P5" i="4"/>
  <c r="Q5" i="4"/>
  <c r="R5" i="4"/>
  <c r="S5" i="4"/>
  <c r="T5" i="4"/>
  <c r="L6" i="4"/>
  <c r="M6" i="4"/>
  <c r="N6" i="4"/>
  <c r="O6" i="4"/>
  <c r="P6" i="4"/>
  <c r="Q6" i="4"/>
  <c r="R6" i="4"/>
  <c r="S6" i="4"/>
  <c r="T6" i="4"/>
  <c r="L7" i="4"/>
  <c r="M7" i="4"/>
  <c r="N7" i="4"/>
  <c r="O7" i="4"/>
  <c r="P7" i="4"/>
  <c r="Q7" i="4"/>
  <c r="R7" i="4"/>
  <c r="S7" i="4"/>
  <c r="T7" i="4"/>
  <c r="L8" i="4"/>
  <c r="M8" i="4"/>
  <c r="N8" i="4"/>
  <c r="O8" i="4"/>
  <c r="P8" i="4"/>
  <c r="Q8" i="4"/>
  <c r="R8" i="4"/>
  <c r="S8" i="4"/>
  <c r="T8" i="4"/>
  <c r="L9" i="4"/>
  <c r="M9" i="4"/>
  <c r="N9" i="4"/>
  <c r="O9" i="4"/>
  <c r="P9" i="4"/>
  <c r="Q9" i="4"/>
  <c r="R9" i="4"/>
  <c r="S9" i="4"/>
  <c r="T9" i="4"/>
  <c r="L10" i="4"/>
  <c r="M10" i="4"/>
  <c r="N10" i="4"/>
  <c r="O10" i="4"/>
  <c r="P10" i="4"/>
  <c r="Q10" i="4"/>
  <c r="R10" i="4"/>
  <c r="S10" i="4"/>
  <c r="T10" i="4"/>
  <c r="L11" i="4"/>
  <c r="M11" i="4"/>
  <c r="N11" i="4"/>
  <c r="O11" i="4"/>
  <c r="P11" i="4"/>
  <c r="Q11" i="4"/>
  <c r="R11" i="4"/>
  <c r="S11" i="4"/>
  <c r="T11" i="4"/>
  <c r="L12" i="4"/>
  <c r="M12" i="4"/>
  <c r="N12" i="4"/>
  <c r="O12" i="4"/>
  <c r="P12" i="4"/>
  <c r="Q12" i="4"/>
  <c r="R12" i="4"/>
  <c r="S12" i="4"/>
  <c r="T12" i="4"/>
  <c r="L13" i="4"/>
  <c r="M13" i="4"/>
  <c r="N13" i="4"/>
  <c r="O13" i="4"/>
  <c r="P13" i="4"/>
  <c r="Q13" i="4"/>
  <c r="R13" i="4"/>
  <c r="S13" i="4"/>
  <c r="T13" i="4"/>
  <c r="L14" i="4"/>
  <c r="M14" i="4"/>
  <c r="N14" i="4"/>
  <c r="O14" i="4"/>
  <c r="P14" i="4"/>
  <c r="Q14" i="4"/>
  <c r="R14" i="4"/>
  <c r="S14" i="4"/>
  <c r="T14" i="4"/>
  <c r="L15" i="4"/>
  <c r="M15" i="4"/>
  <c r="N15" i="4"/>
  <c r="O15" i="4"/>
  <c r="P15" i="4"/>
  <c r="Q15" i="4"/>
  <c r="R15" i="4"/>
  <c r="S15" i="4"/>
  <c r="T15" i="4"/>
  <c r="L16" i="4"/>
  <c r="M16" i="4"/>
  <c r="N16" i="4"/>
  <c r="O16" i="4"/>
  <c r="P16" i="4"/>
  <c r="Q16" i="4"/>
  <c r="R16" i="4"/>
  <c r="S16" i="4"/>
  <c r="T16" i="4"/>
  <c r="L17" i="4"/>
  <c r="M17" i="4"/>
  <c r="N17" i="4"/>
  <c r="O17" i="4"/>
  <c r="P17" i="4"/>
  <c r="Q17" i="4"/>
  <c r="R17" i="4"/>
  <c r="S17" i="4"/>
  <c r="T17" i="4"/>
  <c r="L18" i="4"/>
  <c r="M18" i="4"/>
  <c r="N18" i="4"/>
  <c r="O18" i="4"/>
  <c r="P18" i="4"/>
  <c r="Q18" i="4"/>
  <c r="R18" i="4"/>
  <c r="S18" i="4"/>
  <c r="T18" i="4"/>
  <c r="L19" i="4"/>
  <c r="M19" i="4"/>
  <c r="N19" i="4"/>
  <c r="O19" i="4"/>
  <c r="P19" i="4"/>
  <c r="Q19" i="4"/>
  <c r="R19" i="4"/>
  <c r="S19" i="4"/>
  <c r="T19" i="4"/>
  <c r="L20" i="4"/>
  <c r="M20" i="4"/>
  <c r="N20" i="4"/>
  <c r="O20" i="4"/>
  <c r="P20" i="4"/>
  <c r="Q20" i="4"/>
  <c r="R20" i="4"/>
  <c r="S20" i="4"/>
  <c r="T20" i="4"/>
  <c r="L21" i="4"/>
  <c r="M21" i="4"/>
  <c r="N21" i="4"/>
  <c r="O21" i="4"/>
  <c r="P21" i="4"/>
  <c r="Q21" i="4"/>
  <c r="R21" i="4"/>
  <c r="S21" i="4"/>
  <c r="T21" i="4"/>
  <c r="L22" i="4"/>
  <c r="M22" i="4"/>
  <c r="N22" i="4"/>
  <c r="O22" i="4"/>
  <c r="P22" i="4"/>
  <c r="Q22" i="4"/>
  <c r="R22" i="4"/>
  <c r="S22" i="4"/>
  <c r="T22" i="4"/>
  <c r="L23" i="4"/>
  <c r="M23" i="4"/>
  <c r="N23" i="4"/>
  <c r="O23" i="4"/>
  <c r="P23" i="4"/>
  <c r="Q23" i="4"/>
  <c r="R23" i="4"/>
  <c r="S23" i="4"/>
  <c r="T23" i="4"/>
  <c r="L24" i="4"/>
  <c r="M24" i="4"/>
  <c r="N24" i="4"/>
  <c r="O24" i="4"/>
  <c r="P24" i="4"/>
  <c r="Q24" i="4"/>
  <c r="R24" i="4"/>
  <c r="S24" i="4"/>
  <c r="T24" i="4"/>
  <c r="L25" i="4"/>
  <c r="M25" i="4"/>
  <c r="N25" i="4"/>
  <c r="O25" i="4"/>
  <c r="P25" i="4"/>
  <c r="Q25" i="4"/>
  <c r="R25" i="4"/>
  <c r="S25" i="4"/>
  <c r="T25" i="4"/>
  <c r="L26" i="4"/>
  <c r="M26" i="4"/>
  <c r="N26" i="4"/>
  <c r="O26" i="4"/>
  <c r="P26" i="4"/>
  <c r="Q26" i="4"/>
  <c r="R26" i="4"/>
  <c r="S26" i="4"/>
  <c r="T26" i="4"/>
  <c r="L27" i="4"/>
  <c r="M27" i="4"/>
  <c r="N27" i="4"/>
  <c r="O27" i="4"/>
  <c r="P27" i="4"/>
  <c r="Q27" i="4"/>
  <c r="R27" i="4"/>
  <c r="S27" i="4"/>
  <c r="T27" i="4"/>
  <c r="L28" i="4"/>
  <c r="M28" i="4"/>
  <c r="N28" i="4"/>
  <c r="O28" i="4"/>
  <c r="P28" i="4"/>
  <c r="Q28" i="4"/>
  <c r="R28" i="4"/>
  <c r="S28" i="4"/>
  <c r="T28" i="4"/>
  <c r="L29" i="4"/>
  <c r="M29" i="4"/>
  <c r="N29" i="4"/>
  <c r="O29" i="4"/>
  <c r="P29" i="4"/>
  <c r="Q29" i="4"/>
  <c r="R29" i="4"/>
  <c r="S29" i="4"/>
  <c r="T29" i="4"/>
  <c r="L30" i="4"/>
  <c r="M30" i="4"/>
  <c r="N30" i="4"/>
  <c r="O30" i="4"/>
  <c r="P30" i="4"/>
  <c r="Q30" i="4"/>
  <c r="R30" i="4"/>
  <c r="S30" i="4"/>
  <c r="T30" i="4"/>
  <c r="L31" i="4"/>
  <c r="M31" i="4"/>
  <c r="N31" i="4"/>
  <c r="O31" i="4"/>
  <c r="P31" i="4"/>
  <c r="Q31" i="4"/>
  <c r="R31" i="4"/>
  <c r="S31" i="4"/>
  <c r="T31" i="4"/>
  <c r="L32" i="4"/>
  <c r="M32" i="4"/>
  <c r="N32" i="4"/>
  <c r="O32" i="4"/>
  <c r="P32" i="4"/>
  <c r="Q32" i="4"/>
  <c r="R32" i="4"/>
  <c r="S32" i="4"/>
  <c r="T32" i="4"/>
  <c r="L33" i="4"/>
  <c r="M33" i="4"/>
  <c r="N33" i="4"/>
  <c r="O33" i="4"/>
  <c r="P33" i="4"/>
  <c r="Q33" i="4"/>
  <c r="R33" i="4"/>
  <c r="S33" i="4"/>
  <c r="T33" i="4"/>
  <c r="L34" i="4"/>
  <c r="M34" i="4"/>
  <c r="N34" i="4"/>
  <c r="O34" i="4"/>
  <c r="P34" i="4"/>
  <c r="Q34" i="4"/>
  <c r="R34" i="4"/>
  <c r="S34" i="4"/>
  <c r="T34" i="4"/>
  <c r="L35" i="4"/>
  <c r="M35" i="4"/>
  <c r="N35" i="4"/>
  <c r="O35" i="4"/>
  <c r="P35" i="4"/>
  <c r="Q35" i="4"/>
  <c r="R35" i="4"/>
  <c r="S35" i="4"/>
  <c r="T35" i="4"/>
  <c r="L36" i="4"/>
  <c r="M36" i="4"/>
  <c r="N36" i="4"/>
  <c r="O36" i="4"/>
  <c r="P36" i="4"/>
  <c r="Q36" i="4"/>
  <c r="R36" i="4"/>
  <c r="S36" i="4"/>
  <c r="T36" i="4"/>
  <c r="L37" i="4"/>
  <c r="M37" i="4"/>
  <c r="N37" i="4"/>
  <c r="O37" i="4"/>
  <c r="P37" i="4"/>
  <c r="Q37" i="4"/>
  <c r="R37" i="4"/>
  <c r="S37" i="4"/>
  <c r="T37" i="4"/>
  <c r="L38" i="4"/>
  <c r="M38" i="4"/>
  <c r="N38" i="4"/>
  <c r="O38" i="4"/>
  <c r="P38" i="4"/>
  <c r="Q38" i="4"/>
  <c r="R38" i="4"/>
  <c r="S38" i="4"/>
  <c r="T38" i="4"/>
  <c r="L39" i="4"/>
  <c r="M39" i="4"/>
  <c r="N39" i="4"/>
  <c r="O39" i="4"/>
  <c r="P39" i="4"/>
  <c r="Q39" i="4"/>
  <c r="R39" i="4"/>
  <c r="S39" i="4"/>
  <c r="T39" i="4"/>
  <c r="L40" i="4"/>
  <c r="M40" i="4"/>
  <c r="N40" i="4"/>
  <c r="O40" i="4"/>
  <c r="P40" i="4"/>
  <c r="Q40" i="4"/>
  <c r="R40" i="4"/>
  <c r="S40" i="4"/>
  <c r="T40" i="4"/>
  <c r="L41" i="4"/>
  <c r="M41" i="4"/>
  <c r="N41" i="4"/>
  <c r="O41" i="4"/>
  <c r="P41" i="4"/>
  <c r="Q41" i="4"/>
  <c r="R41" i="4"/>
  <c r="S41" i="4"/>
  <c r="T41" i="4"/>
  <c r="L42" i="4"/>
  <c r="M42" i="4"/>
  <c r="N42" i="4"/>
  <c r="O42" i="4"/>
  <c r="P42" i="4"/>
  <c r="Q42" i="4"/>
  <c r="R42" i="4"/>
  <c r="S42" i="4"/>
  <c r="T42" i="4"/>
  <c r="L43" i="4"/>
  <c r="M43" i="4"/>
  <c r="N43" i="4"/>
  <c r="O43" i="4"/>
  <c r="P43" i="4"/>
  <c r="Q43" i="4"/>
  <c r="R43" i="4"/>
  <c r="S43" i="4"/>
  <c r="T43" i="4"/>
  <c r="L44" i="4"/>
  <c r="M44" i="4"/>
  <c r="N44" i="4"/>
  <c r="O44" i="4"/>
  <c r="P44" i="4"/>
  <c r="Q44" i="4"/>
  <c r="R44" i="4"/>
  <c r="S44" i="4"/>
  <c r="T44" i="4"/>
  <c r="L45" i="4"/>
  <c r="M45" i="4"/>
  <c r="N45" i="4"/>
  <c r="O45" i="4"/>
  <c r="P45" i="4"/>
  <c r="Q45" i="4"/>
  <c r="R45" i="4"/>
  <c r="S45" i="4"/>
  <c r="T45" i="4"/>
  <c r="L46" i="4"/>
  <c r="M46" i="4"/>
  <c r="N46" i="4"/>
  <c r="O46" i="4"/>
  <c r="P46" i="4"/>
  <c r="Q46" i="4"/>
  <c r="R46" i="4"/>
  <c r="S46" i="4"/>
  <c r="T46" i="4"/>
  <c r="L47" i="4"/>
  <c r="M47" i="4"/>
  <c r="N47" i="4"/>
  <c r="O47" i="4"/>
  <c r="P47" i="4"/>
  <c r="Q47" i="4"/>
  <c r="R47" i="4"/>
  <c r="S47" i="4"/>
  <c r="T47" i="4"/>
  <c r="L48" i="4"/>
  <c r="M48" i="4"/>
  <c r="N48" i="4"/>
  <c r="O48" i="4"/>
  <c r="P48" i="4"/>
  <c r="Q48" i="4"/>
  <c r="R48" i="4"/>
  <c r="S48" i="4"/>
  <c r="T48" i="4"/>
  <c r="M4" i="4"/>
  <c r="N4" i="4"/>
  <c r="O4" i="4"/>
  <c r="P4" i="4"/>
  <c r="Q4" i="4"/>
  <c r="R4" i="4"/>
  <c r="S4" i="4"/>
  <c r="T4" i="4"/>
  <c r="L4" i="4"/>
  <c r="B5" i="4"/>
  <c r="C5" i="4"/>
  <c r="D5" i="4"/>
  <c r="E5" i="4"/>
  <c r="F5" i="4"/>
  <c r="G5" i="4"/>
  <c r="H5" i="4"/>
  <c r="I5" i="4"/>
  <c r="J5" i="4"/>
  <c r="K5" i="4"/>
  <c r="B6" i="4"/>
  <c r="C6" i="4"/>
  <c r="D6" i="4"/>
  <c r="E6" i="4"/>
  <c r="F6" i="4"/>
  <c r="G6" i="4"/>
  <c r="H6" i="4"/>
  <c r="I6" i="4"/>
  <c r="J6" i="4"/>
  <c r="K6" i="4"/>
  <c r="B7" i="4"/>
  <c r="C7" i="4"/>
  <c r="D7" i="4"/>
  <c r="E7" i="4"/>
  <c r="F7" i="4"/>
  <c r="G7" i="4"/>
  <c r="H7" i="4"/>
  <c r="I7" i="4"/>
  <c r="J7" i="4"/>
  <c r="K7" i="4"/>
  <c r="B8" i="4"/>
  <c r="C8" i="4"/>
  <c r="D8" i="4"/>
  <c r="E8" i="4"/>
  <c r="F8" i="4"/>
  <c r="G8" i="4"/>
  <c r="H8" i="4"/>
  <c r="I8" i="4"/>
  <c r="J8" i="4"/>
  <c r="K8" i="4"/>
  <c r="B9" i="4"/>
  <c r="C9" i="4"/>
  <c r="D9" i="4"/>
  <c r="E9" i="4"/>
  <c r="F9" i="4"/>
  <c r="G9" i="4"/>
  <c r="H9" i="4"/>
  <c r="I9" i="4"/>
  <c r="J9" i="4"/>
  <c r="K9" i="4"/>
  <c r="B10" i="4"/>
  <c r="C10" i="4"/>
  <c r="D10" i="4"/>
  <c r="E10" i="4"/>
  <c r="F10" i="4"/>
  <c r="G10" i="4"/>
  <c r="H10" i="4"/>
  <c r="I10" i="4"/>
  <c r="J10" i="4"/>
  <c r="K10" i="4"/>
  <c r="B11" i="4"/>
  <c r="C11" i="4"/>
  <c r="D11" i="4"/>
  <c r="E11" i="4"/>
  <c r="F11" i="4"/>
  <c r="G11" i="4"/>
  <c r="H11" i="4"/>
  <c r="I11" i="4"/>
  <c r="J11" i="4"/>
  <c r="K11" i="4"/>
  <c r="B12" i="4"/>
  <c r="C12" i="4"/>
  <c r="D12" i="4"/>
  <c r="E12" i="4"/>
  <c r="F12" i="4"/>
  <c r="G12" i="4"/>
  <c r="H12" i="4"/>
  <c r="I12" i="4"/>
  <c r="J12" i="4"/>
  <c r="K12" i="4"/>
  <c r="B13" i="4"/>
  <c r="C13" i="4"/>
  <c r="D13" i="4"/>
  <c r="E13" i="4"/>
  <c r="F13" i="4"/>
  <c r="G13" i="4"/>
  <c r="H13" i="4"/>
  <c r="I13" i="4"/>
  <c r="J13" i="4"/>
  <c r="K13" i="4"/>
  <c r="B14" i="4"/>
  <c r="C14" i="4"/>
  <c r="D14" i="4"/>
  <c r="E14" i="4"/>
  <c r="F14" i="4"/>
  <c r="G14" i="4"/>
  <c r="H14" i="4"/>
  <c r="I14" i="4"/>
  <c r="J14" i="4"/>
  <c r="K14" i="4"/>
  <c r="B15" i="4"/>
  <c r="C15" i="4"/>
  <c r="D15" i="4"/>
  <c r="E15" i="4"/>
  <c r="F15" i="4"/>
  <c r="G15" i="4"/>
  <c r="H15" i="4"/>
  <c r="I15" i="4"/>
  <c r="J15" i="4"/>
  <c r="K15" i="4"/>
  <c r="B16" i="4"/>
  <c r="C16" i="4"/>
  <c r="D16" i="4"/>
  <c r="E16" i="4"/>
  <c r="F16" i="4"/>
  <c r="G16" i="4"/>
  <c r="H16" i="4"/>
  <c r="I16" i="4"/>
  <c r="J16" i="4"/>
  <c r="K16" i="4"/>
  <c r="B17" i="4"/>
  <c r="C17" i="4"/>
  <c r="D17" i="4"/>
  <c r="E17" i="4"/>
  <c r="F17" i="4"/>
  <c r="G17" i="4"/>
  <c r="H17" i="4"/>
  <c r="I17" i="4"/>
  <c r="J17" i="4"/>
  <c r="K17" i="4"/>
  <c r="B18" i="4"/>
  <c r="C18" i="4"/>
  <c r="D18" i="4"/>
  <c r="E18" i="4"/>
  <c r="F18" i="4"/>
  <c r="G18" i="4"/>
  <c r="H18" i="4"/>
  <c r="I18" i="4"/>
  <c r="J18" i="4"/>
  <c r="K18" i="4"/>
  <c r="B19" i="4"/>
  <c r="C19" i="4"/>
  <c r="D19" i="4"/>
  <c r="E19" i="4"/>
  <c r="F19" i="4"/>
  <c r="G19" i="4"/>
  <c r="H19" i="4"/>
  <c r="I19" i="4"/>
  <c r="J19" i="4"/>
  <c r="K19" i="4"/>
  <c r="B20" i="4"/>
  <c r="C20" i="4"/>
  <c r="D20" i="4"/>
  <c r="E20" i="4"/>
  <c r="F20" i="4"/>
  <c r="G20" i="4"/>
  <c r="H20" i="4"/>
  <c r="I20" i="4"/>
  <c r="J20" i="4"/>
  <c r="K20" i="4"/>
  <c r="B21" i="4"/>
  <c r="C21" i="4"/>
  <c r="D21" i="4"/>
  <c r="E21" i="4"/>
  <c r="F21" i="4"/>
  <c r="G21" i="4"/>
  <c r="H21" i="4"/>
  <c r="I21" i="4"/>
  <c r="J21" i="4"/>
  <c r="K21" i="4"/>
  <c r="B22" i="4"/>
  <c r="C22" i="4"/>
  <c r="D22" i="4"/>
  <c r="E22" i="4"/>
  <c r="F22" i="4"/>
  <c r="G22" i="4"/>
  <c r="H22" i="4"/>
  <c r="I22" i="4"/>
  <c r="J22" i="4"/>
  <c r="K22" i="4"/>
  <c r="B23" i="4"/>
  <c r="C23" i="4"/>
  <c r="D23" i="4"/>
  <c r="E23" i="4"/>
  <c r="F23" i="4"/>
  <c r="G23" i="4"/>
  <c r="H23" i="4"/>
  <c r="I23" i="4"/>
  <c r="J23" i="4"/>
  <c r="K23" i="4"/>
  <c r="B24" i="4"/>
  <c r="C24" i="4"/>
  <c r="D24" i="4"/>
  <c r="E24" i="4"/>
  <c r="F24" i="4"/>
  <c r="G24" i="4"/>
  <c r="H24" i="4"/>
  <c r="I24" i="4"/>
  <c r="J24" i="4"/>
  <c r="K24" i="4"/>
  <c r="B25" i="4"/>
  <c r="C25" i="4"/>
  <c r="D25" i="4"/>
  <c r="E25" i="4"/>
  <c r="F25" i="4"/>
  <c r="G25" i="4"/>
  <c r="H25" i="4"/>
  <c r="I25" i="4"/>
  <c r="J25" i="4"/>
  <c r="K25" i="4"/>
  <c r="B26" i="4"/>
  <c r="C26" i="4"/>
  <c r="D26" i="4"/>
  <c r="E26" i="4"/>
  <c r="F26" i="4"/>
  <c r="G26" i="4"/>
  <c r="H26" i="4"/>
  <c r="I26" i="4"/>
  <c r="J26" i="4"/>
  <c r="K26" i="4"/>
  <c r="B27" i="4"/>
  <c r="C27" i="4"/>
  <c r="D27" i="4"/>
  <c r="E27" i="4"/>
  <c r="F27" i="4"/>
  <c r="G27" i="4"/>
  <c r="H27" i="4"/>
  <c r="I27" i="4"/>
  <c r="J27" i="4"/>
  <c r="K27" i="4"/>
  <c r="B28" i="4"/>
  <c r="C28" i="4"/>
  <c r="D28" i="4"/>
  <c r="E28" i="4"/>
  <c r="F28" i="4"/>
  <c r="G28" i="4"/>
  <c r="H28" i="4"/>
  <c r="I28" i="4"/>
  <c r="J28" i="4"/>
  <c r="K28" i="4"/>
  <c r="B29" i="4"/>
  <c r="C29" i="4"/>
  <c r="D29" i="4"/>
  <c r="E29" i="4"/>
  <c r="F29" i="4"/>
  <c r="G29" i="4"/>
  <c r="H29" i="4"/>
  <c r="I29" i="4"/>
  <c r="J29" i="4"/>
  <c r="K29" i="4"/>
  <c r="B30" i="4"/>
  <c r="C30" i="4"/>
  <c r="D30" i="4"/>
  <c r="E30" i="4"/>
  <c r="F30" i="4"/>
  <c r="G30" i="4"/>
  <c r="H30" i="4"/>
  <c r="I30" i="4"/>
  <c r="J30" i="4"/>
  <c r="K30" i="4"/>
  <c r="B31" i="4"/>
  <c r="C31" i="4"/>
  <c r="D31" i="4"/>
  <c r="E31" i="4"/>
  <c r="F31" i="4"/>
  <c r="G31" i="4"/>
  <c r="H31" i="4"/>
  <c r="I31" i="4"/>
  <c r="J31" i="4"/>
  <c r="K31" i="4"/>
  <c r="B32" i="4"/>
  <c r="C32" i="4"/>
  <c r="D32" i="4"/>
  <c r="E32" i="4"/>
  <c r="F32" i="4"/>
  <c r="G32" i="4"/>
  <c r="H32" i="4"/>
  <c r="I32" i="4"/>
  <c r="J32" i="4"/>
  <c r="K32" i="4"/>
  <c r="B33" i="4"/>
  <c r="C33" i="4"/>
  <c r="D33" i="4"/>
  <c r="E33" i="4"/>
  <c r="F33" i="4"/>
  <c r="G33" i="4"/>
  <c r="H33" i="4"/>
  <c r="I33" i="4"/>
  <c r="J33" i="4"/>
  <c r="K33" i="4"/>
  <c r="B34" i="4"/>
  <c r="C34" i="4"/>
  <c r="D34" i="4"/>
  <c r="E34" i="4"/>
  <c r="F34" i="4"/>
  <c r="G34" i="4"/>
  <c r="H34" i="4"/>
  <c r="I34" i="4"/>
  <c r="J34" i="4"/>
  <c r="K34" i="4"/>
  <c r="B35" i="4"/>
  <c r="C35" i="4"/>
  <c r="D35" i="4"/>
  <c r="E35" i="4"/>
  <c r="F35" i="4"/>
  <c r="G35" i="4"/>
  <c r="H35" i="4"/>
  <c r="I35" i="4"/>
  <c r="J35" i="4"/>
  <c r="K35" i="4"/>
  <c r="B36" i="4"/>
  <c r="C36" i="4"/>
  <c r="D36" i="4"/>
  <c r="E36" i="4"/>
  <c r="F36" i="4"/>
  <c r="G36" i="4"/>
  <c r="H36" i="4"/>
  <c r="I36" i="4"/>
  <c r="J36" i="4"/>
  <c r="K36" i="4"/>
  <c r="B37" i="4"/>
  <c r="C37" i="4"/>
  <c r="D37" i="4"/>
  <c r="E37" i="4"/>
  <c r="F37" i="4"/>
  <c r="G37" i="4"/>
  <c r="H37" i="4"/>
  <c r="I37" i="4"/>
  <c r="J37" i="4"/>
  <c r="K37" i="4"/>
  <c r="B38" i="4"/>
  <c r="C38" i="4"/>
  <c r="D38" i="4"/>
  <c r="E38" i="4"/>
  <c r="F38" i="4"/>
  <c r="G38" i="4"/>
  <c r="H38" i="4"/>
  <c r="I38" i="4"/>
  <c r="J38" i="4"/>
  <c r="K38" i="4"/>
  <c r="B39" i="4"/>
  <c r="C39" i="4"/>
  <c r="D39" i="4"/>
  <c r="E39" i="4"/>
  <c r="F39" i="4"/>
  <c r="G39" i="4"/>
  <c r="H39" i="4"/>
  <c r="I39" i="4"/>
  <c r="J39" i="4"/>
  <c r="K39" i="4"/>
  <c r="B40" i="4"/>
  <c r="C40" i="4"/>
  <c r="D40" i="4"/>
  <c r="E40" i="4"/>
  <c r="F40" i="4"/>
  <c r="G40" i="4"/>
  <c r="H40" i="4"/>
  <c r="I40" i="4"/>
  <c r="J40" i="4"/>
  <c r="K40" i="4"/>
  <c r="B41" i="4"/>
  <c r="C41" i="4"/>
  <c r="D41" i="4"/>
  <c r="E41" i="4"/>
  <c r="F41" i="4"/>
  <c r="G41" i="4"/>
  <c r="H41" i="4"/>
  <c r="I41" i="4"/>
  <c r="J41" i="4"/>
  <c r="K41" i="4"/>
  <c r="B42" i="4"/>
  <c r="C42" i="4"/>
  <c r="D42" i="4"/>
  <c r="E42" i="4"/>
  <c r="F42" i="4"/>
  <c r="G42" i="4"/>
  <c r="H42" i="4"/>
  <c r="I42" i="4"/>
  <c r="J42" i="4"/>
  <c r="K42" i="4"/>
  <c r="B43" i="4"/>
  <c r="C43" i="4"/>
  <c r="D43" i="4"/>
  <c r="E43" i="4"/>
  <c r="F43" i="4"/>
  <c r="G43" i="4"/>
  <c r="H43" i="4"/>
  <c r="I43" i="4"/>
  <c r="J43" i="4"/>
  <c r="K43" i="4"/>
  <c r="B44" i="4"/>
  <c r="C44" i="4"/>
  <c r="D44" i="4"/>
  <c r="E44" i="4"/>
  <c r="F44" i="4"/>
  <c r="G44" i="4"/>
  <c r="H44" i="4"/>
  <c r="I44" i="4"/>
  <c r="J44" i="4"/>
  <c r="K44" i="4"/>
  <c r="B45" i="4"/>
  <c r="C45" i="4"/>
  <c r="D45" i="4"/>
  <c r="E45" i="4"/>
  <c r="F45" i="4"/>
  <c r="G45" i="4"/>
  <c r="H45" i="4"/>
  <c r="I45" i="4"/>
  <c r="J45" i="4"/>
  <c r="K45" i="4"/>
  <c r="B46" i="4"/>
  <c r="C46" i="4"/>
  <c r="D46" i="4"/>
  <c r="E46" i="4"/>
  <c r="F46" i="4"/>
  <c r="G46" i="4"/>
  <c r="H46" i="4"/>
  <c r="I46" i="4"/>
  <c r="J46" i="4"/>
  <c r="K46" i="4"/>
  <c r="B47" i="4"/>
  <c r="C47" i="4"/>
  <c r="D47" i="4"/>
  <c r="E47" i="4"/>
  <c r="F47" i="4"/>
  <c r="G47" i="4"/>
  <c r="H47" i="4"/>
  <c r="I47" i="4"/>
  <c r="J47" i="4"/>
  <c r="K47" i="4"/>
  <c r="B48" i="4"/>
  <c r="C48" i="4"/>
  <c r="D48" i="4"/>
  <c r="E48" i="4"/>
  <c r="F48" i="4"/>
  <c r="G48" i="4"/>
  <c r="H48" i="4"/>
  <c r="I48" i="4"/>
  <c r="J48" i="4"/>
  <c r="K48" i="4"/>
  <c r="C4" i="4"/>
  <c r="D4" i="4"/>
  <c r="E4" i="4"/>
  <c r="F4" i="4"/>
  <c r="G4" i="4"/>
  <c r="H4" i="4"/>
  <c r="I4" i="4"/>
  <c r="J4" i="4"/>
  <c r="K4" i="4"/>
  <c r="B4" i="4"/>
</calcChain>
</file>

<file path=xl/sharedStrings.xml><?xml version="1.0" encoding="utf-8"?>
<sst xmlns="http://schemas.openxmlformats.org/spreadsheetml/2006/main" count="557" uniqueCount="273">
  <si>
    <t>ANTILOGARITHMS</t>
  </si>
  <si>
    <t>Mean Differences (+)</t>
  </si>
  <si>
    <t>0'</t>
  </si>
  <si>
    <t>6'</t>
  </si>
  <si>
    <t>12'</t>
  </si>
  <si>
    <t>18'</t>
  </si>
  <si>
    <t>24'</t>
  </si>
  <si>
    <t>30'</t>
  </si>
  <si>
    <t>36'</t>
  </si>
  <si>
    <t>42'</t>
  </si>
  <si>
    <t>48'</t>
  </si>
  <si>
    <t>54'</t>
  </si>
  <si>
    <t>Deg</t>
  </si>
  <si>
    <t>NATURAL SINES</t>
  </si>
  <si>
    <t>NATURAL COSINES</t>
  </si>
  <si>
    <t>Mean Differences (-)</t>
  </si>
  <si>
    <t>NATURAL TANGENTS</t>
  </si>
  <si>
    <t>NATURAL COSECANTS</t>
  </si>
  <si>
    <t>COMMON LOGARITHMS</t>
  </si>
  <si>
    <t>NATURAL LOGARITHMS</t>
  </si>
  <si>
    <t>DEGREES TO RADIANS</t>
  </si>
  <si>
    <t>n</t>
  </si>
  <si>
    <t>k</t>
  </si>
  <si>
    <t>BINOMIAL COEFFICIENTS</t>
  </si>
  <si>
    <t>Angle</t>
  </si>
  <si>
    <t>Radians</t>
  </si>
  <si>
    <t>Chords</t>
  </si>
  <si>
    <t>Sine</t>
  </si>
  <si>
    <t>Tangent</t>
  </si>
  <si>
    <t>Cotangent</t>
  </si>
  <si>
    <t>Cosine</t>
  </si>
  <si>
    <t>Symbol</t>
  </si>
  <si>
    <t>Value</t>
  </si>
  <si>
    <t>speed of light in vacuum</t>
  </si>
  <si>
    <t>Constant</t>
  </si>
  <si>
    <t>acceleration due to gravity</t>
  </si>
  <si>
    <t>g</t>
  </si>
  <si>
    <t>atomic mass unit</t>
  </si>
  <si>
    <t>Avogadro's Number</t>
  </si>
  <si>
    <t>N</t>
  </si>
  <si>
    <t>Bohr radius</t>
  </si>
  <si>
    <t>Boltzmann constant</t>
  </si>
  <si>
    <t>electron charge to mass ratio</t>
  </si>
  <si>
    <t>electron classical radius</t>
  </si>
  <si>
    <t>electron mass energy (J)</t>
  </si>
  <si>
    <t>electron mass energy (MeV)</t>
  </si>
  <si>
    <t>0.511 MeV</t>
  </si>
  <si>
    <t>electron rest mass</t>
  </si>
  <si>
    <t>Faraday constant</t>
  </si>
  <si>
    <t>F</t>
  </si>
  <si>
    <t>fine-structure constant</t>
  </si>
  <si>
    <t>α</t>
  </si>
  <si>
    <t>gas constant</t>
  </si>
  <si>
    <t>R</t>
  </si>
  <si>
    <t>gravitational constant</t>
  </si>
  <si>
    <t>G</t>
  </si>
  <si>
    <t>neutron mass energy (J)</t>
  </si>
  <si>
    <t>neutron mass energy (MeV)</t>
  </si>
  <si>
    <t>939.565 MeV</t>
  </si>
  <si>
    <t>neutron rest mass</t>
  </si>
  <si>
    <t>neutron-electron mass ratio</t>
  </si>
  <si>
    <t>neutron-proton mass ratio</t>
  </si>
  <si>
    <t>permeability of a vacuum</t>
  </si>
  <si>
    <t>permittivity of a vacuum</t>
  </si>
  <si>
    <t>Planck constant</t>
  </si>
  <si>
    <t>h</t>
  </si>
  <si>
    <t>proton mass energy (J)</t>
  </si>
  <si>
    <t>proton mass energy (MeV)</t>
  </si>
  <si>
    <t>938.272 MeV</t>
  </si>
  <si>
    <t>proton rest mass</t>
  </si>
  <si>
    <t>proton-electron mass ratio</t>
  </si>
  <si>
    <t>Rydberg constant</t>
  </si>
  <si>
    <t>C</t>
  </si>
  <si>
    <t>PHYSICAL CONSTANTS</t>
  </si>
  <si>
    <r>
      <t>9.80665 m s</t>
    </r>
    <r>
      <rPr>
        <vertAlign val="superscript"/>
        <sz val="10"/>
        <color theme="1"/>
        <rFont val="Monaco"/>
        <family val="3"/>
      </rPr>
      <t>-2</t>
    </r>
  </si>
  <si>
    <r>
      <t>amu, m</t>
    </r>
    <r>
      <rPr>
        <vertAlign val="subscript"/>
        <sz val="10"/>
        <color theme="1"/>
        <rFont val="Monaco"/>
        <family val="3"/>
      </rPr>
      <t>u</t>
    </r>
    <r>
      <rPr>
        <sz val="10"/>
        <color theme="1"/>
        <rFont val="Monaco"/>
        <family val="3"/>
      </rPr>
      <t> or u</t>
    </r>
  </si>
  <si>
    <r>
      <t>1.66 x10</t>
    </r>
    <r>
      <rPr>
        <vertAlign val="superscript"/>
        <sz val="10"/>
        <color theme="1"/>
        <rFont val="Monaco"/>
        <family val="3"/>
      </rPr>
      <t>-27</t>
    </r>
    <r>
      <rPr>
        <sz val="10"/>
        <color theme="1"/>
        <rFont val="Monaco"/>
        <family val="3"/>
      </rPr>
      <t> kg</t>
    </r>
  </si>
  <si>
    <r>
      <t>6.022 x 10</t>
    </r>
    <r>
      <rPr>
        <vertAlign val="superscript"/>
        <sz val="10"/>
        <color theme="1"/>
        <rFont val="Monaco"/>
        <family val="3"/>
      </rPr>
      <t>23</t>
    </r>
    <r>
      <rPr>
        <sz val="10"/>
        <color theme="1"/>
        <rFont val="Monaco"/>
        <family val="3"/>
      </rPr>
      <t> mol</t>
    </r>
    <r>
      <rPr>
        <vertAlign val="superscript"/>
        <sz val="10"/>
        <color theme="1"/>
        <rFont val="Monaco"/>
        <family val="3"/>
      </rPr>
      <t>-1</t>
    </r>
  </si>
  <si>
    <r>
      <t>a</t>
    </r>
    <r>
      <rPr>
        <vertAlign val="subscript"/>
        <sz val="10"/>
        <color theme="1"/>
        <rFont val="Monaco"/>
        <family val="3"/>
      </rPr>
      <t>0</t>
    </r>
  </si>
  <si>
    <r>
      <t>0.529 x 10</t>
    </r>
    <r>
      <rPr>
        <vertAlign val="superscript"/>
        <sz val="10"/>
        <color theme="1"/>
        <rFont val="Monaco"/>
        <family val="3"/>
      </rPr>
      <t>-10</t>
    </r>
    <r>
      <rPr>
        <sz val="10"/>
        <color theme="1"/>
        <rFont val="Monaco"/>
        <family val="3"/>
      </rPr>
      <t> m</t>
    </r>
  </si>
  <si>
    <r>
      <t>1.38 x 10</t>
    </r>
    <r>
      <rPr>
        <vertAlign val="superscript"/>
        <sz val="10"/>
        <color theme="1"/>
        <rFont val="Monaco"/>
        <family val="3"/>
      </rPr>
      <t>-23</t>
    </r>
    <r>
      <rPr>
        <sz val="10"/>
        <color theme="1"/>
        <rFont val="Monaco"/>
        <family val="3"/>
      </rPr>
      <t> J K</t>
    </r>
    <r>
      <rPr>
        <vertAlign val="superscript"/>
        <sz val="10"/>
        <color theme="1"/>
        <rFont val="Monaco"/>
        <family val="3"/>
      </rPr>
      <t>-1</t>
    </r>
  </si>
  <si>
    <r>
      <t>-e/m</t>
    </r>
    <r>
      <rPr>
        <vertAlign val="subscript"/>
        <sz val="10"/>
        <color theme="1"/>
        <rFont val="Monaco"/>
        <family val="3"/>
      </rPr>
      <t>e</t>
    </r>
  </si>
  <si>
    <r>
      <t>-1.7588 x 10</t>
    </r>
    <r>
      <rPr>
        <vertAlign val="superscript"/>
        <sz val="10"/>
        <color theme="1"/>
        <rFont val="Monaco"/>
        <family val="3"/>
      </rPr>
      <t>11</t>
    </r>
    <r>
      <rPr>
        <sz val="10"/>
        <color theme="1"/>
        <rFont val="Monaco"/>
        <family val="3"/>
      </rPr>
      <t> C kg</t>
    </r>
    <r>
      <rPr>
        <vertAlign val="superscript"/>
        <sz val="10"/>
        <color theme="1"/>
        <rFont val="Monaco"/>
        <family val="3"/>
      </rPr>
      <t>-1</t>
    </r>
  </si>
  <si>
    <r>
      <t>r</t>
    </r>
    <r>
      <rPr>
        <vertAlign val="subscript"/>
        <sz val="10"/>
        <color theme="1"/>
        <rFont val="Monaco"/>
        <family val="3"/>
      </rPr>
      <t>e</t>
    </r>
  </si>
  <si>
    <r>
      <t>2.818 x 10</t>
    </r>
    <r>
      <rPr>
        <vertAlign val="superscript"/>
        <sz val="10"/>
        <color theme="1"/>
        <rFont val="Monaco"/>
        <family val="3"/>
      </rPr>
      <t>-15</t>
    </r>
    <r>
      <rPr>
        <sz val="10"/>
        <color theme="1"/>
        <rFont val="Monaco"/>
        <family val="3"/>
      </rPr>
      <t> m</t>
    </r>
  </si>
  <si>
    <r>
      <t>m</t>
    </r>
    <r>
      <rPr>
        <vertAlign val="subscript"/>
        <sz val="10"/>
        <color theme="1"/>
        <rFont val="Monaco"/>
        <family val="3"/>
      </rPr>
      <t>e</t>
    </r>
    <r>
      <rPr>
        <sz val="10"/>
        <color theme="1"/>
        <rFont val="Monaco"/>
        <family val="3"/>
      </rPr>
      <t>c</t>
    </r>
    <r>
      <rPr>
        <vertAlign val="superscript"/>
        <sz val="10"/>
        <color theme="1"/>
        <rFont val="Monaco"/>
        <family val="3"/>
      </rPr>
      <t>2</t>
    </r>
  </si>
  <si>
    <r>
      <t>8.187 x 10</t>
    </r>
    <r>
      <rPr>
        <vertAlign val="superscript"/>
        <sz val="10"/>
        <color theme="1"/>
        <rFont val="Monaco"/>
        <family val="3"/>
      </rPr>
      <t>-14</t>
    </r>
    <r>
      <rPr>
        <sz val="10"/>
        <color theme="1"/>
        <rFont val="Monaco"/>
        <family val="3"/>
      </rPr>
      <t> J</t>
    </r>
  </si>
  <si>
    <r>
      <t>m</t>
    </r>
    <r>
      <rPr>
        <vertAlign val="subscript"/>
        <sz val="10"/>
        <color theme="1"/>
        <rFont val="Monaco"/>
        <family val="3"/>
      </rPr>
      <t>e</t>
    </r>
  </si>
  <si>
    <r>
      <t>9.109 x 10</t>
    </r>
    <r>
      <rPr>
        <vertAlign val="superscript"/>
        <sz val="10"/>
        <color theme="1"/>
        <rFont val="Monaco"/>
        <family val="3"/>
      </rPr>
      <t>-31</t>
    </r>
    <r>
      <rPr>
        <sz val="10"/>
        <color theme="1"/>
        <rFont val="Monaco"/>
        <family val="3"/>
      </rPr>
      <t> kg</t>
    </r>
  </si>
  <si>
    <r>
      <t>9.649 x 10</t>
    </r>
    <r>
      <rPr>
        <vertAlign val="superscript"/>
        <sz val="10"/>
        <color theme="1"/>
        <rFont val="Monaco"/>
        <family val="3"/>
      </rPr>
      <t>4</t>
    </r>
    <r>
      <rPr>
        <sz val="10"/>
        <color theme="1"/>
        <rFont val="Monaco"/>
        <family val="3"/>
      </rPr>
      <t> C mol</t>
    </r>
    <r>
      <rPr>
        <vertAlign val="superscript"/>
        <sz val="10"/>
        <color theme="1"/>
        <rFont val="Monaco"/>
        <family val="3"/>
      </rPr>
      <t>-1</t>
    </r>
  </si>
  <si>
    <r>
      <t>7.297 x 10</t>
    </r>
    <r>
      <rPr>
        <vertAlign val="superscript"/>
        <sz val="10"/>
        <color theme="1"/>
        <rFont val="Monaco"/>
        <family val="3"/>
      </rPr>
      <t>-3</t>
    </r>
  </si>
  <si>
    <r>
      <t>8.314 J mol</t>
    </r>
    <r>
      <rPr>
        <vertAlign val="superscript"/>
        <sz val="10"/>
        <color theme="1"/>
        <rFont val="Monaco"/>
        <family val="3"/>
      </rPr>
      <t>-1</t>
    </r>
    <r>
      <rPr>
        <sz val="10"/>
        <color theme="1"/>
        <rFont val="Monaco"/>
        <family val="3"/>
      </rPr>
      <t> K</t>
    </r>
    <r>
      <rPr>
        <vertAlign val="superscript"/>
        <sz val="10"/>
        <color theme="1"/>
        <rFont val="Monaco"/>
        <family val="3"/>
      </rPr>
      <t>-1</t>
    </r>
  </si>
  <si>
    <r>
      <t>6.67 x 10</t>
    </r>
    <r>
      <rPr>
        <vertAlign val="superscript"/>
        <sz val="10"/>
        <color theme="1"/>
        <rFont val="Monaco"/>
        <family val="3"/>
      </rPr>
      <t>-11</t>
    </r>
    <r>
      <rPr>
        <sz val="10"/>
        <color theme="1"/>
        <rFont val="Monaco"/>
        <family val="3"/>
      </rPr>
      <t> Nm</t>
    </r>
    <r>
      <rPr>
        <vertAlign val="superscript"/>
        <sz val="10"/>
        <color theme="1"/>
        <rFont val="Monaco"/>
        <family val="3"/>
      </rPr>
      <t>2</t>
    </r>
    <r>
      <rPr>
        <sz val="10"/>
        <color theme="1"/>
        <rFont val="Monaco"/>
        <family val="3"/>
      </rPr>
      <t>kg</t>
    </r>
    <r>
      <rPr>
        <vertAlign val="superscript"/>
        <sz val="10"/>
        <color theme="1"/>
        <rFont val="Monaco"/>
        <family val="3"/>
      </rPr>
      <t>-2</t>
    </r>
  </si>
  <si>
    <r>
      <t>m</t>
    </r>
    <r>
      <rPr>
        <vertAlign val="subscript"/>
        <sz val="10"/>
        <color theme="1"/>
        <rFont val="Monaco"/>
        <family val="3"/>
      </rPr>
      <t>n</t>
    </r>
    <r>
      <rPr>
        <sz val="10"/>
        <color theme="1"/>
        <rFont val="Monaco"/>
        <family val="3"/>
      </rPr>
      <t>c</t>
    </r>
    <r>
      <rPr>
        <vertAlign val="superscript"/>
        <sz val="10"/>
        <color theme="1"/>
        <rFont val="Monaco"/>
        <family val="3"/>
      </rPr>
      <t>2</t>
    </r>
  </si>
  <si>
    <r>
      <t>1.505 x 10</t>
    </r>
    <r>
      <rPr>
        <vertAlign val="superscript"/>
        <sz val="10"/>
        <color theme="1"/>
        <rFont val="Monaco"/>
        <family val="3"/>
      </rPr>
      <t>-10</t>
    </r>
    <r>
      <rPr>
        <sz val="10"/>
        <color theme="1"/>
        <rFont val="Monaco"/>
        <family val="3"/>
      </rPr>
      <t> J</t>
    </r>
  </si>
  <si>
    <r>
      <t>m</t>
    </r>
    <r>
      <rPr>
        <vertAlign val="subscript"/>
        <sz val="10"/>
        <color theme="1"/>
        <rFont val="Monaco"/>
        <family val="3"/>
      </rPr>
      <t>n</t>
    </r>
  </si>
  <si>
    <r>
      <t>1.675 x 10</t>
    </r>
    <r>
      <rPr>
        <vertAlign val="superscript"/>
        <sz val="10"/>
        <color theme="1"/>
        <rFont val="Monaco"/>
        <family val="3"/>
      </rPr>
      <t>-27</t>
    </r>
    <r>
      <rPr>
        <sz val="10"/>
        <color theme="1"/>
        <rFont val="Monaco"/>
        <family val="3"/>
      </rPr>
      <t> kg</t>
    </r>
  </si>
  <si>
    <r>
      <t>m</t>
    </r>
    <r>
      <rPr>
        <vertAlign val="subscript"/>
        <sz val="10"/>
        <color theme="1"/>
        <rFont val="Monaco"/>
        <family val="3"/>
      </rPr>
      <t>n</t>
    </r>
    <r>
      <rPr>
        <sz val="10"/>
        <color theme="1"/>
        <rFont val="Monaco"/>
        <family val="3"/>
      </rPr>
      <t>/m</t>
    </r>
    <r>
      <rPr>
        <vertAlign val="subscript"/>
        <sz val="10"/>
        <color theme="1"/>
        <rFont val="Monaco"/>
        <family val="3"/>
      </rPr>
      <t>e</t>
    </r>
  </si>
  <si>
    <r>
      <t>m</t>
    </r>
    <r>
      <rPr>
        <vertAlign val="subscript"/>
        <sz val="10"/>
        <color theme="1"/>
        <rFont val="Monaco"/>
        <family val="3"/>
      </rPr>
      <t>n</t>
    </r>
    <r>
      <rPr>
        <sz val="10"/>
        <color theme="1"/>
        <rFont val="Monaco"/>
        <family val="3"/>
      </rPr>
      <t>/m</t>
    </r>
    <r>
      <rPr>
        <vertAlign val="subscript"/>
        <sz val="10"/>
        <color theme="1"/>
        <rFont val="Monaco"/>
        <family val="3"/>
      </rPr>
      <t>p</t>
    </r>
  </si>
  <si>
    <r>
      <t>μ</t>
    </r>
    <r>
      <rPr>
        <vertAlign val="subscript"/>
        <sz val="10"/>
        <color theme="1"/>
        <rFont val="Monaco"/>
        <family val="3"/>
      </rPr>
      <t>0</t>
    </r>
  </si>
  <si>
    <r>
      <t>4π x 10</t>
    </r>
    <r>
      <rPr>
        <vertAlign val="superscript"/>
        <sz val="10"/>
        <color theme="1"/>
        <rFont val="Monaco"/>
        <family val="3"/>
      </rPr>
      <t>-7</t>
    </r>
    <r>
      <rPr>
        <sz val="10"/>
        <color theme="1"/>
        <rFont val="Monaco"/>
        <family val="3"/>
      </rPr>
      <t> N A</t>
    </r>
    <r>
      <rPr>
        <vertAlign val="superscript"/>
        <sz val="10"/>
        <color theme="1"/>
        <rFont val="Monaco"/>
        <family val="3"/>
      </rPr>
      <t>-2</t>
    </r>
  </si>
  <si>
    <r>
      <t>ε</t>
    </r>
    <r>
      <rPr>
        <vertAlign val="subscript"/>
        <sz val="10"/>
        <color theme="1"/>
        <rFont val="Monaco"/>
        <family val="3"/>
      </rPr>
      <t>0</t>
    </r>
  </si>
  <si>
    <r>
      <t>8.854 x 10</t>
    </r>
    <r>
      <rPr>
        <vertAlign val="superscript"/>
        <sz val="10"/>
        <color theme="1"/>
        <rFont val="Monaco"/>
        <family val="3"/>
      </rPr>
      <t>-12</t>
    </r>
    <r>
      <rPr>
        <sz val="10"/>
        <color theme="1"/>
        <rFont val="Monaco"/>
        <family val="3"/>
      </rPr>
      <t> F m</t>
    </r>
    <r>
      <rPr>
        <vertAlign val="superscript"/>
        <sz val="10"/>
        <color theme="1"/>
        <rFont val="Monaco"/>
        <family val="3"/>
      </rPr>
      <t>-1</t>
    </r>
  </si>
  <si>
    <r>
      <t>6.626 x 10</t>
    </r>
    <r>
      <rPr>
        <vertAlign val="superscript"/>
        <sz val="10"/>
        <color theme="1"/>
        <rFont val="Monaco"/>
        <family val="3"/>
      </rPr>
      <t>-34</t>
    </r>
    <r>
      <rPr>
        <sz val="10"/>
        <color theme="1"/>
        <rFont val="Monaco"/>
        <family val="3"/>
      </rPr>
      <t> J s</t>
    </r>
  </si>
  <si>
    <r>
      <t>m</t>
    </r>
    <r>
      <rPr>
        <vertAlign val="subscript"/>
        <sz val="10"/>
        <color theme="1"/>
        <rFont val="Monaco"/>
        <family val="3"/>
      </rPr>
      <t>p</t>
    </r>
    <r>
      <rPr>
        <sz val="10"/>
        <color theme="1"/>
        <rFont val="Monaco"/>
        <family val="3"/>
      </rPr>
      <t>c</t>
    </r>
    <r>
      <rPr>
        <vertAlign val="superscript"/>
        <sz val="10"/>
        <color theme="1"/>
        <rFont val="Monaco"/>
        <family val="3"/>
      </rPr>
      <t>2</t>
    </r>
  </si>
  <si>
    <r>
      <t>1.503 x 10</t>
    </r>
    <r>
      <rPr>
        <vertAlign val="superscript"/>
        <sz val="10"/>
        <color theme="1"/>
        <rFont val="Monaco"/>
        <family val="3"/>
      </rPr>
      <t>-10</t>
    </r>
    <r>
      <rPr>
        <sz val="10"/>
        <color theme="1"/>
        <rFont val="Monaco"/>
        <family val="3"/>
      </rPr>
      <t> J</t>
    </r>
  </si>
  <si>
    <r>
      <t>m</t>
    </r>
    <r>
      <rPr>
        <vertAlign val="subscript"/>
        <sz val="10"/>
        <color theme="1"/>
        <rFont val="Monaco"/>
        <family val="3"/>
      </rPr>
      <t>p</t>
    </r>
  </si>
  <si>
    <r>
      <t>1.6726 x 10</t>
    </r>
    <r>
      <rPr>
        <vertAlign val="superscript"/>
        <sz val="10"/>
        <color theme="1"/>
        <rFont val="Monaco"/>
        <family val="3"/>
      </rPr>
      <t>-27</t>
    </r>
    <r>
      <rPr>
        <sz val="10"/>
        <color theme="1"/>
        <rFont val="Monaco"/>
        <family val="3"/>
      </rPr>
      <t> kg</t>
    </r>
  </si>
  <si>
    <r>
      <t>m</t>
    </r>
    <r>
      <rPr>
        <vertAlign val="subscript"/>
        <sz val="10"/>
        <color theme="1"/>
        <rFont val="Monaco"/>
        <family val="3"/>
      </rPr>
      <t>p</t>
    </r>
    <r>
      <rPr>
        <sz val="10"/>
        <color theme="1"/>
        <rFont val="Monaco"/>
        <family val="3"/>
      </rPr>
      <t>/m</t>
    </r>
    <r>
      <rPr>
        <vertAlign val="subscript"/>
        <sz val="10"/>
        <color theme="1"/>
        <rFont val="Monaco"/>
        <family val="3"/>
      </rPr>
      <t>e</t>
    </r>
  </si>
  <si>
    <r>
      <t>r</t>
    </r>
    <r>
      <rPr>
        <vertAlign val="subscript"/>
        <sz val="10"/>
        <color theme="1"/>
        <rFont val="Monaco"/>
        <family val="3"/>
      </rPr>
      <t>∞</t>
    </r>
  </si>
  <si>
    <r>
      <t>1.0974 x 10</t>
    </r>
    <r>
      <rPr>
        <vertAlign val="superscript"/>
        <sz val="10"/>
        <color theme="1"/>
        <rFont val="Monaco"/>
        <family val="3"/>
      </rPr>
      <t>7</t>
    </r>
    <r>
      <rPr>
        <sz val="10"/>
        <color theme="1"/>
        <rFont val="Monaco"/>
        <family val="3"/>
      </rPr>
      <t> m</t>
    </r>
    <r>
      <rPr>
        <vertAlign val="superscript"/>
        <sz val="10"/>
        <color theme="1"/>
        <rFont val="Monaco"/>
        <family val="3"/>
      </rPr>
      <t>-1</t>
    </r>
  </si>
  <si>
    <r>
      <t>2.9979 x 10</t>
    </r>
    <r>
      <rPr>
        <vertAlign val="superscript"/>
        <sz val="10"/>
        <color theme="1"/>
        <rFont val="Monaco"/>
        <family val="3"/>
      </rPr>
      <t>8</t>
    </r>
    <r>
      <rPr>
        <sz val="10"/>
        <color theme="1"/>
        <rFont val="Monaco"/>
        <family val="3"/>
      </rPr>
      <t> m/s</t>
    </r>
  </si>
  <si>
    <t>NATURAL SECANTS</t>
  </si>
  <si>
    <t>NATURAL COTANGENTS</t>
  </si>
  <si>
    <t>versed sine</t>
  </si>
  <si>
    <t>versed cosine</t>
  </si>
  <si>
    <t>coversed sine</t>
  </si>
  <si>
    <t>coversed cosine</t>
  </si>
  <si>
    <t>half versed sine</t>
  </si>
  <si>
    <t>half versed cosine</t>
  </si>
  <si>
    <t>half coversed sine</t>
  </si>
  <si>
    <t>half coversed cosine</t>
  </si>
  <si>
    <t>exterior secant</t>
  </si>
  <si>
    <t>exterior cosecant</t>
  </si>
  <si>
    <t>chord</t>
  </si>
  <si>
    <t>crd</t>
  </si>
  <si>
    <t>excsc</t>
  </si>
  <si>
    <t>exsec</t>
  </si>
  <si>
    <t>hacovercos</t>
  </si>
  <si>
    <t>hacoversin</t>
  </si>
  <si>
    <t>havercos</t>
  </si>
  <si>
    <t>haversin</t>
  </si>
  <si>
    <t>covercos</t>
  </si>
  <si>
    <t>coversin</t>
  </si>
  <si>
    <t>vercos</t>
  </si>
  <si>
    <t>versin</t>
  </si>
  <si>
    <t>Degrees</t>
  </si>
  <si>
    <t>z</t>
  </si>
  <si>
    <t>MD +</t>
  </si>
  <si>
    <t>MD -</t>
  </si>
  <si>
    <t>+∞</t>
  </si>
  <si>
    <t>[-∞,z]</t>
  </si>
  <si>
    <t>[z,+∞]</t>
  </si>
  <si>
    <r>
      <t>n</t>
    </r>
    <r>
      <rPr>
        <vertAlign val="superscript"/>
        <sz val="10"/>
        <color theme="1"/>
        <rFont val="Monaco"/>
        <family val="3"/>
      </rPr>
      <t>2</t>
    </r>
  </si>
  <si>
    <t>√n</t>
  </si>
  <si>
    <r>
      <rPr>
        <vertAlign val="superscript"/>
        <sz val="10"/>
        <color theme="1"/>
        <rFont val="Monaco"/>
        <family val="3"/>
      </rPr>
      <t>3</t>
    </r>
    <r>
      <rPr>
        <sz val="10"/>
        <color theme="1"/>
        <rFont val="Monaco"/>
        <family val="3"/>
      </rPr>
      <t>√n</t>
    </r>
  </si>
  <si>
    <r>
      <rPr>
        <vertAlign val="superscript"/>
        <sz val="10"/>
        <color theme="1"/>
        <rFont val="Monaco"/>
        <family val="3"/>
      </rPr>
      <t>3</t>
    </r>
    <r>
      <rPr>
        <sz val="10"/>
        <color theme="1"/>
        <rFont val="Monaco"/>
        <family val="3"/>
      </rPr>
      <t>√10n</t>
    </r>
  </si>
  <si>
    <t>√10n</t>
  </si>
  <si>
    <t>√100n</t>
  </si>
  <si>
    <r>
      <rPr>
        <vertAlign val="superscript"/>
        <sz val="10"/>
        <color theme="1"/>
        <rFont val="Monaco"/>
        <family val="3"/>
      </rPr>
      <t>3</t>
    </r>
    <r>
      <rPr>
        <sz val="10"/>
        <color theme="1"/>
        <rFont val="Monaco"/>
        <family val="3"/>
      </rPr>
      <t>√100n</t>
    </r>
  </si>
  <si>
    <t>1/n</t>
  </si>
  <si>
    <r>
      <t>n</t>
    </r>
    <r>
      <rPr>
        <vertAlign val="superscript"/>
        <sz val="10"/>
        <color theme="1"/>
        <rFont val="Monaco"/>
        <family val="3"/>
      </rPr>
      <t>3</t>
    </r>
    <r>
      <rPr>
        <sz val="11"/>
        <color theme="1"/>
        <rFont val="Technical"/>
        <family val="2"/>
      </rPr>
      <t/>
    </r>
  </si>
  <si>
    <t>n!</t>
  </si>
  <si>
    <t>POWERS, ROOTS, AND FACTORIALS</t>
  </si>
  <si>
    <t>CHORDS OF ANGLES</t>
  </si>
  <si>
    <t>SQUARE ROOTS FROM 1 TO 10</t>
  </si>
  <si>
    <t>SQUARE ROOTS FROM 10 TO 100</t>
  </si>
  <si>
    <t>SQUARES FROM 1 TO 10</t>
  </si>
  <si>
    <t>CUBES FROM 1 TO 10</t>
  </si>
  <si>
    <t>Mean Differences (+/-)</t>
  </si>
  <si>
    <t>RECIPROCALS FROM 1 TO 10</t>
  </si>
  <si>
    <t>Common Logarithms</t>
  </si>
  <si>
    <t>Antilogarithms</t>
  </si>
  <si>
    <t>Natural Logarithms</t>
  </si>
  <si>
    <t>Natural Sines</t>
  </si>
  <si>
    <t>Natural Cosines</t>
  </si>
  <si>
    <t>Natural Tangents</t>
  </si>
  <si>
    <t>Natural Cosecants</t>
  </si>
  <si>
    <t>Natural Secants</t>
  </si>
  <si>
    <t>Natural Cotangents</t>
  </si>
  <si>
    <t>Chords of Angles</t>
  </si>
  <si>
    <t>Degrees to Radians</t>
  </si>
  <si>
    <t>Reciprocals from 1 to 10</t>
  </si>
  <si>
    <t>Powers, Roots, and Factorials</t>
  </si>
  <si>
    <t>Squares from 1 to 10</t>
  </si>
  <si>
    <t>Square Roots from 1 to 10</t>
  </si>
  <si>
    <t>Square Roots from 10 to 100</t>
  </si>
  <si>
    <t>Cubes from 1 to 10</t>
  </si>
  <si>
    <t>Binomial Coefficients</t>
  </si>
  <si>
    <t>Normal Distribution</t>
  </si>
  <si>
    <t>Physical Constants</t>
  </si>
  <si>
    <t>Table of Contents</t>
  </si>
  <si>
    <t>Use of the Tables</t>
  </si>
  <si>
    <t>toc</t>
  </si>
  <si>
    <t>log</t>
  </si>
  <si>
    <t>antilog</t>
  </si>
  <si>
    <t>ln</t>
  </si>
  <si>
    <t>sin</t>
  </si>
  <si>
    <t>cos</t>
  </si>
  <si>
    <t>tan</t>
  </si>
  <si>
    <t>csc</t>
  </si>
  <si>
    <t>sec</t>
  </si>
  <si>
    <t>cot</t>
  </si>
  <si>
    <t>histtrig</t>
  </si>
  <si>
    <t>angleconv</t>
  </si>
  <si>
    <t>chords</t>
  </si>
  <si>
    <t>recips</t>
  </si>
  <si>
    <t>pwrroots</t>
  </si>
  <si>
    <t>sqr0-1</t>
  </si>
  <si>
    <t>sqrt0-1</t>
  </si>
  <si>
    <t>sqrt1-2</t>
  </si>
  <si>
    <t>cube0-1</t>
  </si>
  <si>
    <t>bincoeff</t>
  </si>
  <si>
    <t>normdist</t>
  </si>
  <si>
    <t>phyconst</t>
  </si>
  <si>
    <t>TABLE OF CONTENTS</t>
  </si>
  <si>
    <t>Tab Name</t>
  </si>
  <si>
    <t>Functions of Angles</t>
  </si>
  <si>
    <t>anglefunc</t>
  </si>
  <si>
    <t>Diameter</t>
  </si>
  <si>
    <t>AREAS OF CIRCLES (DIAMETER BY EIGHTHS)</t>
  </si>
  <si>
    <t>AREAS OF CIRCLES (DIAMETER BY TENTHS)</t>
  </si>
  <si>
    <t>Areas of Circles (Diameters by Eighths)</t>
  </si>
  <si>
    <t>Areas of Circles (Diameters by Tenths)</t>
  </si>
  <si>
    <t>circby8</t>
  </si>
  <si>
    <t>circby10</t>
  </si>
  <si>
    <t>Exponential and Hyperbolic Functions</t>
  </si>
  <si>
    <t>exphypfunc</t>
  </si>
  <si>
    <t>x</t>
  </si>
  <si>
    <r>
      <t>e</t>
    </r>
    <r>
      <rPr>
        <i/>
        <vertAlign val="superscript"/>
        <sz val="10"/>
        <color theme="1"/>
        <rFont val="Monaco"/>
        <family val="3"/>
      </rPr>
      <t>x</t>
    </r>
  </si>
  <si>
    <r>
      <t>e</t>
    </r>
    <r>
      <rPr>
        <vertAlign val="superscript"/>
        <sz val="10"/>
        <color theme="1"/>
        <rFont val="Monaco"/>
        <family val="3"/>
      </rPr>
      <t>-</t>
    </r>
    <r>
      <rPr>
        <i/>
        <vertAlign val="superscript"/>
        <sz val="10"/>
        <color theme="1"/>
        <rFont val="Monaco"/>
        <family val="3"/>
      </rPr>
      <t>x</t>
    </r>
  </si>
  <si>
    <r>
      <t xml:space="preserve">sinh </t>
    </r>
    <r>
      <rPr>
        <i/>
        <sz val="10"/>
        <color theme="1"/>
        <rFont val="Monaco"/>
        <family val="3"/>
      </rPr>
      <t>x</t>
    </r>
  </si>
  <si>
    <r>
      <t xml:space="preserve">cosh </t>
    </r>
    <r>
      <rPr>
        <i/>
        <sz val="10"/>
        <color theme="1"/>
        <rFont val="Monaco"/>
        <family val="3"/>
      </rPr>
      <t>x</t>
    </r>
  </si>
  <si>
    <t>EXPONENTIAL AND HYPERBOLIC FUNCTIONS</t>
  </si>
  <si>
    <r>
      <t>P</t>
    </r>
    <r>
      <rPr>
        <vertAlign val="subscript"/>
        <sz val="10"/>
        <color theme="1"/>
        <rFont val="Monaco"/>
        <family val="3"/>
      </rPr>
      <t>n</t>
    </r>
  </si>
  <si>
    <t>PRIME NUMBERS</t>
  </si>
  <si>
    <t>Prime Numbers</t>
  </si>
  <si>
    <t>p</t>
  </si>
  <si>
    <t>BINOMIAL DISTRIBUTION</t>
  </si>
  <si>
    <t>Binomial Distribution</t>
  </si>
  <si>
    <t>binomdist</t>
  </si>
  <si>
    <t>NORMAL DISTRIBUTION</t>
  </si>
  <si>
    <t>COMPOUND AMOUNT</t>
  </si>
  <si>
    <t>Compound Amount</t>
  </si>
  <si>
    <t>Present Value of an Annuity</t>
  </si>
  <si>
    <t>Present Value of an Amount</t>
  </si>
  <si>
    <t>PRESENT VALUE OF AN AMOUNT</t>
  </si>
  <si>
    <t>amtpv</t>
  </si>
  <si>
    <t>Amount of an Annuity</t>
  </si>
  <si>
    <t>amtcmpd</t>
  </si>
  <si>
    <t>i%</t>
  </si>
  <si>
    <t>antpv</t>
  </si>
  <si>
    <t>antamt</t>
  </si>
  <si>
    <t>AMOUNT OF AN ANNUITY</t>
  </si>
  <si>
    <t>PRESENT VALUE OF AN ANNUITY</t>
  </si>
  <si>
    <t>Historic Shorthands</t>
  </si>
  <si>
    <t>HISTORIC SHORTHANDS</t>
  </si>
  <si>
    <t xml:space="preserve"> </t>
  </si>
  <si>
    <t>CUBE ROOTS FROM 1 TO 10</t>
  </si>
  <si>
    <t>Cube Roots from 1 to 10</t>
  </si>
  <si>
    <t>Cube Roots from 10 to 100</t>
  </si>
  <si>
    <t>cbrt0-1</t>
  </si>
  <si>
    <t>cbrt1-2</t>
  </si>
  <si>
    <t>Cube Roots from 100 to 100</t>
  </si>
  <si>
    <t>cbrt2-3</t>
  </si>
  <si>
    <t>-</t>
  </si>
  <si>
    <t>CUBE ROOTS FROM 10 TO 100</t>
  </si>
  <si>
    <t>CUBE ROOTS FROM 100 TO 1000</t>
  </si>
  <si>
    <t>FUNCTIONS OF ANGLES AT 1° INTERVALS</t>
  </si>
  <si>
    <r>
      <t>F</t>
    </r>
    <r>
      <rPr>
        <vertAlign val="subscript"/>
        <sz val="10"/>
        <color theme="1"/>
        <rFont val="Monaco"/>
        <family val="3"/>
      </rPr>
      <t>n</t>
    </r>
  </si>
  <si>
    <r>
      <t>L</t>
    </r>
    <r>
      <rPr>
        <vertAlign val="subscript"/>
        <sz val="10"/>
        <color theme="1"/>
        <rFont val="Monaco"/>
        <family val="3"/>
      </rPr>
      <t>n</t>
    </r>
  </si>
  <si>
    <t>FIBONACCI NUMBERS</t>
  </si>
  <si>
    <t>LUCAS NUMBERS</t>
  </si>
  <si>
    <t>fiblucnums</t>
  </si>
  <si>
    <t>Fibonacci and Lucas Numbers</t>
  </si>
  <si>
    <t>primenums</t>
  </si>
  <si>
    <t>Proportional Parts for Sixths</t>
  </si>
  <si>
    <t>Proportional Parts for Tenths</t>
  </si>
  <si>
    <t>propparts6</t>
  </si>
  <si>
    <t>propparts10</t>
  </si>
  <si>
    <t>∆</t>
  </si>
  <si>
    <t>PROPORTIONAL PARTS FOR TENTHS</t>
  </si>
  <si>
    <t>PROPORTIONAL PARTS FOR SIXTHS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</si>
</sst>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00"/>
    <numFmt numFmtId="165" formatCode="00"/>
    <numFmt numFmtId="166" formatCode="0.000000"/>
    <numFmt numFmtId="167" formatCode="0.0"/>
    <numFmt numFmtId="168" formatCode="0.00000"/>
  </numFmts>
  <fonts count="17" x14ac:knownFonts="1">
    <font>
      <sz val="11"/>
      <color theme="1"/>
      <name val="Technical"/>
      <family val="2"/>
    </font>
    <font>
      <sz val="10"/>
      <color theme="1"/>
      <name val="Monaco"/>
      <family val="3"/>
    </font>
    <font>
      <sz val="9"/>
      <color theme="1"/>
      <name val="Monaco"/>
      <family val="3"/>
    </font>
    <font>
      <sz val="7.5"/>
      <color theme="1"/>
      <name val="Monaco"/>
      <family val="3"/>
    </font>
    <font>
      <sz val="7.9"/>
      <color theme="1"/>
      <name val="Monaco"/>
      <family val="3"/>
    </font>
    <font>
      <sz val="10"/>
      <color theme="0" tint="-0.34998626667073579"/>
      <name val="Monaco"/>
      <family val="3"/>
    </font>
    <font>
      <sz val="10"/>
      <color theme="1" tint="0.34998626667073579"/>
      <name val="Monaco"/>
      <family val="3"/>
    </font>
    <font>
      <sz val="10"/>
      <color theme="1"/>
      <name val="Technical"/>
      <family val="2"/>
    </font>
    <font>
      <vertAlign val="superscript"/>
      <sz val="10"/>
      <color theme="1"/>
      <name val="Monaco"/>
      <family val="3"/>
    </font>
    <font>
      <vertAlign val="subscript"/>
      <sz val="10"/>
      <color theme="1"/>
      <name val="Monaco"/>
      <family val="3"/>
    </font>
    <font>
      <b/>
      <sz val="10"/>
      <color rgb="FF333333"/>
      <name val="Monaco"/>
      <family val="3"/>
    </font>
    <font>
      <sz val="8"/>
      <color theme="1"/>
      <name val="Monaco"/>
      <family val="3"/>
    </font>
    <font>
      <sz val="10"/>
      <name val="Monaco"/>
      <family val="3"/>
    </font>
    <font>
      <i/>
      <sz val="10"/>
      <color theme="1"/>
      <name val="Monaco"/>
      <family val="3"/>
    </font>
    <font>
      <i/>
      <vertAlign val="superscript"/>
      <sz val="10"/>
      <color theme="1"/>
      <name val="Monaco"/>
      <family val="3"/>
    </font>
    <font>
      <sz val="10"/>
      <name val="Arial"/>
      <family val="2"/>
    </font>
    <font>
      <sz val="10"/>
      <color theme="0"/>
      <name val="Monaco"/>
      <family val="3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5" fillId="0" borderId="0"/>
  </cellStyleXfs>
  <cellXfs count="271">
    <xf numFmtId="0" fontId="0" fillId="0" borderId="0" xfId="0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/>
    <xf numFmtId="165" fontId="1" fillId="0" borderId="0" xfId="0" applyNumberFormat="1" applyFont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" fontId="1" fillId="0" borderId="7" xfId="0" applyNumberFormat="1" applyFont="1" applyBorder="1" applyAlignment="1">
      <alignment horizontal="center"/>
    </xf>
    <xf numFmtId="1" fontId="1" fillId="0" borderId="8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164" fontId="1" fillId="0" borderId="12" xfId="0" applyNumberFormat="1" applyFont="1" applyBorder="1" applyAlignment="1">
      <alignment horizontal="center"/>
    </xf>
    <xf numFmtId="164" fontId="1" fillId="0" borderId="13" xfId="0" applyNumberFormat="1" applyFont="1" applyBorder="1" applyAlignment="1">
      <alignment horizontal="center"/>
    </xf>
    <xf numFmtId="164" fontId="1" fillId="0" borderId="14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1" fontId="1" fillId="0" borderId="6" xfId="0" applyNumberFormat="1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65" fontId="1" fillId="0" borderId="4" xfId="0" applyNumberFormat="1" applyFont="1" applyBorder="1" applyAlignment="1">
      <alignment horizontal="center"/>
    </xf>
    <xf numFmtId="165" fontId="1" fillId="0" borderId="6" xfId="0" applyNumberFormat="1" applyFont="1" applyBorder="1" applyAlignment="1">
      <alignment horizontal="center"/>
    </xf>
    <xf numFmtId="165" fontId="1" fillId="0" borderId="12" xfId="0" applyNumberFormat="1" applyFont="1" applyBorder="1" applyAlignment="1">
      <alignment horizontal="center"/>
    </xf>
    <xf numFmtId="165" fontId="1" fillId="0" borderId="13" xfId="0" applyNumberFormat="1" applyFont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1" fillId="0" borderId="14" xfId="0" quotePrefix="1" applyNumberFormat="1" applyFont="1" applyBorder="1" applyAlignment="1">
      <alignment horizontal="center"/>
    </xf>
    <xf numFmtId="1" fontId="3" fillId="0" borderId="5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164" fontId="1" fillId="0" borderId="12" xfId="0" quotePrefix="1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4" fontId="6" fillId="0" borderId="4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6" fillId="0" borderId="5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/>
    <xf numFmtId="0" fontId="1" fillId="0" borderId="5" xfId="0" applyFont="1" applyBorder="1" applyAlignment="1">
      <alignment horizontal="center"/>
    </xf>
    <xf numFmtId="0" fontId="1" fillId="0" borderId="12" xfId="0" applyFont="1" applyBorder="1" applyAlignment="1">
      <alignment horizontal="right" vertical="center"/>
    </xf>
    <xf numFmtId="0" fontId="1" fillId="0" borderId="14" xfId="0" applyFont="1" applyBorder="1" applyAlignment="1">
      <alignment vertical="center"/>
    </xf>
    <xf numFmtId="0" fontId="1" fillId="0" borderId="12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166" fontId="1" fillId="0" borderId="0" xfId="0" applyNumberFormat="1" applyFont="1" applyBorder="1" applyAlignment="1">
      <alignment horizontal="center"/>
    </xf>
    <xf numFmtId="0" fontId="1" fillId="0" borderId="0" xfId="0" quotePrefix="1" applyFont="1" applyBorder="1" applyAlignment="1">
      <alignment horizontal="center"/>
    </xf>
    <xf numFmtId="166" fontId="1" fillId="0" borderId="7" xfId="0" applyNumberFormat="1" applyFont="1" applyBorder="1" applyAlignment="1">
      <alignment horizontal="center"/>
    </xf>
    <xf numFmtId="166" fontId="1" fillId="0" borderId="12" xfId="0" applyNumberFormat="1" applyFont="1" applyBorder="1" applyAlignment="1">
      <alignment horizontal="center"/>
    </xf>
    <xf numFmtId="166" fontId="1" fillId="0" borderId="13" xfId="0" applyNumberFormat="1" applyFont="1" applyBorder="1" applyAlignment="1">
      <alignment horizontal="center"/>
    </xf>
    <xf numFmtId="166" fontId="1" fillId="0" borderId="14" xfId="0" applyNumberFormat="1" applyFont="1" applyBorder="1" applyAlignment="1">
      <alignment horizontal="center"/>
    </xf>
    <xf numFmtId="0" fontId="7" fillId="0" borderId="0" xfId="0" applyFont="1"/>
    <xf numFmtId="0" fontId="1" fillId="0" borderId="0" xfId="0" applyFont="1" applyBorder="1" applyAlignment="1">
      <alignment horizontal="left" vertical="center" wrapText="1"/>
    </xf>
    <xf numFmtId="0" fontId="1" fillId="0" borderId="0" xfId="0" applyFont="1" applyBorder="1"/>
    <xf numFmtId="0" fontId="10" fillId="0" borderId="0" xfId="0" applyFont="1" applyBorder="1" applyAlignment="1">
      <alignment horizontal="left" vertical="center" wrapText="1"/>
    </xf>
    <xf numFmtId="0" fontId="1" fillId="0" borderId="4" xfId="0" applyFont="1" applyBorder="1" applyAlignment="1">
      <alignment vertical="top" wrapText="1"/>
    </xf>
    <xf numFmtId="0" fontId="1" fillId="0" borderId="6" xfId="0" applyFont="1" applyBorder="1" applyAlignment="1">
      <alignment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1" xfId="0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4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164" fontId="12" fillId="0" borderId="14" xfId="0" quotePrefix="1" applyNumberFormat="1" applyFont="1" applyBorder="1" applyAlignment="1">
      <alignment horizontal="center"/>
    </xf>
    <xf numFmtId="164" fontId="12" fillId="0" borderId="6" xfId="0" applyNumberFormat="1" applyFont="1" applyBorder="1" applyAlignment="1">
      <alignment horizontal="center"/>
    </xf>
    <xf numFmtId="164" fontId="12" fillId="0" borderId="7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6" fontId="1" fillId="0" borderId="5" xfId="0" applyNumberFormat="1" applyFont="1" applyBorder="1" applyAlignment="1">
      <alignment horizontal="center"/>
    </xf>
    <xf numFmtId="168" fontId="1" fillId="0" borderId="0" xfId="0" applyNumberFormat="1" applyFont="1" applyBorder="1" applyAlignment="1">
      <alignment horizontal="center"/>
    </xf>
    <xf numFmtId="168" fontId="1" fillId="0" borderId="7" xfId="0" quotePrefix="1" applyNumberFormat="1" applyFont="1" applyBorder="1" applyAlignment="1">
      <alignment horizontal="center"/>
    </xf>
    <xf numFmtId="166" fontId="1" fillId="0" borderId="8" xfId="0" applyNumberFormat="1" applyFont="1" applyBorder="1" applyAlignment="1">
      <alignment horizontal="center"/>
    </xf>
    <xf numFmtId="0" fontId="11" fillId="0" borderId="1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166" fontId="1" fillId="0" borderId="13" xfId="0" quotePrefix="1" applyNumberFormat="1" applyFont="1" applyBorder="1" applyAlignment="1">
      <alignment horizontal="center"/>
    </xf>
    <xf numFmtId="168" fontId="1" fillId="0" borderId="13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1" fontId="0" fillId="0" borderId="0" xfId="0" applyNumberFormat="1"/>
    <xf numFmtId="167" fontId="1" fillId="0" borderId="12" xfId="0" applyNumberFormat="1" applyFont="1" applyBorder="1" applyAlignment="1">
      <alignment horizontal="center"/>
    </xf>
    <xf numFmtId="167" fontId="1" fillId="0" borderId="13" xfId="0" applyNumberFormat="1" applyFont="1" applyBorder="1" applyAlignment="1">
      <alignment horizontal="center"/>
    </xf>
    <xf numFmtId="167" fontId="1" fillId="0" borderId="14" xfId="0" applyNumberFormat="1" applyFont="1" applyBorder="1" applyAlignment="1">
      <alignment horizontal="center"/>
    </xf>
    <xf numFmtId="168" fontId="1" fillId="0" borderId="7" xfId="0" applyNumberFormat="1" applyFont="1" applyBorder="1" applyAlignment="1">
      <alignment horizontal="center"/>
    </xf>
    <xf numFmtId="168" fontId="1" fillId="0" borderId="14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7" fontId="1" fillId="0" borderId="0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/>
    </xf>
    <xf numFmtId="167" fontId="1" fillId="0" borderId="4" xfId="0" applyNumberFormat="1" applyFont="1" applyBorder="1" applyAlignment="1">
      <alignment horizontal="center"/>
    </xf>
    <xf numFmtId="167" fontId="1" fillId="0" borderId="6" xfId="0" applyNumberFormat="1" applyFont="1" applyBorder="1" applyAlignment="1">
      <alignment horizontal="center"/>
    </xf>
    <xf numFmtId="167" fontId="1" fillId="0" borderId="11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1" fontId="1" fillId="0" borderId="13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168" fontId="1" fillId="0" borderId="5" xfId="0" applyNumberFormat="1" applyFont="1" applyBorder="1" applyAlignment="1">
      <alignment horizontal="center"/>
    </xf>
    <xf numFmtId="168" fontId="1" fillId="0" borderId="8" xfId="0" applyNumberFormat="1" applyFont="1" applyBorder="1" applyAlignment="1">
      <alignment horizontal="center"/>
    </xf>
    <xf numFmtId="168" fontId="1" fillId="0" borderId="12" xfId="0" applyNumberFormat="1" applyFont="1" applyBorder="1" applyAlignment="1">
      <alignment horizontal="center"/>
    </xf>
    <xf numFmtId="168" fontId="1" fillId="0" borderId="4" xfId="0" applyNumberFormat="1" applyFont="1" applyBorder="1" applyAlignment="1">
      <alignment horizontal="center"/>
    </xf>
    <xf numFmtId="168" fontId="1" fillId="0" borderId="6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12" fontId="1" fillId="0" borderId="10" xfId="0" applyNumberFormat="1" applyFont="1" applyBorder="1" applyAlignment="1">
      <alignment horizontal="center"/>
    </xf>
    <xf numFmtId="12" fontId="1" fillId="0" borderId="9" xfId="0" applyNumberFormat="1" applyFont="1" applyBorder="1" applyAlignment="1">
      <alignment horizontal="center"/>
    </xf>
    <xf numFmtId="1" fontId="1" fillId="0" borderId="15" xfId="0" applyNumberFormat="1" applyFont="1" applyBorder="1" applyAlignment="1">
      <alignment horizontal="center"/>
    </xf>
    <xf numFmtId="12" fontId="1" fillId="0" borderId="11" xfId="0" applyNumberFormat="1" applyFont="1" applyBorder="1" applyAlignment="1">
      <alignment horizontal="center"/>
    </xf>
    <xf numFmtId="12" fontId="1" fillId="0" borderId="0" xfId="0" applyNumberFormat="1" applyFont="1" applyBorder="1" applyAlignment="1">
      <alignment horizontal="center"/>
    </xf>
    <xf numFmtId="167" fontId="1" fillId="0" borderId="10" xfId="0" applyNumberFormat="1" applyFont="1" applyBorder="1" applyAlignment="1">
      <alignment horizontal="center"/>
    </xf>
    <xf numFmtId="167" fontId="1" fillId="0" borderId="9" xfId="0" applyNumberFormat="1" applyFont="1" applyBorder="1" applyAlignment="1">
      <alignment horizontal="center"/>
    </xf>
    <xf numFmtId="167" fontId="1" fillId="0" borderId="15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" fillId="0" borderId="7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9" fontId="1" fillId="0" borderId="11" xfId="0" applyNumberFormat="1" applyFont="1" applyBorder="1" applyAlignment="1">
      <alignment horizontal="center"/>
    </xf>
    <xf numFmtId="9" fontId="1" fillId="0" borderId="10" xfId="0" applyNumberFormat="1" applyFont="1" applyBorder="1" applyAlignment="1">
      <alignment horizontal="center"/>
    </xf>
    <xf numFmtId="9" fontId="1" fillId="0" borderId="9" xfId="0" applyNumberFormat="1" applyFont="1" applyBorder="1" applyAlignment="1">
      <alignment horizontal="center"/>
    </xf>
    <xf numFmtId="12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0" fontId="1" fillId="0" borderId="14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65" fontId="1" fillId="0" borderId="12" xfId="0" applyNumberFormat="1" applyFont="1" applyBorder="1" applyAlignment="1">
      <alignment horizontal="center" vertical="center"/>
    </xf>
    <xf numFmtId="165" fontId="1" fillId="0" borderId="14" xfId="0" applyNumberFormat="1" applyFont="1" applyBorder="1" applyAlignment="1">
      <alignment horizontal="center" vertical="center"/>
    </xf>
    <xf numFmtId="0" fontId="1" fillId="0" borderId="7" xfId="0" applyFont="1" applyBorder="1" applyAlignment="1">
      <alignment horizontal="center"/>
    </xf>
    <xf numFmtId="0" fontId="1" fillId="0" borderId="12" xfId="0" applyNumberFormat="1" applyFont="1" applyBorder="1" applyAlignment="1">
      <alignment horizontal="center" vertical="center" textRotation="90"/>
    </xf>
    <xf numFmtId="0" fontId="1" fillId="0" borderId="14" xfId="0" applyNumberFormat="1" applyFont="1" applyBorder="1" applyAlignment="1">
      <alignment horizontal="center" vertical="center" textRotation="90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 textRotation="90"/>
    </xf>
    <xf numFmtId="0" fontId="1" fillId="0" borderId="6" xfId="0" applyFont="1" applyBorder="1" applyAlignment="1">
      <alignment horizontal="center" vertical="center" textRotation="90"/>
    </xf>
    <xf numFmtId="0" fontId="1" fillId="0" borderId="0" xfId="0" applyFont="1" applyBorder="1" applyAlignment="1">
      <alignment horizontal="center"/>
    </xf>
    <xf numFmtId="167" fontId="1" fillId="0" borderId="12" xfId="0" applyNumberFormat="1" applyFont="1" applyBorder="1" applyAlignment="1">
      <alignment horizontal="center" vertical="center"/>
    </xf>
    <xf numFmtId="167" fontId="1" fillId="0" borderId="14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 vertical="center"/>
    </xf>
    <xf numFmtId="167" fontId="1" fillId="0" borderId="6" xfId="0" applyNumberFormat="1" applyFont="1" applyBorder="1" applyAlignment="1">
      <alignment horizontal="center" vertical="center"/>
    </xf>
    <xf numFmtId="1" fontId="1" fillId="0" borderId="12" xfId="0" applyNumberFormat="1" applyFont="1" applyBorder="1" applyAlignment="1">
      <alignment horizontal="center" vertical="center"/>
    </xf>
    <xf numFmtId="1" fontId="1" fillId="0" borderId="14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" fontId="1" fillId="0" borderId="6" xfId="0" applyNumberFormat="1" applyFont="1" applyBorder="1" applyAlignment="1">
      <alignment horizontal="center" vertical="center"/>
    </xf>
    <xf numFmtId="12" fontId="1" fillId="0" borderId="3" xfId="0" applyNumberFormat="1" applyFont="1" applyBorder="1" applyAlignment="1">
      <alignment horizontal="center" vertical="center"/>
    </xf>
    <xf numFmtId="12" fontId="1" fillId="0" borderId="8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1" fillId="0" borderId="8" xfId="0" applyNumberFormat="1" applyFont="1" applyBorder="1" applyAlignment="1">
      <alignment horizontal="center" vertical="center"/>
    </xf>
    <xf numFmtId="12" fontId="1" fillId="0" borderId="2" xfId="0" applyNumberFormat="1" applyFont="1" applyBorder="1" applyAlignment="1">
      <alignment horizontal="center" vertical="center"/>
    </xf>
    <xf numFmtId="12" fontId="1" fillId="0" borderId="7" xfId="0" applyNumberFormat="1" applyFont="1" applyBorder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/>
    </xf>
    <xf numFmtId="0" fontId="1" fillId="0" borderId="7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1" fillId="0" borderId="6" xfId="0" applyNumberFormat="1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3</xdr:row>
      <xdr:rowOff>9525</xdr:rowOff>
    </xdr:to>
    <xdr:cxnSp macro="">
      <xdr:nvCxnSpPr>
        <xdr:cNvPr id="3" name="Straight Connector 2"/>
        <xdr:cNvCxnSpPr/>
      </xdr:nvCxnSpPr>
      <xdr:spPr>
        <a:xfrm>
          <a:off x="0" y="209550"/>
          <a:ext cx="247650" cy="438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</xdr:rowOff>
    </xdr:from>
    <xdr:to>
      <xdr:col>1</xdr:col>
      <xdr:colOff>0</xdr:colOff>
      <xdr:row>3</xdr:row>
      <xdr:rowOff>0</xdr:rowOff>
    </xdr:to>
    <xdr:cxnSp macro="">
      <xdr:nvCxnSpPr>
        <xdr:cNvPr id="3" name="Straight Connector 2"/>
        <xdr:cNvCxnSpPr/>
      </xdr:nvCxnSpPr>
      <xdr:spPr>
        <a:xfrm flipH="1" flipV="1">
          <a:off x="9525" y="219075"/>
          <a:ext cx="342900" cy="409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</xdr:row>
      <xdr:rowOff>9525</xdr:rowOff>
    </xdr:from>
    <xdr:to>
      <xdr:col>19</xdr:col>
      <xdr:colOff>0</xdr:colOff>
      <xdr:row>3</xdr:row>
      <xdr:rowOff>0</xdr:rowOff>
    </xdr:to>
    <xdr:cxnSp macro="">
      <xdr:nvCxnSpPr>
        <xdr:cNvPr id="5" name="Straight Connector 4"/>
        <xdr:cNvCxnSpPr/>
      </xdr:nvCxnSpPr>
      <xdr:spPr>
        <a:xfrm flipH="1" flipV="1">
          <a:off x="9525" y="219075"/>
          <a:ext cx="352425" cy="409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</xdr:rowOff>
    </xdr:from>
    <xdr:to>
      <xdr:col>1</xdr:col>
      <xdr:colOff>0</xdr:colOff>
      <xdr:row>3</xdr:row>
      <xdr:rowOff>0</xdr:rowOff>
    </xdr:to>
    <xdr:cxnSp macro="">
      <xdr:nvCxnSpPr>
        <xdr:cNvPr id="2" name="Straight Connector 1"/>
        <xdr:cNvCxnSpPr/>
      </xdr:nvCxnSpPr>
      <xdr:spPr>
        <a:xfrm flipH="1" flipV="1">
          <a:off x="9525" y="219075"/>
          <a:ext cx="342900" cy="409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</xdr:row>
      <xdr:rowOff>9525</xdr:rowOff>
    </xdr:from>
    <xdr:to>
      <xdr:col>19</xdr:col>
      <xdr:colOff>0</xdr:colOff>
      <xdr:row>3</xdr:row>
      <xdr:rowOff>0</xdr:rowOff>
    </xdr:to>
    <xdr:cxnSp macro="">
      <xdr:nvCxnSpPr>
        <xdr:cNvPr id="3" name="Straight Connector 2"/>
        <xdr:cNvCxnSpPr/>
      </xdr:nvCxnSpPr>
      <xdr:spPr>
        <a:xfrm flipH="1" flipV="1">
          <a:off x="9553575" y="219075"/>
          <a:ext cx="342900" cy="409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</xdr:rowOff>
    </xdr:from>
    <xdr:to>
      <xdr:col>1</xdr:col>
      <xdr:colOff>0</xdr:colOff>
      <xdr:row>3</xdr:row>
      <xdr:rowOff>0</xdr:rowOff>
    </xdr:to>
    <xdr:cxnSp macro="">
      <xdr:nvCxnSpPr>
        <xdr:cNvPr id="2" name="Straight Connector 1"/>
        <xdr:cNvCxnSpPr/>
      </xdr:nvCxnSpPr>
      <xdr:spPr>
        <a:xfrm flipH="1" flipV="1">
          <a:off x="9525" y="219075"/>
          <a:ext cx="342900" cy="409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</xdr:row>
      <xdr:rowOff>9525</xdr:rowOff>
    </xdr:from>
    <xdr:to>
      <xdr:col>19</xdr:col>
      <xdr:colOff>0</xdr:colOff>
      <xdr:row>3</xdr:row>
      <xdr:rowOff>0</xdr:rowOff>
    </xdr:to>
    <xdr:cxnSp macro="">
      <xdr:nvCxnSpPr>
        <xdr:cNvPr id="3" name="Straight Connector 2"/>
        <xdr:cNvCxnSpPr/>
      </xdr:nvCxnSpPr>
      <xdr:spPr>
        <a:xfrm flipH="1" flipV="1">
          <a:off x="9553575" y="219075"/>
          <a:ext cx="342900" cy="409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</xdr:rowOff>
    </xdr:from>
    <xdr:to>
      <xdr:col>1</xdr:col>
      <xdr:colOff>0</xdr:colOff>
      <xdr:row>3</xdr:row>
      <xdr:rowOff>0</xdr:rowOff>
    </xdr:to>
    <xdr:cxnSp macro="">
      <xdr:nvCxnSpPr>
        <xdr:cNvPr id="2" name="Straight Connector 1"/>
        <xdr:cNvCxnSpPr/>
      </xdr:nvCxnSpPr>
      <xdr:spPr>
        <a:xfrm flipH="1" flipV="1">
          <a:off x="9525" y="219075"/>
          <a:ext cx="342900" cy="409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</xdr:row>
      <xdr:rowOff>9525</xdr:rowOff>
    </xdr:from>
    <xdr:to>
      <xdr:col>19</xdr:col>
      <xdr:colOff>0</xdr:colOff>
      <xdr:row>3</xdr:row>
      <xdr:rowOff>0</xdr:rowOff>
    </xdr:to>
    <xdr:cxnSp macro="">
      <xdr:nvCxnSpPr>
        <xdr:cNvPr id="3" name="Straight Connector 2"/>
        <xdr:cNvCxnSpPr/>
      </xdr:nvCxnSpPr>
      <xdr:spPr>
        <a:xfrm flipH="1" flipV="1">
          <a:off x="9553575" y="219075"/>
          <a:ext cx="342900" cy="4095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1"/>
  <sheetViews>
    <sheetView tabSelected="1" workbookViewId="0">
      <selection sqref="A1:B1"/>
    </sheetView>
  </sheetViews>
  <sheetFormatPr defaultRowHeight="16.5" x14ac:dyDescent="0.4"/>
  <cols>
    <col min="1" max="1" width="32.8984375" style="103" customWidth="1"/>
    <col min="2" max="2" width="9.5" style="103" bestFit="1" customWidth="1"/>
    <col min="3" max="16384" width="8.796875" style="103"/>
  </cols>
  <sheetData>
    <row r="1" spans="1:2" x14ac:dyDescent="0.4">
      <c r="A1" s="228" t="s">
        <v>205</v>
      </c>
      <c r="B1" s="228"/>
    </row>
    <row r="2" spans="1:2" x14ac:dyDescent="0.4">
      <c r="B2" s="103" t="s">
        <v>206</v>
      </c>
    </row>
    <row r="3" spans="1:2" x14ac:dyDescent="0.4">
      <c r="A3" s="103" t="s">
        <v>181</v>
      </c>
      <c r="B3" s="103" t="s">
        <v>183</v>
      </c>
    </row>
    <row r="4" spans="1:2" x14ac:dyDescent="0.4">
      <c r="A4" s="103" t="s">
        <v>182</v>
      </c>
      <c r="B4" s="103" t="s">
        <v>255</v>
      </c>
    </row>
    <row r="5" spans="1:2" x14ac:dyDescent="0.4">
      <c r="A5" s="103" t="s">
        <v>161</v>
      </c>
      <c r="B5" s="103" t="s">
        <v>184</v>
      </c>
    </row>
    <row r="6" spans="1:2" x14ac:dyDescent="0.4">
      <c r="A6" s="103" t="s">
        <v>162</v>
      </c>
      <c r="B6" s="103" t="s">
        <v>185</v>
      </c>
    </row>
    <row r="7" spans="1:2" x14ac:dyDescent="0.4">
      <c r="A7" s="103" t="s">
        <v>163</v>
      </c>
      <c r="B7" s="103" t="s">
        <v>186</v>
      </c>
    </row>
    <row r="8" spans="1:2" x14ac:dyDescent="0.4">
      <c r="A8" s="103" t="s">
        <v>164</v>
      </c>
      <c r="B8" s="103" t="s">
        <v>187</v>
      </c>
    </row>
    <row r="9" spans="1:2" x14ac:dyDescent="0.4">
      <c r="A9" s="103" t="s">
        <v>165</v>
      </c>
      <c r="B9" s="103" t="s">
        <v>188</v>
      </c>
    </row>
    <row r="10" spans="1:2" x14ac:dyDescent="0.4">
      <c r="A10" s="103" t="s">
        <v>166</v>
      </c>
      <c r="B10" s="103" t="s">
        <v>189</v>
      </c>
    </row>
    <row r="11" spans="1:2" x14ac:dyDescent="0.4">
      <c r="A11" s="103" t="s">
        <v>167</v>
      </c>
      <c r="B11" s="103" t="s">
        <v>190</v>
      </c>
    </row>
    <row r="12" spans="1:2" x14ac:dyDescent="0.4">
      <c r="A12" s="103" t="s">
        <v>168</v>
      </c>
      <c r="B12" s="103" t="s">
        <v>191</v>
      </c>
    </row>
    <row r="13" spans="1:2" x14ac:dyDescent="0.4">
      <c r="A13" s="103" t="s">
        <v>169</v>
      </c>
      <c r="B13" s="103" t="s">
        <v>192</v>
      </c>
    </row>
    <row r="14" spans="1:2" x14ac:dyDescent="0.4">
      <c r="A14" s="103" t="s">
        <v>245</v>
      </c>
      <c r="B14" s="103" t="s">
        <v>193</v>
      </c>
    </row>
    <row r="15" spans="1:2" x14ac:dyDescent="0.4">
      <c r="A15" s="103" t="s">
        <v>171</v>
      </c>
      <c r="B15" s="103" t="s">
        <v>194</v>
      </c>
    </row>
    <row r="16" spans="1:2" x14ac:dyDescent="0.4">
      <c r="A16" s="103" t="s">
        <v>207</v>
      </c>
      <c r="B16" s="103" t="s">
        <v>208</v>
      </c>
    </row>
    <row r="17" spans="1:2" x14ac:dyDescent="0.4">
      <c r="A17" s="103" t="s">
        <v>170</v>
      </c>
      <c r="B17" s="103" t="s">
        <v>195</v>
      </c>
    </row>
    <row r="18" spans="1:2" x14ac:dyDescent="0.4">
      <c r="A18" s="103" t="s">
        <v>172</v>
      </c>
      <c r="B18" s="103" t="s">
        <v>196</v>
      </c>
    </row>
    <row r="19" spans="1:2" x14ac:dyDescent="0.4">
      <c r="A19" s="103" t="s">
        <v>173</v>
      </c>
      <c r="B19" s="103" t="s">
        <v>197</v>
      </c>
    </row>
    <row r="20" spans="1:2" x14ac:dyDescent="0.4">
      <c r="A20" s="103" t="s">
        <v>174</v>
      </c>
      <c r="B20" s="103" t="s">
        <v>198</v>
      </c>
    </row>
    <row r="21" spans="1:2" x14ac:dyDescent="0.4">
      <c r="A21" s="103" t="s">
        <v>175</v>
      </c>
      <c r="B21" s="103" t="s">
        <v>199</v>
      </c>
    </row>
    <row r="22" spans="1:2" x14ac:dyDescent="0.4">
      <c r="A22" s="103" t="s">
        <v>176</v>
      </c>
      <c r="B22" s="103" t="s">
        <v>200</v>
      </c>
    </row>
    <row r="23" spans="1:2" x14ac:dyDescent="0.4">
      <c r="A23" s="103" t="s">
        <v>177</v>
      </c>
      <c r="B23" s="103" t="s">
        <v>201</v>
      </c>
    </row>
    <row r="24" spans="1:2" x14ac:dyDescent="0.4">
      <c r="A24" s="103" t="s">
        <v>249</v>
      </c>
      <c r="B24" s="103" t="s">
        <v>251</v>
      </c>
    </row>
    <row r="25" spans="1:2" x14ac:dyDescent="0.4">
      <c r="A25" s="103" t="s">
        <v>250</v>
      </c>
      <c r="B25" s="103" t="s">
        <v>252</v>
      </c>
    </row>
    <row r="26" spans="1:2" x14ac:dyDescent="0.4">
      <c r="A26" s="103" t="s">
        <v>253</v>
      </c>
      <c r="B26" s="103" t="s">
        <v>254</v>
      </c>
    </row>
    <row r="27" spans="1:2" x14ac:dyDescent="0.4">
      <c r="A27" s="103" t="s">
        <v>212</v>
      </c>
      <c r="B27" s="103" t="s">
        <v>214</v>
      </c>
    </row>
    <row r="28" spans="1:2" x14ac:dyDescent="0.4">
      <c r="A28" s="103" t="s">
        <v>213</v>
      </c>
      <c r="B28" s="103" t="s">
        <v>215</v>
      </c>
    </row>
    <row r="29" spans="1:2" x14ac:dyDescent="0.4">
      <c r="A29" s="103" t="s">
        <v>216</v>
      </c>
      <c r="B29" s="103" t="s">
        <v>217</v>
      </c>
    </row>
    <row r="30" spans="1:2" x14ac:dyDescent="0.4">
      <c r="A30" s="103" t="s">
        <v>266</v>
      </c>
      <c r="B30" s="103" t="s">
        <v>268</v>
      </c>
    </row>
    <row r="31" spans="1:2" x14ac:dyDescent="0.4">
      <c r="A31" s="103" t="s">
        <v>267</v>
      </c>
      <c r="B31" s="103" t="s">
        <v>269</v>
      </c>
    </row>
    <row r="32" spans="1:2" x14ac:dyDescent="0.4">
      <c r="A32" s="103" t="s">
        <v>178</v>
      </c>
      <c r="B32" s="103" t="s">
        <v>202</v>
      </c>
    </row>
    <row r="33" spans="1:2" x14ac:dyDescent="0.4">
      <c r="A33" s="103" t="s">
        <v>179</v>
      </c>
      <c r="B33" s="103" t="s">
        <v>203</v>
      </c>
    </row>
    <row r="34" spans="1:2" x14ac:dyDescent="0.4">
      <c r="A34" s="103" t="s">
        <v>229</v>
      </c>
      <c r="B34" s="103" t="s">
        <v>230</v>
      </c>
    </row>
    <row r="35" spans="1:2" x14ac:dyDescent="0.4">
      <c r="A35" s="103" t="s">
        <v>233</v>
      </c>
      <c r="B35" s="103" t="s">
        <v>239</v>
      </c>
    </row>
    <row r="36" spans="1:2" x14ac:dyDescent="0.4">
      <c r="A36" s="103" t="s">
        <v>235</v>
      </c>
      <c r="B36" s="103" t="s">
        <v>237</v>
      </c>
    </row>
    <row r="37" spans="1:2" x14ac:dyDescent="0.4">
      <c r="A37" s="103" t="s">
        <v>238</v>
      </c>
      <c r="B37" s="103" t="s">
        <v>242</v>
      </c>
    </row>
    <row r="38" spans="1:2" x14ac:dyDescent="0.4">
      <c r="A38" s="103" t="s">
        <v>234</v>
      </c>
      <c r="B38" s="103" t="s">
        <v>241</v>
      </c>
    </row>
    <row r="39" spans="1:2" x14ac:dyDescent="0.4">
      <c r="A39" s="103" t="s">
        <v>226</v>
      </c>
      <c r="B39" s="103" t="s">
        <v>265</v>
      </c>
    </row>
    <row r="40" spans="1:2" x14ac:dyDescent="0.4">
      <c r="A40" s="103" t="s">
        <v>264</v>
      </c>
      <c r="B40" s="103" t="s">
        <v>263</v>
      </c>
    </row>
    <row r="41" spans="1:2" x14ac:dyDescent="0.4">
      <c r="A41" s="103" t="s">
        <v>180</v>
      </c>
      <c r="B41" s="103" t="s">
        <v>204</v>
      </c>
    </row>
  </sheetData>
  <mergeCells count="1">
    <mergeCell ref="A1:B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4"/>
  <sheetViews>
    <sheetView zoomScaleNormal="100" workbookViewId="0">
      <selection sqref="A1:P1"/>
    </sheetView>
  </sheetViews>
  <sheetFormatPr defaultRowHeight="16.5" x14ac:dyDescent="0.4"/>
  <cols>
    <col min="1" max="1" width="3" style="49" customWidth="1"/>
    <col min="2" max="11" width="5.3984375" style="83" customWidth="1"/>
    <col min="12" max="16" width="4.09765625" style="83" customWidth="1"/>
    <col min="17" max="17" width="2.09765625" style="83" customWidth="1"/>
    <col min="18" max="18" width="3" style="83" customWidth="1"/>
    <col min="19" max="28" width="5.3984375" style="83" customWidth="1"/>
    <col min="29" max="33" width="4.09765625" style="83" customWidth="1"/>
    <col min="34" max="16384" width="8.796875" style="83"/>
  </cols>
  <sheetData>
    <row r="1" spans="1:34" x14ac:dyDescent="0.4">
      <c r="A1" s="245" t="s">
        <v>113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4"/>
      <c r="R1" s="245" t="s">
        <v>113</v>
      </c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34" ht="17.25" customHeight="1" x14ac:dyDescent="0.4">
      <c r="A2" s="246" t="s">
        <v>12</v>
      </c>
      <c r="B2" s="84">
        <v>0</v>
      </c>
      <c r="C2" s="86">
        <v>0.1</v>
      </c>
      <c r="D2" s="81">
        <v>0.2</v>
      </c>
      <c r="E2" s="91">
        <v>0.3</v>
      </c>
      <c r="F2" s="86">
        <v>0.4</v>
      </c>
      <c r="G2" s="81">
        <v>0.5</v>
      </c>
      <c r="H2" s="91">
        <v>0.6</v>
      </c>
      <c r="I2" s="86">
        <v>0.7</v>
      </c>
      <c r="J2" s="81">
        <v>0.8</v>
      </c>
      <c r="K2" s="91">
        <v>0.9</v>
      </c>
      <c r="L2" s="240" t="s">
        <v>15</v>
      </c>
      <c r="M2" s="241"/>
      <c r="N2" s="241"/>
      <c r="O2" s="241"/>
      <c r="P2" s="242"/>
      <c r="R2" s="246" t="s">
        <v>12</v>
      </c>
      <c r="S2" s="84">
        <v>0</v>
      </c>
      <c r="T2" s="86">
        <v>0.1</v>
      </c>
      <c r="U2" s="81">
        <v>0.2</v>
      </c>
      <c r="V2" s="91">
        <v>0.3</v>
      </c>
      <c r="W2" s="86">
        <v>0.4</v>
      </c>
      <c r="X2" s="81">
        <v>0.5</v>
      </c>
      <c r="Y2" s="91">
        <v>0.6</v>
      </c>
      <c r="Z2" s="86">
        <v>0.7</v>
      </c>
      <c r="AA2" s="81">
        <v>0.8</v>
      </c>
      <c r="AB2" s="91">
        <v>0.9</v>
      </c>
      <c r="AC2" s="240" t="s">
        <v>15</v>
      </c>
      <c r="AD2" s="241"/>
      <c r="AE2" s="241"/>
      <c r="AF2" s="241"/>
      <c r="AG2" s="242"/>
    </row>
    <row r="3" spans="1:34" x14ac:dyDescent="0.4">
      <c r="A3" s="247"/>
      <c r="B3" s="85" t="s">
        <v>2</v>
      </c>
      <c r="C3" s="87" t="s">
        <v>3</v>
      </c>
      <c r="D3" s="82" t="s">
        <v>4</v>
      </c>
      <c r="E3" s="92" t="s">
        <v>5</v>
      </c>
      <c r="F3" s="87" t="s">
        <v>6</v>
      </c>
      <c r="G3" s="82" t="s">
        <v>7</v>
      </c>
      <c r="H3" s="92" t="s">
        <v>8</v>
      </c>
      <c r="I3" s="87" t="s">
        <v>9</v>
      </c>
      <c r="J3" s="82" t="s">
        <v>10</v>
      </c>
      <c r="K3" s="92" t="s">
        <v>11</v>
      </c>
      <c r="L3" s="15">
        <v>1</v>
      </c>
      <c r="M3" s="94">
        <v>2</v>
      </c>
      <c r="N3" s="94">
        <v>3</v>
      </c>
      <c r="O3" s="15">
        <v>4</v>
      </c>
      <c r="P3" s="90">
        <v>5</v>
      </c>
      <c r="R3" s="247"/>
      <c r="S3" s="85" t="s">
        <v>2</v>
      </c>
      <c r="T3" s="87" t="s">
        <v>3</v>
      </c>
      <c r="U3" s="82" t="s">
        <v>4</v>
      </c>
      <c r="V3" s="92" t="s">
        <v>5</v>
      </c>
      <c r="W3" s="87" t="s">
        <v>6</v>
      </c>
      <c r="X3" s="82" t="s">
        <v>7</v>
      </c>
      <c r="Y3" s="92" t="s">
        <v>8</v>
      </c>
      <c r="Z3" s="87" t="s">
        <v>9</v>
      </c>
      <c r="AA3" s="82" t="s">
        <v>10</v>
      </c>
      <c r="AB3" s="92" t="s">
        <v>11</v>
      </c>
      <c r="AC3" s="15">
        <v>1</v>
      </c>
      <c r="AD3" s="94">
        <v>2</v>
      </c>
      <c r="AE3" s="94">
        <v>3</v>
      </c>
      <c r="AF3" s="15">
        <v>4</v>
      </c>
      <c r="AG3" s="90">
        <v>5</v>
      </c>
    </row>
    <row r="4" spans="1:34" x14ac:dyDescent="0.4">
      <c r="A4" s="46">
        <v>0</v>
      </c>
      <c r="B4" s="63" t="s">
        <v>140</v>
      </c>
      <c r="C4" s="147">
        <f>1/(TAN(RADIANS($A4+C$2)))*1000</f>
        <v>572957.21335428767</v>
      </c>
      <c r="D4" s="80">
        <f t="shared" ref="D4:G4" si="0">1/(TAN(RADIANS($A4+D$2)))*1000</f>
        <v>286477.73401163181</v>
      </c>
      <c r="E4" s="148">
        <f t="shared" si="0"/>
        <v>190984.18637783246</v>
      </c>
      <c r="F4" s="147">
        <f t="shared" si="0"/>
        <v>143237.12166947508</v>
      </c>
      <c r="G4" s="80">
        <f t="shared" si="0"/>
        <v>114588.65012930961</v>
      </c>
      <c r="H4" s="145">
        <f>1/(TAN(RADIANS($A4+H$2)))*10000</f>
        <v>954894.75171113387</v>
      </c>
      <c r="I4" s="146">
        <f t="shared" ref="I4:K8" si="1">1/(TAN(RADIANS($A4+I$2)))*10000</f>
        <v>818470.41114671587</v>
      </c>
      <c r="J4" s="98">
        <f t="shared" si="1"/>
        <v>716150.70119522291</v>
      </c>
      <c r="K4" s="145">
        <f t="shared" si="1"/>
        <v>636567.41162871581</v>
      </c>
      <c r="L4" s="27"/>
      <c r="M4" s="25"/>
      <c r="N4" s="26"/>
      <c r="O4" s="27"/>
      <c r="P4" s="26"/>
      <c r="R4" s="47">
        <v>45</v>
      </c>
      <c r="S4" s="22">
        <f t="shared" ref="S4:S48" si="2">1/(TAN(RADIANS($R4+B$2)))*100000</f>
        <v>100000</v>
      </c>
      <c r="T4" s="6">
        <f t="shared" ref="T4:T48" si="3">1/(TAN(RADIANS($R4+C$2)))*100000</f>
        <v>99651.54196977301</v>
      </c>
      <c r="U4" s="7">
        <f t="shared" ref="U4:U48" si="4">1/(TAN(RADIANS($R4+D$2)))*100000</f>
        <v>99304.293945798563</v>
      </c>
      <c r="V4" s="8">
        <f t="shared" ref="V4:V48" si="5">1/(TAN(RADIANS($R4+E$2)))*100000</f>
        <v>98958.247531875415</v>
      </c>
      <c r="W4" s="6">
        <f t="shared" ref="W4:W48" si="6">1/(TAN(RADIANS($R4+F$2)))*100000</f>
        <v>98613.394404400926</v>
      </c>
      <c r="X4" s="7">
        <f t="shared" ref="X4:X48" si="7">1/(TAN(RADIANS($R4+G$2)))*100000</f>
        <v>98269.726311569015</v>
      </c>
      <c r="Y4" s="8">
        <f t="shared" ref="Y4:Y48" si="8">1/(TAN(RADIANS($R4+H$2)))*100000</f>
        <v>97927.235072578405</v>
      </c>
      <c r="Z4" s="6">
        <f t="shared" ref="Z4:Z48" si="9">1/(TAN(RADIANS($R4+I$2)))*100000</f>
        <v>97585.91257685145</v>
      </c>
      <c r="AA4" s="7">
        <f t="shared" ref="AA4:AA48" si="10">1/(TAN(RADIANS($R4+J$2)))*100000</f>
        <v>97245.750783262964</v>
      </c>
      <c r="AB4" s="8">
        <f t="shared" ref="AB4:AB48" si="11">1/(TAN(RADIANS($R4+K$2)))*100000</f>
        <v>96906.741719379337</v>
      </c>
      <c r="AC4" s="27">
        <f t="shared" ref="AC4:AC48" si="12">ABS((1/(TAN(RADIANS($R4+B$2+L$3*(1/6))))*10000)-(1/(TAN(RADIANS($R4+B$2)))*10000))</f>
        <v>58.009063823017641</v>
      </c>
      <c r="AD4" s="13">
        <f t="shared" ref="AD4:AD48" si="13">ABS((1/(TAN(RADIANS($R4+C$2+M$3*(1/6))))*10000)-(1/(TAN(RADIANS($R4+C$2)))*10000))</f>
        <v>115.28348613882736</v>
      </c>
      <c r="AE4" s="14">
        <f t="shared" ref="AE4:AE48" si="14">ABS((1/(TAN(RADIANS($R4+D$2+N$3*(1/6))))*10000)-(1/(TAN(RADIANS($R4+D$2)))*10000))</f>
        <v>171.83813689471026</v>
      </c>
      <c r="AF4" s="27">
        <f t="shared" ref="AF4:AF48" si="15">ABS((1/(TAN(RADIANS($R4+E$2+O$3*(1/6))))*10000)-(1/(TAN(RADIANS($R4+E$2)))*10000))</f>
        <v>227.68753559204379</v>
      </c>
      <c r="AG4" s="14">
        <f t="shared" ref="AG4:AG48" si="16">ABS((1/(TAN(RADIANS($R4+F$2+P$3*(1/6))))*10000)-(1/(TAN(RADIANS($R4+F$2)))*10000))</f>
        <v>282.84586158234379</v>
      </c>
      <c r="AH4" s="12"/>
    </row>
    <row r="5" spans="1:34" x14ac:dyDescent="0.4">
      <c r="A5" s="47">
        <v>1</v>
      </c>
      <c r="B5" s="95">
        <f t="shared" ref="B5:J9" si="17">1/(TAN(RADIANS($A5+B$2)))*10000</f>
        <v>572899.61630759423</v>
      </c>
      <c r="C5" s="96">
        <f t="shared" si="17"/>
        <v>520806.7258677159</v>
      </c>
      <c r="D5" s="97">
        <f t="shared" si="17"/>
        <v>477395.01406395546</v>
      </c>
      <c r="E5" s="99">
        <f t="shared" si="17"/>
        <v>440661.13195519726</v>
      </c>
      <c r="F5" s="96">
        <f t="shared" si="17"/>
        <v>409174.1160100468</v>
      </c>
      <c r="G5" s="97">
        <f t="shared" si="17"/>
        <v>381884.592970256</v>
      </c>
      <c r="H5" s="99">
        <f t="shared" si="17"/>
        <v>358005.53289036558</v>
      </c>
      <c r="I5" s="96">
        <f t="shared" si="17"/>
        <v>336935.0893398248</v>
      </c>
      <c r="J5" s="97">
        <f t="shared" si="17"/>
        <v>318205.15953773959</v>
      </c>
      <c r="K5" s="99">
        <f t="shared" si="1"/>
        <v>301446.18865559419</v>
      </c>
      <c r="L5" s="54">
        <f>ABS((1/(TAN(RADIANS($A5+B$2+L$3*(1/6))))*10000)-(1/(TAN(RADIANS($A5+B$2)))*10000))</f>
        <v>81860.810558435158</v>
      </c>
      <c r="M5" s="13"/>
      <c r="N5" s="14"/>
      <c r="O5" s="27"/>
      <c r="P5" s="14"/>
      <c r="R5" s="47">
        <v>46</v>
      </c>
      <c r="S5" s="22">
        <f t="shared" si="2"/>
        <v>96568.877480707393</v>
      </c>
      <c r="T5" s="6">
        <f t="shared" si="3"/>
        <v>96232.150229953157</v>
      </c>
      <c r="U5" s="7">
        <f t="shared" si="4"/>
        <v>95896.552196289878</v>
      </c>
      <c r="V5" s="8">
        <f t="shared" si="5"/>
        <v>95562.075674636129</v>
      </c>
      <c r="W5" s="6">
        <f t="shared" si="6"/>
        <v>95228.713024942452</v>
      </c>
      <c r="X5" s="7">
        <f t="shared" si="7"/>
        <v>94896.456671487977</v>
      </c>
      <c r="Y5" s="8">
        <f t="shared" si="8"/>
        <v>94565.299102185425</v>
      </c>
      <c r="Z5" s="6">
        <f t="shared" si="9"/>
        <v>94235.232867895364</v>
      </c>
      <c r="AA5" s="7">
        <f t="shared" si="10"/>
        <v>93906.250581749264</v>
      </c>
      <c r="AB5" s="8">
        <f t="shared" si="11"/>
        <v>93578.34491848074</v>
      </c>
      <c r="AC5" s="27">
        <f t="shared" si="12"/>
        <v>56.058426479485206</v>
      </c>
      <c r="AD5" s="13">
        <f t="shared" si="13"/>
        <v>111.43118723632324</v>
      </c>
      <c r="AE5" s="14">
        <f t="shared" si="14"/>
        <v>166.13193283944929</v>
      </c>
      <c r="AF5" s="27">
        <f t="shared" si="15"/>
        <v>220.17399976553315</v>
      </c>
      <c r="AG5" s="14">
        <f t="shared" si="16"/>
        <v>273.57041944028606</v>
      </c>
    </row>
    <row r="6" spans="1:34" x14ac:dyDescent="0.4">
      <c r="A6" s="47">
        <v>2</v>
      </c>
      <c r="B6" s="95">
        <f t="shared" si="17"/>
        <v>286362.53282915603</v>
      </c>
      <c r="C6" s="96">
        <f t="shared" si="17"/>
        <v>272714.86130983703</v>
      </c>
      <c r="D6" s="97">
        <f t="shared" si="17"/>
        <v>260307.35802931932</v>
      </c>
      <c r="E6" s="99">
        <f t="shared" si="17"/>
        <v>248978.26188645308</v>
      </c>
      <c r="F6" s="96">
        <f t="shared" si="17"/>
        <v>238592.77196242943</v>
      </c>
      <c r="G6" s="97">
        <f t="shared" si="17"/>
        <v>229037.65548431198</v>
      </c>
      <c r="H6" s="99">
        <f t="shared" si="17"/>
        <v>220217.10010467682</v>
      </c>
      <c r="I6" s="96">
        <f t="shared" si="17"/>
        <v>212049.4878968875</v>
      </c>
      <c r="J6" s="97">
        <f t="shared" si="17"/>
        <v>204464.8606370971</v>
      </c>
      <c r="K6" s="99">
        <f t="shared" si="1"/>
        <v>197402.90951066354</v>
      </c>
      <c r="L6" s="54">
        <f t="shared" ref="L6:L10" si="18">ABS((1/(TAN(RADIANS($A6+B$2+L$3*(1/6))))*10000)-(1/(TAN(RADIANS($A6+B$2)))*10000))</f>
        <v>22046.537113727536</v>
      </c>
      <c r="M6" s="55">
        <f t="shared" ref="M6:M10" si="19">ABS((1/(TAN(RADIANS($A6+C$2+M$3*(1/6))))*10000)-(1/(TAN(RADIANS($A6+C$2)))*10000))</f>
        <v>37394.33634217779</v>
      </c>
      <c r="N6" s="53">
        <f t="shared" ref="N6:N10" si="20">ABS((1/(TAN(RADIANS($A6+D$2+N$3*(1/6))))*10000)-(1/(TAN(RADIANS($A6+D$2)))*10000))</f>
        <v>48257.870132431824</v>
      </c>
      <c r="O6" s="54">
        <f t="shared" ref="O6:O10" si="21">ABS((1/(TAN(RADIANS($A6+E$2+O$3*(1/6))))*10000)-(1/(TAN(RADIANS($A6+E$2)))*10000))</f>
        <v>56019.045357389987</v>
      </c>
      <c r="P6" s="53">
        <f t="shared" ref="P6:P10" si="22">ABS((1/(TAN(RADIANS($A6+F$2+P$3*(1/6))))*10000)-(1/(TAN(RADIANS($A6+F$2)))*10000))</f>
        <v>61577.477826372662</v>
      </c>
      <c r="R6" s="47">
        <v>47</v>
      </c>
      <c r="S6" s="22">
        <f t="shared" si="2"/>
        <v>93251.508613766171</v>
      </c>
      <c r="T6" s="6">
        <f t="shared" si="3"/>
        <v>92925.73446357272</v>
      </c>
      <c r="U6" s="7">
        <f t="shared" si="4"/>
        <v>92601.015323515283</v>
      </c>
      <c r="V6" s="8">
        <f t="shared" si="5"/>
        <v>92277.344108221398</v>
      </c>
      <c r="W6" s="6">
        <f t="shared" si="6"/>
        <v>91954.713790704016</v>
      </c>
      <c r="X6" s="7">
        <f t="shared" si="7"/>
        <v>91633.117401742333</v>
      </c>
      <c r="Y6" s="8">
        <f t="shared" si="8"/>
        <v>91312.548029270518</v>
      </c>
      <c r="Z6" s="6">
        <f t="shared" si="9"/>
        <v>90992.99881777374</v>
      </c>
      <c r="AA6" s="7">
        <f t="shared" si="10"/>
        <v>90674.462967692132</v>
      </c>
      <c r="AB6" s="8">
        <f t="shared" si="11"/>
        <v>90356.933734831866</v>
      </c>
      <c r="AC6" s="27">
        <f t="shared" si="12"/>
        <v>54.237036167085535</v>
      </c>
      <c r="AD6" s="13">
        <f t="shared" si="13"/>
        <v>107.83340076331478</v>
      </c>
      <c r="AE6" s="14">
        <f t="shared" si="14"/>
        <v>160.80165057415616</v>
      </c>
      <c r="AF6" s="27">
        <f t="shared" si="15"/>
        <v>213.15406024890217</v>
      </c>
      <c r="AG6" s="14">
        <f t="shared" si="16"/>
        <v>264.90263026259709</v>
      </c>
    </row>
    <row r="7" spans="1:34" x14ac:dyDescent="0.4">
      <c r="A7" s="47">
        <v>3</v>
      </c>
      <c r="B7" s="95">
        <f t="shared" si="17"/>
        <v>190811.36687728207</v>
      </c>
      <c r="C7" s="96">
        <f t="shared" si="17"/>
        <v>184644.70930738215</v>
      </c>
      <c r="D7" s="97">
        <f t="shared" si="17"/>
        <v>178863.10379919983</v>
      </c>
      <c r="E7" s="99">
        <f t="shared" si="17"/>
        <v>173431.54559274655</v>
      </c>
      <c r="F7" s="96">
        <f t="shared" si="17"/>
        <v>168319.14813425331</v>
      </c>
      <c r="G7" s="97">
        <f t="shared" si="17"/>
        <v>163498.55476099675</v>
      </c>
      <c r="H7" s="99">
        <f t="shared" si="17"/>
        <v>158945.44843865302</v>
      </c>
      <c r="I7" s="96">
        <f t="shared" si="17"/>
        <v>154638.14100070368</v>
      </c>
      <c r="J7" s="97">
        <f t="shared" si="17"/>
        <v>150557.22724477641</v>
      </c>
      <c r="K7" s="99">
        <f t="shared" si="1"/>
        <v>146685.29224493392</v>
      </c>
      <c r="L7" s="54">
        <f t="shared" si="18"/>
        <v>10061.593036266597</v>
      </c>
      <c r="M7" s="55">
        <f t="shared" si="19"/>
        <v>17963.58917257213</v>
      </c>
      <c r="N7" s="53">
        <f t="shared" si="20"/>
        <v>24224.962798496155</v>
      </c>
      <c r="O7" s="54">
        <f t="shared" si="21"/>
        <v>29219.24904792069</v>
      </c>
      <c r="P7" s="53">
        <f t="shared" si="22"/>
        <v>33221.162109163502</v>
      </c>
      <c r="R7" s="47">
        <v>48</v>
      </c>
      <c r="S7" s="22">
        <f t="shared" si="2"/>
        <v>90040.404429783986</v>
      </c>
      <c r="T7" s="6">
        <f t="shared" si="3"/>
        <v>89724.868417350051</v>
      </c>
      <c r="U7" s="7">
        <f t="shared" si="4"/>
        <v>89410.319115975086</v>
      </c>
      <c r="V7" s="8">
        <f t="shared" si="5"/>
        <v>89096.74999718758</v>
      </c>
      <c r="W7" s="6">
        <f t="shared" si="6"/>
        <v>88784.154585046388</v>
      </c>
      <c r="X7" s="7">
        <f t="shared" si="7"/>
        <v>88472.526455594387</v>
      </c>
      <c r="Y7" s="8">
        <f t="shared" si="8"/>
        <v>88161.859236318895</v>
      </c>
      <c r="Z7" s="6">
        <f t="shared" si="9"/>
        <v>87852.146605618836</v>
      </c>
      <c r="AA7" s="7">
        <f t="shared" si="10"/>
        <v>87543.382292278184</v>
      </c>
      <c r="AB7" s="8">
        <f t="shared" si="11"/>
        <v>87235.560074945926</v>
      </c>
      <c r="AC7" s="27">
        <f t="shared" si="12"/>
        <v>52.534477716775655</v>
      </c>
      <c r="AD7" s="13">
        <f t="shared" si="13"/>
        <v>104.46970355633312</v>
      </c>
      <c r="AE7" s="14">
        <f t="shared" si="14"/>
        <v>155.81725103562349</v>
      </c>
      <c r="AF7" s="27">
        <f t="shared" si="15"/>
        <v>206.58843970416456</v>
      </c>
      <c r="AG7" s="14">
        <f t="shared" si="16"/>
        <v>256.79434217444214</v>
      </c>
    </row>
    <row r="8" spans="1:34" x14ac:dyDescent="0.4">
      <c r="A8" s="47">
        <v>4</v>
      </c>
      <c r="B8" s="95">
        <f t="shared" si="17"/>
        <v>143006.66256711929</v>
      </c>
      <c r="C8" s="96">
        <f t="shared" si="17"/>
        <v>139507.19389209722</v>
      </c>
      <c r="D8" s="97">
        <f t="shared" si="17"/>
        <v>136174.08897797487</v>
      </c>
      <c r="E8" s="99">
        <f t="shared" si="17"/>
        <v>132995.74102330164</v>
      </c>
      <c r="F8" s="96">
        <f t="shared" si="17"/>
        <v>129961.59838974562</v>
      </c>
      <c r="G8" s="97">
        <f t="shared" si="17"/>
        <v>127062.04736174707</v>
      </c>
      <c r="H8" s="99">
        <f t="shared" si="17"/>
        <v>124288.31019839059</v>
      </c>
      <c r="I8" s="96">
        <f t="shared" si="17"/>
        <v>121632.35619993233</v>
      </c>
      <c r="J8" s="97">
        <f t="shared" si="17"/>
        <v>119086.82389101078</v>
      </c>
      <c r="K8" s="99">
        <f t="shared" si="1"/>
        <v>116644.95273244439</v>
      </c>
      <c r="L8" s="27">
        <f t="shared" si="18"/>
        <v>5739.2840838660486</v>
      </c>
      <c r="M8" s="55">
        <f t="shared" si="19"/>
        <v>10526.617370034946</v>
      </c>
      <c r="N8" s="53">
        <f t="shared" si="20"/>
        <v>14541.73277804254</v>
      </c>
      <c r="O8" s="54">
        <f t="shared" si="21"/>
        <v>17924.204937482937</v>
      </c>
      <c r="P8" s="53">
        <f t="shared" si="22"/>
        <v>20783.849619092303</v>
      </c>
      <c r="R8" s="47">
        <v>49</v>
      </c>
      <c r="S8" s="22">
        <f t="shared" si="2"/>
        <v>86928.673781622681</v>
      </c>
      <c r="T8" s="6">
        <f t="shared" si="3"/>
        <v>86622.717289153021</v>
      </c>
      <c r="U8" s="7">
        <f t="shared" si="4"/>
        <v>86317.684522724434</v>
      </c>
      <c r="V8" s="8">
        <f t="shared" si="5"/>
        <v>86013.56945537217</v>
      </c>
      <c r="W8" s="6">
        <f t="shared" si="6"/>
        <v>85710.36610748987</v>
      </c>
      <c r="X8" s="7">
        <f t="shared" si="7"/>
        <v>85408.068546346665</v>
      </c>
      <c r="Y8" s="8">
        <f t="shared" si="8"/>
        <v>85106.670885609448</v>
      </c>
      <c r="Z8" s="6">
        <f t="shared" si="9"/>
        <v>84806.167284871335</v>
      </c>
      <c r="AA8" s="7">
        <f t="shared" si="10"/>
        <v>84506.551949185625</v>
      </c>
      <c r="AB8" s="8">
        <f t="shared" si="11"/>
        <v>84207.819128605261</v>
      </c>
      <c r="AC8" s="27">
        <f t="shared" si="12"/>
        <v>50.941393330147548</v>
      </c>
      <c r="AD8" s="13">
        <f t="shared" si="13"/>
        <v>101.32173867153142</v>
      </c>
      <c r="AE8" s="14">
        <f t="shared" si="14"/>
        <v>151.15172378530951</v>
      </c>
      <c r="AF8" s="27">
        <f t="shared" si="15"/>
        <v>200.44180736195995</v>
      </c>
      <c r="AG8" s="14">
        <f t="shared" si="16"/>
        <v>249.20222524537894</v>
      </c>
    </row>
    <row r="9" spans="1:34" x14ac:dyDescent="0.4">
      <c r="A9" s="47">
        <v>5</v>
      </c>
      <c r="B9" s="95">
        <f t="shared" si="17"/>
        <v>114300.52302761342</v>
      </c>
      <c r="C9" s="96">
        <f t="shared" si="17"/>
        <v>112047.80289867899</v>
      </c>
      <c r="D9" s="97">
        <f t="shared" si="17"/>
        <v>109881.50138093081</v>
      </c>
      <c r="E9" s="99">
        <f t="shared" si="17"/>
        <v>107796.72682720902</v>
      </c>
      <c r="F9" s="96">
        <f t="shared" si="17"/>
        <v>105788.94993405635</v>
      </c>
      <c r="G9" s="97">
        <f t="shared" si="17"/>
        <v>103853.97080138158</v>
      </c>
      <c r="H9" s="99">
        <f t="shared" si="17"/>
        <v>101987.88952144433</v>
      </c>
      <c r="I9" s="96">
        <f t="shared" si="17"/>
        <v>100187.07986373629</v>
      </c>
      <c r="J9" s="7">
        <f>1/(TAN(RADIANS($A9+J$2)))*100000</f>
        <v>984481.65682116267</v>
      </c>
      <c r="K9" s="8">
        <f>1/(TAN(RADIANS($A9+K$2)))*100000</f>
        <v>967679.9972121946</v>
      </c>
      <c r="L9" s="27">
        <f t="shared" si="18"/>
        <v>3706.2134628100466</v>
      </c>
      <c r="M9" s="13">
        <f t="shared" si="19"/>
        <v>6911.7361532664654</v>
      </c>
      <c r="N9" s="14">
        <f t="shared" si="20"/>
        <v>9694.4215171945252</v>
      </c>
      <c r="O9" s="54">
        <f t="shared" si="21"/>
        <v>12117.658537075782</v>
      </c>
      <c r="P9" s="53">
        <f t="shared" si="22"/>
        <v>14233.514176603509</v>
      </c>
      <c r="R9" s="47">
        <v>50</v>
      </c>
      <c r="S9" s="22">
        <f t="shared" si="2"/>
        <v>83909.96311772801</v>
      </c>
      <c r="T9" s="6">
        <f t="shared" si="3"/>
        <v>83612.978255246853</v>
      </c>
      <c r="U9" s="7">
        <f t="shared" si="4"/>
        <v>83316.858923505832</v>
      </c>
      <c r="V9" s="8">
        <f t="shared" si="5"/>
        <v>83021.599548061175</v>
      </c>
      <c r="W9" s="6">
        <f t="shared" si="6"/>
        <v>82727.194597247551</v>
      </c>
      <c r="X9" s="7">
        <f t="shared" si="7"/>
        <v>82433.638581749576</v>
      </c>
      <c r="Y9" s="8">
        <f t="shared" si="8"/>
        <v>82140.92605417817</v>
      </c>
      <c r="Z9" s="6">
        <f t="shared" si="9"/>
        <v>81849.051608652153</v>
      </c>
      <c r="AA9" s="7">
        <f t="shared" si="10"/>
        <v>81558.009880384634</v>
      </c>
      <c r="AB9" s="8">
        <f t="shared" si="11"/>
        <v>81267.795545274115</v>
      </c>
      <c r="AC9" s="27">
        <f t="shared" si="12"/>
        <v>49.449357540490382</v>
      </c>
      <c r="AD9" s="13">
        <f t="shared" si="13"/>
        <v>98.372971944596429</v>
      </c>
      <c r="AE9" s="14">
        <f t="shared" si="14"/>
        <v>146.78073148536714</v>
      </c>
      <c r="AF9" s="27">
        <f t="shared" si="15"/>
        <v>194.6823174268402</v>
      </c>
      <c r="AG9" s="14">
        <f t="shared" si="16"/>
        <v>242.08720954825731</v>
      </c>
    </row>
    <row r="10" spans="1:34" x14ac:dyDescent="0.4">
      <c r="A10" s="47">
        <v>6</v>
      </c>
      <c r="B10" s="22">
        <f t="shared" ref="B10:K25" si="23">1/(TAN(RADIANS($A10+B$2)))*100000</f>
        <v>951436.44542225834</v>
      </c>
      <c r="C10" s="6">
        <f t="shared" si="23"/>
        <v>935723.55324782478</v>
      </c>
      <c r="D10" s="7">
        <f t="shared" si="23"/>
        <v>920515.6433325595</v>
      </c>
      <c r="E10" s="8">
        <f t="shared" si="23"/>
        <v>905788.66862389282</v>
      </c>
      <c r="F10" s="6">
        <f t="shared" si="23"/>
        <v>891520.08500553621</v>
      </c>
      <c r="G10" s="7">
        <f t="shared" si="23"/>
        <v>877688.73568699567</v>
      </c>
      <c r="H10" s="8">
        <f t="shared" si="23"/>
        <v>864274.7461031311</v>
      </c>
      <c r="I10" s="6">
        <f t="shared" si="23"/>
        <v>851259.42822569399</v>
      </c>
      <c r="J10" s="7">
        <f>1/(TAN(RADIANS($A10+J$2)))*100000</f>
        <v>838625.1933179663</v>
      </c>
      <c r="K10" s="8">
        <f>1/(TAN(RADIANS($A10+K$2)))*100000</f>
        <v>826355.47227595048</v>
      </c>
      <c r="L10" s="27">
        <f t="shared" si="18"/>
        <v>2590.6091443821642</v>
      </c>
      <c r="M10" s="13">
        <f t="shared" si="19"/>
        <v>4886.1492717664078</v>
      </c>
      <c r="N10" s="14">
        <f t="shared" si="20"/>
        <v>6925.621510686542</v>
      </c>
      <c r="O10" s="27">
        <f t="shared" si="21"/>
        <v>8741.8254302260466</v>
      </c>
      <c r="P10" s="53">
        <f t="shared" si="22"/>
        <v>10362.519499581598</v>
      </c>
      <c r="R10" s="47">
        <v>51</v>
      </c>
      <c r="S10" s="22">
        <f t="shared" si="2"/>
        <v>80978.403319500707</v>
      </c>
      <c r="T10" s="6">
        <f t="shared" si="3"/>
        <v>80689.827959126793</v>
      </c>
      <c r="U10" s="7">
        <f t="shared" si="4"/>
        <v>80402.064259702369</v>
      </c>
      <c r="V10" s="8">
        <f t="shared" si="5"/>
        <v>80115.107055875153</v>
      </c>
      <c r="W10" s="6">
        <f t="shared" si="6"/>
        <v>79828.951221004943</v>
      </c>
      <c r="X10" s="7">
        <f t="shared" si="7"/>
        <v>79543.591666782857</v>
      </c>
      <c r="Y10" s="8">
        <f t="shared" si="8"/>
        <v>79259.023342854445</v>
      </c>
      <c r="Z10" s="6">
        <f t="shared" si="9"/>
        <v>78975.241236447604</v>
      </c>
      <c r="AA10" s="7">
        <f t="shared" si="10"/>
        <v>78692.24037200454</v>
      </c>
      <c r="AB10" s="8">
        <f t="shared" si="11"/>
        <v>78410.015810818004</v>
      </c>
      <c r="AC10" s="27">
        <f t="shared" si="12"/>
        <v>48.050769155767739</v>
      </c>
      <c r="AD10" s="13">
        <f t="shared" si="13"/>
        <v>95.608481497921275</v>
      </c>
      <c r="AE10" s="14">
        <f t="shared" si="14"/>
        <v>142.68230232547648</v>
      </c>
      <c r="AF10" s="27">
        <f t="shared" si="15"/>
        <v>189.28120952663267</v>
      </c>
      <c r="AG10" s="14">
        <f t="shared" si="16"/>
        <v>235.4139984937392</v>
      </c>
    </row>
    <row r="11" spans="1:34" x14ac:dyDescent="0.4">
      <c r="A11" s="47">
        <v>7</v>
      </c>
      <c r="B11" s="22">
        <f t="shared" si="23"/>
        <v>814434.64279745927</v>
      </c>
      <c r="C11" s="6">
        <f t="shared" si="23"/>
        <v>802847.96270592941</v>
      </c>
      <c r="D11" s="7">
        <f t="shared" si="23"/>
        <v>791581.50883058272</v>
      </c>
      <c r="E11" s="8">
        <f t="shared" si="23"/>
        <v>780622.12091013952</v>
      </c>
      <c r="F11" s="6">
        <f t="shared" si="23"/>
        <v>769957.35004487517</v>
      </c>
      <c r="G11" s="7">
        <f t="shared" si="23"/>
        <v>759575.41127251508</v>
      </c>
      <c r="H11" s="8">
        <f t="shared" si="23"/>
        <v>749465.13988813607</v>
      </c>
      <c r="I11" s="6">
        <f t="shared" si="23"/>
        <v>739615.95116771292</v>
      </c>
      <c r="J11" s="7">
        <f t="shared" si="23"/>
        <v>730017.80318985379</v>
      </c>
      <c r="K11" s="8">
        <f t="shared" si="23"/>
        <v>720661.16248119972</v>
      </c>
      <c r="L11" s="27">
        <f>ABS((1/(TAN(RADIANS($A11+B$2+L$3*(1/6))))*10000)-(1/(TAN(RADIANS($A11+B$2)))*10000))</f>
        <v>1913.2402557015885</v>
      </c>
      <c r="M11" s="13">
        <f>ABS((1/(TAN(RADIANS($A11+C$2+M$3*(1/6))))*10000)-(1/(TAN(RADIANS($A11+C$2)))*10000))</f>
        <v>3638.21210012745</v>
      </c>
      <c r="N11" s="14">
        <f>ABS((1/(TAN(RADIANS($A11+D$2+N$3*(1/6))))*10000)-(1/(TAN(RADIANS($A11+D$2)))*10000))</f>
        <v>5196.5557662869833</v>
      </c>
      <c r="O11" s="27">
        <f>ABS((1/(TAN(RADIANS($A11+E$2+O$3*(1/6))))*10000)-(1/(TAN(RADIANS($A11+E$2)))*10000))</f>
        <v>6606.9039404953219</v>
      </c>
      <c r="P11" s="14">
        <f>ABS((1/(TAN(RADIANS($A11+F$2+P$3*(1/6))))*10000)-(1/(TAN(RADIANS($A11+F$2)))*10000))</f>
        <v>7885.3760145161359</v>
      </c>
      <c r="R11" s="47">
        <v>52</v>
      </c>
      <c r="S11" s="22">
        <f t="shared" si="2"/>
        <v>78128.562650671738</v>
      </c>
      <c r="T11" s="6">
        <f t="shared" si="3"/>
        <v>77847.876025485035</v>
      </c>
      <c r="U11" s="7">
        <f t="shared" si="4"/>
        <v>77567.951104961292</v>
      </c>
      <c r="V11" s="8">
        <f t="shared" si="5"/>
        <v>77288.783094240687</v>
      </c>
      <c r="W11" s="6">
        <f t="shared" si="6"/>
        <v>77010.367233556535</v>
      </c>
      <c r="X11" s="7">
        <f t="shared" si="7"/>
        <v>76732.698797896039</v>
      </c>
      <c r="Y11" s="8">
        <f t="shared" si="8"/>
        <v>76455.773096664387</v>
      </c>
      <c r="Z11" s="6">
        <f t="shared" si="9"/>
        <v>76179.585473352912</v>
      </c>
      <c r="AA11" s="7">
        <f t="shared" si="10"/>
        <v>75904.131305210933</v>
      </c>
      <c r="AB11" s="8">
        <f t="shared" si="11"/>
        <v>75629.406002921256</v>
      </c>
      <c r="AC11" s="27">
        <f t="shared" si="12"/>
        <v>46.738757601625366</v>
      </c>
      <c r="AD11" s="13">
        <f t="shared" si="13"/>
        <v>93.014775203423596</v>
      </c>
      <c r="AE11" s="14">
        <f t="shared" si="14"/>
        <v>138.83656316083852</v>
      </c>
      <c r="AF11" s="27">
        <f t="shared" si="15"/>
        <v>184.21246187029465</v>
      </c>
      <c r="AG11" s="14">
        <f t="shared" si="16"/>
        <v>229.15064615245774</v>
      </c>
    </row>
    <row r="12" spans="1:34" x14ac:dyDescent="0.4">
      <c r="A12" s="47">
        <v>8</v>
      </c>
      <c r="B12" s="22">
        <f t="shared" si="23"/>
        <v>711536.97223842086</v>
      </c>
      <c r="C12" s="6">
        <f t="shared" si="23"/>
        <v>702636.62290413794</v>
      </c>
      <c r="D12" s="7">
        <f t="shared" si="23"/>
        <v>693951.92489582568</v>
      </c>
      <c r="E12" s="8">
        <f t="shared" si="23"/>
        <v>685475.08330611873</v>
      </c>
      <c r="F12" s="6">
        <f t="shared" si="23"/>
        <v>677198.67441024317</v>
      </c>
      <c r="G12" s="7">
        <f t="shared" si="23"/>
        <v>669115.62383174093</v>
      </c>
      <c r="H12" s="8">
        <f t="shared" si="23"/>
        <v>661219.18623152084</v>
      </c>
      <c r="I12" s="6">
        <f t="shared" si="23"/>
        <v>653502.92639766133</v>
      </c>
      <c r="J12" s="7">
        <f t="shared" si="23"/>
        <v>645960.70162454678</v>
      </c>
      <c r="K12" s="8">
        <f t="shared" si="23"/>
        <v>638586.64527992706</v>
      </c>
      <c r="L12" s="27">
        <f t="shared" ref="L12:L48" si="24">ABS((1/(TAN(RADIANS($A12+B$2+L$3*(1/6))))*10000)-(1/(TAN(RADIANS($A12+B$2)))*10000))</f>
        <v>1471.3620242094912</v>
      </c>
      <c r="M12" s="13">
        <f t="shared" ref="M12:M48" si="25">ABS((1/(TAN(RADIANS($A12+C$2+M$3*(1/6))))*10000)-(1/(TAN(RADIANS($A12+C$2)))*10000))</f>
        <v>2815.3443258054758</v>
      </c>
      <c r="N12" s="14">
        <f t="shared" ref="N12:N48" si="26">ABS((1/(TAN(RADIANS($A12+D$2+N$3*(1/6))))*10000)-(1/(TAN(RADIANS($A12+D$2)))*10000))</f>
        <v>4044.8998498164365</v>
      </c>
      <c r="O12" s="27">
        <f t="shared" ref="O12:O48" si="27">ABS((1/(TAN(RADIANS($A12+E$2+O$3*(1/6))))*10000)-(1/(TAN(RADIANS($A12+E$2)))*10000))</f>
        <v>5171.3827319509437</v>
      </c>
      <c r="P12" s="14">
        <f t="shared" ref="P12:P48" si="28">ABS((1/(TAN(RADIANS($A12+F$2+P$3*(1/6))))*10000)-(1/(TAN(RADIANS($A12+F$2)))*10000))</f>
        <v>6204.7825236444332</v>
      </c>
      <c r="R12" s="47">
        <v>53</v>
      </c>
      <c r="S12" s="22">
        <f t="shared" si="2"/>
        <v>75355.405010279428</v>
      </c>
      <c r="T12" s="6">
        <f t="shared" si="3"/>
        <v>75082.123803876457</v>
      </c>
      <c r="U12" s="7">
        <f t="shared" si="4"/>
        <v>74809.557892785233</v>
      </c>
      <c r="V12" s="8">
        <f t="shared" si="5"/>
        <v>74537.702818250313</v>
      </c>
      <c r="W12" s="6">
        <f t="shared" si="6"/>
        <v>74266.55415338109</v>
      </c>
      <c r="X12" s="7">
        <f t="shared" si="7"/>
        <v>73996.107502848768</v>
      </c>
      <c r="Y12" s="8">
        <f t="shared" si="8"/>
        <v>73726.35850258627</v>
      </c>
      <c r="Z12" s="6">
        <f t="shared" si="9"/>
        <v>73457.302819491626</v>
      </c>
      <c r="AA12" s="7">
        <f t="shared" si="10"/>
        <v>73188.936151134825</v>
      </c>
      <c r="AB12" s="8">
        <f t="shared" si="11"/>
        <v>72921.254225467463</v>
      </c>
      <c r="AC12" s="27">
        <f t="shared" si="12"/>
        <v>45.507101516353941</v>
      </c>
      <c r="AD12" s="13">
        <f t="shared" si="13"/>
        <v>90.579631944927314</v>
      </c>
      <c r="AE12" s="14">
        <f t="shared" si="14"/>
        <v>135.22550732936088</v>
      </c>
      <c r="AF12" s="27">
        <f t="shared" si="15"/>
        <v>179.45248933108905</v>
      </c>
      <c r="AG12" s="14">
        <f t="shared" si="16"/>
        <v>223.26818914739124</v>
      </c>
    </row>
    <row r="13" spans="1:34" x14ac:dyDescent="0.4">
      <c r="A13" s="47">
        <v>9</v>
      </c>
      <c r="B13" s="22">
        <f t="shared" si="23"/>
        <v>631375.15146750433</v>
      </c>
      <c r="C13" s="6">
        <f t="shared" si="23"/>
        <v>624320.86070078088</v>
      </c>
      <c r="D13" s="7">
        <f t="shared" si="23"/>
        <v>617418.64651121863</v>
      </c>
      <c r="E13" s="8">
        <f t="shared" si="23"/>
        <v>610663.60292039032</v>
      </c>
      <c r="F13" s="6">
        <f t="shared" si="23"/>
        <v>604051.032711779</v>
      </c>
      <c r="G13" s="7">
        <f t="shared" si="23"/>
        <v>597576.43644330651</v>
      </c>
      <c r="H13" s="8">
        <f t="shared" si="23"/>
        <v>591235.50214657979</v>
      </c>
      <c r="I13" s="6">
        <f t="shared" si="23"/>
        <v>585024.09566329548</v>
      </c>
      <c r="J13" s="7">
        <f t="shared" si="23"/>
        <v>578938.25157329452</v>
      </c>
      <c r="K13" s="8">
        <f t="shared" si="23"/>
        <v>572974.16467243142</v>
      </c>
      <c r="L13" s="27">
        <f t="shared" si="24"/>
        <v>1167.2357047533296</v>
      </c>
      <c r="M13" s="13">
        <f t="shared" si="25"/>
        <v>2244.3140484173418</v>
      </c>
      <c r="N13" s="14">
        <f t="shared" si="26"/>
        <v>3239.4550847923238</v>
      </c>
      <c r="O13" s="27">
        <f t="shared" si="27"/>
        <v>4159.966328226059</v>
      </c>
      <c r="P13" s="14">
        <f t="shared" si="28"/>
        <v>5012.3633513094974</v>
      </c>
      <c r="R13" s="47">
        <v>54</v>
      </c>
      <c r="S13" s="22">
        <f t="shared" si="2"/>
        <v>72654.252800536095</v>
      </c>
      <c r="T13" s="6">
        <f t="shared" si="3"/>
        <v>72387.927664198462</v>
      </c>
      <c r="U13" s="7">
        <f t="shared" si="4"/>
        <v>72122.274633842739</v>
      </c>
      <c r="V13" s="8">
        <f t="shared" si="5"/>
        <v>71857.289556110234</v>
      </c>
      <c r="W13" s="6">
        <f t="shared" si="6"/>
        <v>71592.968306620605</v>
      </c>
      <c r="X13" s="7">
        <f t="shared" si="7"/>
        <v>71329.306789700553</v>
      </c>
      <c r="Y13" s="8">
        <f t="shared" si="8"/>
        <v>71066.30093811515</v>
      </c>
      <c r="Z13" s="6">
        <f t="shared" si="9"/>
        <v>70803.946712802281</v>
      </c>
      <c r="AA13" s="7">
        <f t="shared" si="10"/>
        <v>70542.240102609823</v>
      </c>
      <c r="AB13" s="8">
        <f t="shared" si="11"/>
        <v>70281.177124035734</v>
      </c>
      <c r="AC13" s="27">
        <f t="shared" si="12"/>
        <v>44.350157803815819</v>
      </c>
      <c r="AD13" s="13">
        <f t="shared" si="13"/>
        <v>88.29196320696883</v>
      </c>
      <c r="AE13" s="14">
        <f t="shared" si="14"/>
        <v>131.83279210404635</v>
      </c>
      <c r="AF13" s="27">
        <f t="shared" si="15"/>
        <v>174.9798799422897</v>
      </c>
      <c r="AG13" s="14">
        <f t="shared" si="16"/>
        <v>217.74032523160986</v>
      </c>
    </row>
    <row r="14" spans="1:34" x14ac:dyDescent="0.4">
      <c r="A14" s="47">
        <v>10</v>
      </c>
      <c r="B14" s="22">
        <f t="shared" si="23"/>
        <v>567128.18196177098</v>
      </c>
      <c r="C14" s="6">
        <f t="shared" si="23"/>
        <v>561396.79511267378</v>
      </c>
      <c r="D14" s="7">
        <f t="shared" si="23"/>
        <v>555776.63337511336</v>
      </c>
      <c r="E14" s="8">
        <f t="shared" si="23"/>
        <v>550264.45689909998</v>
      </c>
      <c r="F14" s="6">
        <f t="shared" si="23"/>
        <v>544857.15044140711</v>
      </c>
      <c r="G14" s="7">
        <f t="shared" si="23"/>
        <v>539551.71743191371</v>
      </c>
      <c r="H14" s="8">
        <f t="shared" si="23"/>
        <v>534345.27437581355</v>
      </c>
      <c r="I14" s="6">
        <f t="shared" si="23"/>
        <v>529235.0455697194</v>
      </c>
      <c r="J14" s="7">
        <f t="shared" si="23"/>
        <v>524218.35811131762</v>
      </c>
      <c r="K14" s="8">
        <f t="shared" si="23"/>
        <v>519292.63718371966</v>
      </c>
      <c r="L14" s="27">
        <f t="shared" si="24"/>
        <v>949.03170730208512</v>
      </c>
      <c r="M14" s="13">
        <f t="shared" si="25"/>
        <v>1831.9296943695881</v>
      </c>
      <c r="N14" s="14">
        <f t="shared" si="26"/>
        <v>2654.1587805393865</v>
      </c>
      <c r="O14" s="27">
        <f t="shared" si="27"/>
        <v>3420.6325708655131</v>
      </c>
      <c r="P14" s="14">
        <f t="shared" si="28"/>
        <v>4135.7798065612224</v>
      </c>
      <c r="R14" s="47">
        <v>55</v>
      </c>
      <c r="S14" s="22">
        <f t="shared" si="2"/>
        <v>70020.753820970989</v>
      </c>
      <c r="T14" s="6">
        <f t="shared" si="3"/>
        <v>69760.96626444516</v>
      </c>
      <c r="U14" s="7">
        <f t="shared" si="4"/>
        <v>69501.810552374896</v>
      </c>
      <c r="V14" s="8">
        <f t="shared" si="5"/>
        <v>69243.282809315016</v>
      </c>
      <c r="W14" s="6">
        <f t="shared" si="6"/>
        <v>68985.379186212143</v>
      </c>
      <c r="X14" s="7">
        <f t="shared" si="7"/>
        <v>68728.095860161324</v>
      </c>
      <c r="Y14" s="8">
        <f t="shared" si="8"/>
        <v>68471.429034164859</v>
      </c>
      <c r="Z14" s="6">
        <f t="shared" si="9"/>
        <v>68215.374936893932</v>
      </c>
      <c r="AA14" s="7">
        <f t="shared" si="10"/>
        <v>67959.929822452657</v>
      </c>
      <c r="AB14" s="8">
        <f t="shared" si="11"/>
        <v>67705.089970144778</v>
      </c>
      <c r="AC14" s="27">
        <f t="shared" si="12"/>
        <v>43.262799640843696</v>
      </c>
      <c r="AD14" s="13">
        <f t="shared" si="13"/>
        <v>86.14169207744726</v>
      </c>
      <c r="AE14" s="14">
        <f t="shared" si="14"/>
        <v>128.64356154809775</v>
      </c>
      <c r="AF14" s="27">
        <f t="shared" si="15"/>
        <v>170.77516433726396</v>
      </c>
      <c r="AG14" s="14">
        <f t="shared" si="16"/>
        <v>212.54313192691825</v>
      </c>
    </row>
    <row r="15" spans="1:34" x14ac:dyDescent="0.4">
      <c r="A15" s="47">
        <v>11</v>
      </c>
      <c r="B15" s="22">
        <f t="shared" si="23"/>
        <v>514455.40159703104</v>
      </c>
      <c r="C15" s="6">
        <f t="shared" si="23"/>
        <v>509704.25957091711</v>
      </c>
      <c r="D15" s="7">
        <f t="shared" si="23"/>
        <v>505036.90474310174</v>
      </c>
      <c r="E15" s="8">
        <f t="shared" si="23"/>
        <v>500451.11238980561</v>
      </c>
      <c r="F15" s="6">
        <f t="shared" si="23"/>
        <v>495944.73584510729</v>
      </c>
      <c r="G15" s="7">
        <f t="shared" si="23"/>
        <v>491515.70310712047</v>
      </c>
      <c r="H15" s="8">
        <f t="shared" si="23"/>
        <v>487162.01361971494</v>
      </c>
      <c r="I15" s="6">
        <f t="shared" si="23"/>
        <v>482881.73521927604</v>
      </c>
      <c r="J15" s="7">
        <f t="shared" si="23"/>
        <v>478673.00123671431</v>
      </c>
      <c r="K15" s="8">
        <f t="shared" si="23"/>
        <v>474534.00774559251</v>
      </c>
      <c r="L15" s="27">
        <f t="shared" si="24"/>
        <v>787.18826317059575</v>
      </c>
      <c r="M15" s="13">
        <f t="shared" si="25"/>
        <v>1524.4361495135745</v>
      </c>
      <c r="N15" s="14">
        <f t="shared" si="26"/>
        <v>2215.516952382568</v>
      </c>
      <c r="O15" s="27">
        <f t="shared" si="27"/>
        <v>2863.8552454275414</v>
      </c>
      <c r="P15" s="14">
        <f t="shared" si="28"/>
        <v>3472.5654219534626</v>
      </c>
      <c r="R15" s="47">
        <v>56</v>
      </c>
      <c r="S15" s="22">
        <f t="shared" si="2"/>
        <v>67450.851684242662</v>
      </c>
      <c r="T15" s="6">
        <f t="shared" si="3"/>
        <v>67197.211293758854</v>
      </c>
      <c r="U15" s="7">
        <f t="shared" si="4"/>
        <v>66944.165152219954</v>
      </c>
      <c r="V15" s="8">
        <f t="shared" si="5"/>
        <v>66691.709637443011</v>
      </c>
      <c r="W15" s="6">
        <f t="shared" si="6"/>
        <v>66439.841151314045</v>
      </c>
      <c r="X15" s="7">
        <f t="shared" si="7"/>
        <v>66188.556119569141</v>
      </c>
      <c r="Y15" s="8">
        <f t="shared" si="8"/>
        <v>65937.850991577725</v>
      </c>
      <c r="Z15" s="6">
        <f t="shared" si="9"/>
        <v>65687.722240127929</v>
      </c>
      <c r="AA15" s="7">
        <f t="shared" si="10"/>
        <v>65438.166361214579</v>
      </c>
      <c r="AB15" s="8">
        <f t="shared" si="11"/>
        <v>65189.179873828936</v>
      </c>
      <c r="AC15" s="27">
        <f t="shared" si="12"/>
        <v>42.240362174804432</v>
      </c>
      <c r="AD15" s="13">
        <f t="shared" si="13"/>
        <v>84.119647213402459</v>
      </c>
      <c r="AE15" s="14">
        <f t="shared" si="14"/>
        <v>125.64429120920249</v>
      </c>
      <c r="AF15" s="27">
        <f t="shared" si="15"/>
        <v>166.82061352725032</v>
      </c>
      <c r="AG15" s="14">
        <f t="shared" si="16"/>
        <v>207.65481963951424</v>
      </c>
    </row>
    <row r="16" spans="1:34" x14ac:dyDescent="0.4">
      <c r="A16" s="47">
        <v>12</v>
      </c>
      <c r="B16" s="22">
        <f t="shared" si="23"/>
        <v>470463.01094784547</v>
      </c>
      <c r="C16" s="6">
        <f t="shared" si="23"/>
        <v>466458.32468913426</v>
      </c>
      <c r="D16" s="7">
        <f t="shared" si="23"/>
        <v>462518.31809639599</v>
      </c>
      <c r="E16" s="8">
        <f t="shared" si="23"/>
        <v>458641.41333063494</v>
      </c>
      <c r="F16" s="6">
        <f t="shared" si="23"/>
        <v>454826.0834484495</v>
      </c>
      <c r="G16" s="7">
        <f t="shared" si="23"/>
        <v>451070.85036620573</v>
      </c>
      <c r="H16" s="8">
        <f t="shared" si="23"/>
        <v>447374.28292115539</v>
      </c>
      <c r="I16" s="6">
        <f t="shared" si="23"/>
        <v>443734.99502415478</v>
      </c>
      <c r="J16" s="7">
        <f t="shared" si="23"/>
        <v>440151.64389897342</v>
      </c>
      <c r="K16" s="8">
        <f t="shared" si="23"/>
        <v>436622.92840349767</v>
      </c>
      <c r="L16" s="27">
        <f t="shared" si="24"/>
        <v>663.8445485301927</v>
      </c>
      <c r="M16" s="13">
        <f t="shared" si="25"/>
        <v>1289.059140161291</v>
      </c>
      <c r="N16" s="14">
        <f t="shared" si="26"/>
        <v>1878.3323072241255</v>
      </c>
      <c r="O16" s="27">
        <f t="shared" si="27"/>
        <v>2434.1233167392056</v>
      </c>
      <c r="P16" s="14">
        <f t="shared" si="28"/>
        <v>2958.6855907300633</v>
      </c>
      <c r="R16" s="47">
        <v>57</v>
      </c>
      <c r="S16" s="22">
        <f t="shared" si="2"/>
        <v>64940.75931975105</v>
      </c>
      <c r="T16" s="6">
        <f t="shared" si="3"/>
        <v>64692.901263344007</v>
      </c>
      <c r="U16" s="7">
        <f t="shared" si="4"/>
        <v>64445.602291350267</v>
      </c>
      <c r="V16" s="8">
        <f t="shared" si="5"/>
        <v>64198.859012690336</v>
      </c>
      <c r="W16" s="6">
        <f t="shared" si="6"/>
        <v>63952.668058263233</v>
      </c>
      <c r="X16" s="7">
        <f t="shared" si="7"/>
        <v>63707.026080749318</v>
      </c>
      <c r="Y16" s="8">
        <f t="shared" si="8"/>
        <v>63461.929754414807</v>
      </c>
      <c r="Z16" s="6">
        <f t="shared" si="9"/>
        <v>63217.375774918597</v>
      </c>
      <c r="AA16" s="7">
        <f t="shared" si="10"/>
        <v>62973.360859120774</v>
      </c>
      <c r="AB16" s="8">
        <f t="shared" si="11"/>
        <v>62729.881744893333</v>
      </c>
      <c r="AC16" s="27">
        <f t="shared" si="12"/>
        <v>41.278594844651707</v>
      </c>
      <c r="AD16" s="13">
        <f t="shared" si="13"/>
        <v>82.217469701082337</v>
      </c>
      <c r="AE16" s="14">
        <f t="shared" si="14"/>
        <v>122.82265164316777</v>
      </c>
      <c r="AF16" s="27">
        <f t="shared" si="15"/>
        <v>163.1000611237896</v>
      </c>
      <c r="AG16" s="14">
        <f t="shared" si="16"/>
        <v>203.05551453109001</v>
      </c>
    </row>
    <row r="17" spans="1:33" x14ac:dyDescent="0.4">
      <c r="A17" s="47">
        <v>13</v>
      </c>
      <c r="B17" s="22">
        <f t="shared" si="23"/>
        <v>433147.58742841554</v>
      </c>
      <c r="C17" s="6">
        <f t="shared" si="23"/>
        <v>429724.3983692443</v>
      </c>
      <c r="D17" s="7">
        <f t="shared" si="23"/>
        <v>426352.17566781212</v>
      </c>
      <c r="E17" s="8">
        <f t="shared" si="23"/>
        <v>423029.76941953663</v>
      </c>
      <c r="F17" s="6">
        <f t="shared" si="23"/>
        <v>419756.06404306553</v>
      </c>
      <c r="G17" s="7">
        <f t="shared" si="23"/>
        <v>416529.97700904176</v>
      </c>
      <c r="H17" s="8">
        <f t="shared" si="23"/>
        <v>413350.45762495551</v>
      </c>
      <c r="I17" s="6">
        <f t="shared" si="23"/>
        <v>410216.48587321211</v>
      </c>
      <c r="J17" s="7">
        <f t="shared" si="23"/>
        <v>407127.07129971992</v>
      </c>
      <c r="K17" s="8">
        <f t="shared" si="23"/>
        <v>404081.25195045193</v>
      </c>
      <c r="L17" s="27">
        <f t="shared" si="24"/>
        <v>567.69287549111323</v>
      </c>
      <c r="M17" s="13">
        <f t="shared" si="25"/>
        <v>1104.8935068041537</v>
      </c>
      <c r="N17" s="14">
        <f t="shared" si="26"/>
        <v>1613.5689794600039</v>
      </c>
      <c r="O17" s="27">
        <f t="shared" si="27"/>
        <v>2095.5306701747613</v>
      </c>
      <c r="P17" s="14">
        <f t="shared" si="28"/>
        <v>2552.4490341536657</v>
      </c>
      <c r="R17" s="47">
        <v>58</v>
      </c>
      <c r="S17" s="22">
        <f t="shared" si="2"/>
        <v>62486.935190932738</v>
      </c>
      <c r="T17" s="6">
        <f t="shared" si="3"/>
        <v>62244.517976574301</v>
      </c>
      <c r="U17" s="7">
        <f t="shared" si="4"/>
        <v>62002.626901608419</v>
      </c>
      <c r="V17" s="8">
        <f t="shared" si="5"/>
        <v>61761.258786098959</v>
      </c>
      <c r="W17" s="6">
        <f t="shared" si="6"/>
        <v>61520.410470203067</v>
      </c>
      <c r="X17" s="7">
        <f t="shared" si="7"/>
        <v>61280.078813993212</v>
      </c>
      <c r="Y17" s="8">
        <f t="shared" si="8"/>
        <v>61040.260697280522</v>
      </c>
      <c r="Z17" s="6">
        <f t="shared" si="9"/>
        <v>60800.953019440538</v>
      </c>
      <c r="AA17" s="7">
        <f t="shared" si="10"/>
        <v>60562.152699239981</v>
      </c>
      <c r="AB17" s="8">
        <f t="shared" si="11"/>
        <v>60323.856674665869</v>
      </c>
      <c r="AC17" s="27">
        <f t="shared" si="12"/>
        <v>40.373619422734919</v>
      </c>
      <c r="AD17" s="13">
        <f t="shared" si="13"/>
        <v>80.427531058510795</v>
      </c>
      <c r="AE17" s="14">
        <f t="shared" si="14"/>
        <v>120.16738821678791</v>
      </c>
      <c r="AF17" s="27">
        <f t="shared" si="15"/>
        <v>159.59874670551744</v>
      </c>
      <c r="AG17" s="14">
        <f t="shared" si="16"/>
        <v>198.72706714053948</v>
      </c>
    </row>
    <row r="18" spans="1:33" x14ac:dyDescent="0.4">
      <c r="A18" s="47">
        <v>14</v>
      </c>
      <c r="B18" s="22">
        <f t="shared" si="23"/>
        <v>401078.09335358447</v>
      </c>
      <c r="C18" s="6">
        <f t="shared" si="23"/>
        <v>398116.68754494778</v>
      </c>
      <c r="D18" s="7">
        <f t="shared" si="23"/>
        <v>395196.15213465545</v>
      </c>
      <c r="E18" s="8">
        <f t="shared" si="23"/>
        <v>392315.62941289664</v>
      </c>
      <c r="F18" s="6">
        <f t="shared" si="23"/>
        <v>389474.28549298586</v>
      </c>
      <c r="G18" s="7">
        <f t="shared" si="23"/>
        <v>386671.30948987382</v>
      </c>
      <c r="H18" s="8">
        <f t="shared" si="23"/>
        <v>383905.91273241688</v>
      </c>
      <c r="I18" s="6">
        <f t="shared" si="23"/>
        <v>381177.32800780045</v>
      </c>
      <c r="J18" s="7">
        <f t="shared" si="23"/>
        <v>378484.8088365916</v>
      </c>
      <c r="K18" s="8">
        <f t="shared" si="23"/>
        <v>375827.62877698691</v>
      </c>
      <c r="L18" s="27">
        <f t="shared" si="24"/>
        <v>491.29171275583212</v>
      </c>
      <c r="M18" s="13">
        <f t="shared" si="25"/>
        <v>958.09510917888838</v>
      </c>
      <c r="N18" s="14">
        <f t="shared" si="26"/>
        <v>1401.8824126855034</v>
      </c>
      <c r="O18" s="27">
        <f t="shared" si="27"/>
        <v>1824.0171118185026</v>
      </c>
      <c r="P18" s="14">
        <f t="shared" si="28"/>
        <v>2225.7636078797004</v>
      </c>
      <c r="R18" s="47">
        <v>59</v>
      </c>
      <c r="S18" s="22">
        <f t="shared" si="2"/>
        <v>60086.061902756024</v>
      </c>
      <c r="T18" s="6">
        <f t="shared" si="3"/>
        <v>59848.765359431389</v>
      </c>
      <c r="U18" s="7">
        <f t="shared" si="4"/>
        <v>59611.964039329738</v>
      </c>
      <c r="V18" s="8">
        <f t="shared" si="5"/>
        <v>59375.654955641585</v>
      </c>
      <c r="W18" s="6">
        <f t="shared" si="6"/>
        <v>59139.835139947128</v>
      </c>
      <c r="X18" s="7">
        <f t="shared" si="7"/>
        <v>58904.501642055104</v>
      </c>
      <c r="Y18" s="8">
        <f t="shared" si="8"/>
        <v>58669.651529843344</v>
      </c>
      <c r="Z18" s="6">
        <f t="shared" si="9"/>
        <v>58435.28188910061</v>
      </c>
      <c r="AA18" s="7">
        <f t="shared" si="10"/>
        <v>58201.389823370053</v>
      </c>
      <c r="AB18" s="8">
        <f t="shared" si="11"/>
        <v>57967.972453794413</v>
      </c>
      <c r="AC18" s="27">
        <f t="shared" si="12"/>
        <v>39.521893011073189</v>
      </c>
      <c r="AD18" s="13">
        <f t="shared" si="13"/>
        <v>78.742860892659337</v>
      </c>
      <c r="AE18" s="14">
        <f t="shared" si="14"/>
        <v>117.66821502291259</v>
      </c>
      <c r="AF18" s="27">
        <f t="shared" si="15"/>
        <v>156.30317752340397</v>
      </c>
      <c r="AG18" s="14">
        <f t="shared" si="16"/>
        <v>194.65288334972865</v>
      </c>
    </row>
    <row r="19" spans="1:33" x14ac:dyDescent="0.4">
      <c r="A19" s="47">
        <v>15</v>
      </c>
      <c r="B19" s="22">
        <f t="shared" si="23"/>
        <v>373205.08075688774</v>
      </c>
      <c r="C19" s="6">
        <f t="shared" si="23"/>
        <v>370616.47643251711</v>
      </c>
      <c r="D19" s="7">
        <f t="shared" si="23"/>
        <v>368061.14557235368</v>
      </c>
      <c r="E19" s="8">
        <f t="shared" si="23"/>
        <v>365538.43546522595</v>
      </c>
      <c r="F19" s="6">
        <f t="shared" si="23"/>
        <v>363047.71035146673</v>
      </c>
      <c r="G19" s="7">
        <f t="shared" si="23"/>
        <v>360588.35087608744</v>
      </c>
      <c r="H19" s="8">
        <f t="shared" si="23"/>
        <v>358159.75356298545</v>
      </c>
      <c r="I19" s="6">
        <f t="shared" si="23"/>
        <v>355761.33030924376</v>
      </c>
      <c r="J19" s="7">
        <f t="shared" si="23"/>
        <v>353392.50789863529</v>
      </c>
      <c r="K19" s="8">
        <f t="shared" si="23"/>
        <v>351052.7275334858</v>
      </c>
      <c r="L19" s="27">
        <f t="shared" si="24"/>
        <v>429.5814637749354</v>
      </c>
      <c r="M19" s="13">
        <f t="shared" si="25"/>
        <v>839.20075206992624</v>
      </c>
      <c r="N19" s="14">
        <f t="shared" si="26"/>
        <v>1229.9815263109922</v>
      </c>
      <c r="O19" s="27">
        <f t="shared" si="27"/>
        <v>1602.9696652126149</v>
      </c>
      <c r="P19" s="14">
        <f t="shared" si="28"/>
        <v>1959.139740555438</v>
      </c>
      <c r="R19" s="47">
        <v>60</v>
      </c>
      <c r="S19" s="22">
        <f t="shared" si="2"/>
        <v>57735.026918962598</v>
      </c>
      <c r="T19" s="6">
        <f t="shared" si="3"/>
        <v>57502.550374757535</v>
      </c>
      <c r="U19" s="7">
        <f t="shared" si="4"/>
        <v>57270.539994206003</v>
      </c>
      <c r="V19" s="8">
        <f t="shared" si="5"/>
        <v>57038.992967329483</v>
      </c>
      <c r="W19" s="6">
        <f t="shared" si="6"/>
        <v>56807.9065009966</v>
      </c>
      <c r="X19" s="7">
        <f t="shared" si="7"/>
        <v>56577.277818777002</v>
      </c>
      <c r="Y19" s="8">
        <f t="shared" si="8"/>
        <v>56347.104160796836</v>
      </c>
      <c r="Z19" s="6">
        <f t="shared" si="9"/>
        <v>56117.382783595138</v>
      </c>
      <c r="AA19" s="7">
        <f t="shared" si="10"/>
        <v>55888.110959982194</v>
      </c>
      <c r="AB19" s="8">
        <f t="shared" si="11"/>
        <v>55659.285978898733</v>
      </c>
      <c r="AC19" s="27">
        <f t="shared" si="12"/>
        <v>38.720175339735761</v>
      </c>
      <c r="AD19" s="13">
        <f t="shared" si="13"/>
        <v>77.157082943961541</v>
      </c>
      <c r="AE19" s="14">
        <f t="shared" si="14"/>
        <v>115.31572106108615</v>
      </c>
      <c r="AF19" s="27">
        <f t="shared" si="15"/>
        <v>153.20100615216052</v>
      </c>
      <c r="AG19" s="14">
        <f t="shared" si="16"/>
        <v>190.8177747872187</v>
      </c>
    </row>
    <row r="20" spans="1:33" x14ac:dyDescent="0.4">
      <c r="A20" s="47">
        <v>16</v>
      </c>
      <c r="B20" s="22">
        <f t="shared" si="23"/>
        <v>348741.44438409089</v>
      </c>
      <c r="C20" s="6">
        <f t="shared" si="23"/>
        <v>346458.12715492595</v>
      </c>
      <c r="D20" s="7">
        <f t="shared" si="23"/>
        <v>344202.25766692183</v>
      </c>
      <c r="E20" s="8">
        <f t="shared" si="23"/>
        <v>341973.33045511693</v>
      </c>
      <c r="F20" s="6">
        <f t="shared" si="23"/>
        <v>339770.8523810294</v>
      </c>
      <c r="G20" s="7">
        <f t="shared" si="23"/>
        <v>337594.34225912462</v>
      </c>
      <c r="H20" s="8">
        <f t="shared" si="23"/>
        <v>335443.33049678447</v>
      </c>
      <c r="I20" s="6">
        <f t="shared" si="23"/>
        <v>333317.35874721099</v>
      </c>
      <c r="J20" s="7">
        <f t="shared" si="23"/>
        <v>331215.97957472695</v>
      </c>
      <c r="K20" s="8">
        <f t="shared" si="23"/>
        <v>329138.75613195903</v>
      </c>
      <c r="L20" s="27">
        <f t="shared" si="24"/>
        <v>379.02485113527655</v>
      </c>
      <c r="M20" s="13">
        <f t="shared" si="25"/>
        <v>741.56400509757805</v>
      </c>
      <c r="N20" s="14">
        <f t="shared" si="26"/>
        <v>1088.4898919710831</v>
      </c>
      <c r="O20" s="27">
        <f t="shared" si="27"/>
        <v>1420.6181167700197</v>
      </c>
      <c r="P20" s="14">
        <f t="shared" si="28"/>
        <v>1738.7119156025656</v>
      </c>
      <c r="R20" s="47">
        <v>61</v>
      </c>
      <c r="S20" s="22">
        <f t="shared" si="2"/>
        <v>55430.905145276898</v>
      </c>
      <c r="T20" s="6">
        <f t="shared" si="3"/>
        <v>55202.965779902181</v>
      </c>
      <c r="U20" s="7">
        <f t="shared" si="4"/>
        <v>54975.465219276986</v>
      </c>
      <c r="V20" s="8">
        <f t="shared" si="5"/>
        <v>54748.400815485329</v>
      </c>
      <c r="W20" s="6">
        <f t="shared" si="6"/>
        <v>54521.769936058765</v>
      </c>
      <c r="X20" s="7">
        <f t="shared" si="7"/>
        <v>54295.569963843678</v>
      </c>
      <c r="Y20" s="8">
        <f t="shared" si="8"/>
        <v>54069.798296870031</v>
      </c>
      <c r="Z20" s="6">
        <f t="shared" si="9"/>
        <v>53844.452348220795</v>
      </c>
      <c r="AA20" s="7">
        <f t="shared" si="10"/>
        <v>53619.529545903279</v>
      </c>
      <c r="AB20" s="8">
        <f t="shared" si="11"/>
        <v>53395.027332721125</v>
      </c>
      <c r="AC20" s="27">
        <f t="shared" si="12"/>
        <v>37.965499810403344</v>
      </c>
      <c r="AD20" s="13">
        <f t="shared" si="13"/>
        <v>75.664358435731629</v>
      </c>
      <c r="AE20" s="14">
        <f t="shared" si="14"/>
        <v>113.10128710561912</v>
      </c>
      <c r="AF20" s="27">
        <f t="shared" si="15"/>
        <v>150.28092204233963</v>
      </c>
      <c r="AG20" s="14">
        <f t="shared" si="16"/>
        <v>187.20782618436715</v>
      </c>
    </row>
    <row r="21" spans="1:33" x14ac:dyDescent="0.4">
      <c r="A21" s="47">
        <v>17</v>
      </c>
      <c r="B21" s="22">
        <f t="shared" si="23"/>
        <v>327085.26184841403</v>
      </c>
      <c r="C21" s="6">
        <f t="shared" si="23"/>
        <v>325055.0801299836</v>
      </c>
      <c r="D21" s="7">
        <f t="shared" si="23"/>
        <v>323047.80406892946</v>
      </c>
      <c r="E21" s="8">
        <f t="shared" si="23"/>
        <v>321063.03616392799</v>
      </c>
      <c r="F21" s="6">
        <f t="shared" si="23"/>
        <v>319100.38804976927</v>
      </c>
      <c r="G21" s="7">
        <f t="shared" si="23"/>
        <v>317159.48023632128</v>
      </c>
      <c r="H21" s="8">
        <f t="shared" si="23"/>
        <v>315239.94185639516</v>
      </c>
      <c r="I21" s="6">
        <f t="shared" si="23"/>
        <v>313341.41042215668</v>
      </c>
      <c r="J21" s="7">
        <f t="shared" si="23"/>
        <v>311463.53158974787</v>
      </c>
      <c r="K21" s="8">
        <f t="shared" si="23"/>
        <v>309605.9589317994</v>
      </c>
      <c r="L21" s="27">
        <f t="shared" si="24"/>
        <v>337.0886104515339</v>
      </c>
      <c r="M21" s="13">
        <f t="shared" si="25"/>
        <v>660.40584508503889</v>
      </c>
      <c r="N21" s="14">
        <f t="shared" si="26"/>
        <v>970.63936467727399</v>
      </c>
      <c r="O21" s="27">
        <f t="shared" si="27"/>
        <v>1268.4345380790801</v>
      </c>
      <c r="P21" s="14">
        <f t="shared" si="28"/>
        <v>1554.3975766512049</v>
      </c>
      <c r="R21" s="47">
        <v>62</v>
      </c>
      <c r="S21" s="22">
        <f t="shared" si="2"/>
        <v>53170.943166147874</v>
      </c>
      <c r="T21" s="6">
        <f t="shared" si="3"/>
        <v>52947.274518201462</v>
      </c>
      <c r="U21" s="7">
        <f t="shared" si="4"/>
        <v>52724.018875320078</v>
      </c>
      <c r="V21" s="8">
        <f t="shared" si="5"/>
        <v>52501.173738239035</v>
      </c>
      <c r="W21" s="6">
        <f t="shared" si="6"/>
        <v>52278.736621868869</v>
      </c>
      <c r="X21" s="7">
        <f t="shared" si="7"/>
        <v>52056.705055174622</v>
      </c>
      <c r="Y21" s="8">
        <f t="shared" si="8"/>
        <v>51835.076581056092</v>
      </c>
      <c r="Z21" s="6">
        <f t="shared" si="9"/>
        <v>51613.848756229228</v>
      </c>
      <c r="AA21" s="7">
        <f t="shared" si="10"/>
        <v>51393.019151108834</v>
      </c>
      <c r="AB21" s="8">
        <f t="shared" si="11"/>
        <v>51172.585349691988</v>
      </c>
      <c r="AC21" s="27">
        <f t="shared" si="12"/>
        <v>37.255147808390575</v>
      </c>
      <c r="AD21" s="13">
        <f t="shared" si="13"/>
        <v>74.259335801523775</v>
      </c>
      <c r="AE21" s="14">
        <f t="shared" si="14"/>
        <v>111.01701190908534</v>
      </c>
      <c r="AF21" s="27">
        <f t="shared" si="15"/>
        <v>147.53255522000381</v>
      </c>
      <c r="AG21" s="14">
        <f t="shared" si="16"/>
        <v>183.81027755206469</v>
      </c>
    </row>
    <row r="22" spans="1:33" x14ac:dyDescent="0.4">
      <c r="A22" s="47">
        <v>18</v>
      </c>
      <c r="B22" s="22">
        <f t="shared" si="23"/>
        <v>307768.35371752537</v>
      </c>
      <c r="C22" s="6">
        <f t="shared" si="23"/>
        <v>305950.38470010785</v>
      </c>
      <c r="D22" s="7">
        <f t="shared" si="23"/>
        <v>304151.72791109077</v>
      </c>
      <c r="E22" s="8">
        <f t="shared" si="23"/>
        <v>302372.06646151468</v>
      </c>
      <c r="F22" s="6">
        <f t="shared" si="23"/>
        <v>300611.09034953668</v>
      </c>
      <c r="G22" s="7">
        <f t="shared" si="23"/>
        <v>298868.49627428933</v>
      </c>
      <c r="H22" s="8">
        <f t="shared" si="23"/>
        <v>297143.9874557443</v>
      </c>
      <c r="I22" s="6">
        <f t="shared" si="23"/>
        <v>295437.27346035565</v>
      </c>
      <c r="J22" s="7">
        <f t="shared" si="23"/>
        <v>293748.07003226777</v>
      </c>
      <c r="K22" s="8">
        <f t="shared" si="23"/>
        <v>292076.0989298817</v>
      </c>
      <c r="L22" s="27">
        <f t="shared" si="24"/>
        <v>301.91996420072974</v>
      </c>
      <c r="M22" s="13">
        <f t="shared" si="25"/>
        <v>592.21867025668325</v>
      </c>
      <c r="N22" s="14">
        <f t="shared" si="26"/>
        <v>871.4454450735102</v>
      </c>
      <c r="O22" s="27">
        <f t="shared" si="27"/>
        <v>1140.1176166688056</v>
      </c>
      <c r="P22" s="14">
        <f t="shared" si="28"/>
        <v>1398.7227623412873</v>
      </c>
      <c r="R22" s="47">
        <v>63</v>
      </c>
      <c r="S22" s="22">
        <f t="shared" si="2"/>
        <v>50952.54494944289</v>
      </c>
      <c r="T22" s="6">
        <f t="shared" si="3"/>
        <v>50732.89556117844</v>
      </c>
      <c r="U22" s="7">
        <f t="shared" si="4"/>
        <v>50513.634808955234</v>
      </c>
      <c r="V22" s="8">
        <f t="shared" si="5"/>
        <v>50294.760329957157</v>
      </c>
      <c r="W22" s="6">
        <f t="shared" si="6"/>
        <v>50076.269774384375</v>
      </c>
      <c r="X22" s="7">
        <f t="shared" si="7"/>
        <v>49858.160805343141</v>
      </c>
      <c r="Y22" s="8">
        <f t="shared" si="8"/>
        <v>49640.431098736706</v>
      </c>
      <c r="Z22" s="6">
        <f t="shared" si="9"/>
        <v>49423.078343157023</v>
      </c>
      <c r="AA22" s="7">
        <f t="shared" si="10"/>
        <v>49206.100239777697</v>
      </c>
      <c r="AB22" s="8">
        <f t="shared" si="11"/>
        <v>48989.494502247719</v>
      </c>
      <c r="AC22" s="27">
        <f t="shared" si="12"/>
        <v>36.586625874054334</v>
      </c>
      <c r="AD22" s="13">
        <f t="shared" si="13"/>
        <v>72.93710599455062</v>
      </c>
      <c r="AE22" s="14">
        <f t="shared" si="14"/>
        <v>109.05564657982086</v>
      </c>
      <c r="AF22" s="27">
        <f t="shared" si="15"/>
        <v>144.94639062725855</v>
      </c>
      <c r="AG22" s="14">
        <f t="shared" si="16"/>
        <v>180.61341934556458</v>
      </c>
    </row>
    <row r="23" spans="1:33" x14ac:dyDescent="0.4">
      <c r="A23" s="47">
        <v>19</v>
      </c>
      <c r="B23" s="22">
        <f t="shared" si="23"/>
        <v>290421.08776758227</v>
      </c>
      <c r="C23" s="6">
        <f t="shared" si="23"/>
        <v>288782.76986243809</v>
      </c>
      <c r="D23" s="7">
        <f t="shared" si="23"/>
        <v>287160.88408569072</v>
      </c>
      <c r="E23" s="8">
        <f t="shared" si="23"/>
        <v>285555.17471886188</v>
      </c>
      <c r="F23" s="6">
        <f t="shared" si="23"/>
        <v>283965.39131431049</v>
      </c>
      <c r="G23" s="7">
        <f t="shared" si="23"/>
        <v>282391.28856008011</v>
      </c>
      <c r="H23" s="8">
        <f t="shared" si="23"/>
        <v>280832.62614888407</v>
      </c>
      <c r="I23" s="6">
        <f t="shared" si="23"/>
        <v>279289.16865108075</v>
      </c>
      <c r="J23" s="7">
        <f t="shared" si="23"/>
        <v>277760.68539149745</v>
      </c>
      <c r="K23" s="8">
        <f t="shared" si="23"/>
        <v>276246.95032996975</v>
      </c>
      <c r="L23" s="27">
        <f t="shared" si="24"/>
        <v>272.13849868215038</v>
      </c>
      <c r="M23" s="13">
        <f t="shared" si="25"/>
        <v>534.38097919177017</v>
      </c>
      <c r="N23" s="14">
        <f t="shared" si="26"/>
        <v>787.17154346100142</v>
      </c>
      <c r="O23" s="27">
        <f t="shared" si="27"/>
        <v>1030.9297228874166</v>
      </c>
      <c r="P23" s="14">
        <f t="shared" si="28"/>
        <v>1266.0521192237866</v>
      </c>
      <c r="R23" s="47">
        <v>64</v>
      </c>
      <c r="S23" s="22">
        <f t="shared" si="2"/>
        <v>48773.258856586152</v>
      </c>
      <c r="T23" s="6">
        <f t="shared" si="3"/>
        <v>48557.391041077928</v>
      </c>
      <c r="U23" s="7">
        <f t="shared" si="4"/>
        <v>48341.888806170355</v>
      </c>
      <c r="V23" s="8">
        <f t="shared" si="5"/>
        <v>48126.749914370776</v>
      </c>
      <c r="W23" s="6">
        <f t="shared" si="6"/>
        <v>47911.972140144826</v>
      </c>
      <c r="X23" s="7">
        <f t="shared" si="7"/>
        <v>47697.553269816031</v>
      </c>
      <c r="Y23" s="8">
        <f t="shared" si="8"/>
        <v>47483.491101465872</v>
      </c>
      <c r="Z23" s="6">
        <f t="shared" si="9"/>
        <v>47269.783444834939</v>
      </c>
      <c r="AA23" s="7">
        <f t="shared" si="10"/>
        <v>47056.428121225144</v>
      </c>
      <c r="AB23" s="8">
        <f t="shared" si="11"/>
        <v>46843.422963402249</v>
      </c>
      <c r="AC23" s="27">
        <f t="shared" si="12"/>
        <v>35.957645381617112</v>
      </c>
      <c r="AD23" s="13">
        <f t="shared" si="13"/>
        <v>71.693162694245075</v>
      </c>
      <c r="AE23" s="14">
        <f t="shared" si="14"/>
        <v>107.21053613354161</v>
      </c>
      <c r="AF23" s="27">
        <f t="shared" si="15"/>
        <v>142.51369180591428</v>
      </c>
      <c r="AG23" s="14">
        <f t="shared" si="16"/>
        <v>177.60649903804642</v>
      </c>
    </row>
    <row r="24" spans="1:33" x14ac:dyDescent="0.4">
      <c r="A24" s="47">
        <v>20</v>
      </c>
      <c r="B24" s="22">
        <f t="shared" si="23"/>
        <v>274747.74194546224</v>
      </c>
      <c r="C24" s="6">
        <f t="shared" si="23"/>
        <v>273262.84312365064</v>
      </c>
      <c r="D24" s="7">
        <f t="shared" si="23"/>
        <v>271792.04104784189</v>
      </c>
      <c r="E24" s="8">
        <f t="shared" si="23"/>
        <v>270335.1270931178</v>
      </c>
      <c r="F24" s="6">
        <f t="shared" si="23"/>
        <v>268891.8967235937</v>
      </c>
      <c r="G24" s="7">
        <f t="shared" si="23"/>
        <v>267462.14939268236</v>
      </c>
      <c r="H24" s="8">
        <f t="shared" si="23"/>
        <v>266045.68844626419</v>
      </c>
      <c r="I24" s="6">
        <f t="shared" si="23"/>
        <v>264642.32102866319</v>
      </c>
      <c r="J24" s="7">
        <f t="shared" si="23"/>
        <v>263251.85799133562</v>
      </c>
      <c r="K24" s="8">
        <f t="shared" si="23"/>
        <v>261874.11380417985</v>
      </c>
      <c r="L24" s="27">
        <f t="shared" si="24"/>
        <v>246.69868809375475</v>
      </c>
      <c r="M24" s="13">
        <f t="shared" si="25"/>
        <v>484.9017168603641</v>
      </c>
      <c r="N24" s="14">
        <f t="shared" si="26"/>
        <v>714.9720019178676</v>
      </c>
      <c r="O24" s="27">
        <f t="shared" si="27"/>
        <v>937.25334041192036</v>
      </c>
      <c r="P24" s="14">
        <f t="shared" si="28"/>
        <v>1152.0716276319654</v>
      </c>
      <c r="R24" s="47">
        <v>65</v>
      </c>
      <c r="S24" s="22">
        <f t="shared" si="2"/>
        <v>46630.765815499857</v>
      </c>
      <c r="T24" s="6">
        <f t="shared" si="3"/>
        <v>46418.454532923861</v>
      </c>
      <c r="U24" s="7">
        <f t="shared" si="4"/>
        <v>46206.486982257862</v>
      </c>
      <c r="V24" s="8">
        <f t="shared" si="5"/>
        <v>45994.861041169461</v>
      </c>
      <c r="W24" s="6">
        <f t="shared" si="6"/>
        <v>45783.574598317187</v>
      </c>
      <c r="X24" s="7">
        <f t="shared" si="7"/>
        <v>45572.625553258484</v>
      </c>
      <c r="Y24" s="8">
        <f t="shared" si="8"/>
        <v>45362.011816358252</v>
      </c>
      <c r="Z24" s="6">
        <f t="shared" si="9"/>
        <v>45151.731308698319</v>
      </c>
      <c r="AA24" s="7">
        <f t="shared" si="10"/>
        <v>44941.781961987799</v>
      </c>
      <c r="AB24" s="8">
        <f t="shared" si="11"/>
        <v>44732.161718473835</v>
      </c>
      <c r="AC24" s="27">
        <f t="shared" si="12"/>
        <v>35.36610442192341</v>
      </c>
      <c r="AD24" s="13">
        <f t="shared" si="13"/>
        <v>70.523366818993054</v>
      </c>
      <c r="AE24" s="14">
        <f t="shared" si="14"/>
        <v>105.4755673559539</v>
      </c>
      <c r="AF24" s="27">
        <f t="shared" si="15"/>
        <v>140.22643280368538</v>
      </c>
      <c r="AG24" s="14">
        <f t="shared" si="16"/>
        <v>174.77963773891952</v>
      </c>
    </row>
    <row r="25" spans="1:33" x14ac:dyDescent="0.4">
      <c r="A25" s="47">
        <v>21</v>
      </c>
      <c r="B25" s="22">
        <f t="shared" si="23"/>
        <v>260508.90646938019</v>
      </c>
      <c r="C25" s="6">
        <f t="shared" si="23"/>
        <v>259156.05743770069</v>
      </c>
      <c r="D25" s="7">
        <f t="shared" si="23"/>
        <v>257815.39152714808</v>
      </c>
      <c r="E25" s="8">
        <f t="shared" si="23"/>
        <v>256486.73684392544</v>
      </c>
      <c r="F25" s="6">
        <f t="shared" si="23"/>
        <v>255169.92470560269</v>
      </c>
      <c r="G25" s="7">
        <f t="shared" si="23"/>
        <v>253864.78956643073</v>
      </c>
      <c r="H25" s="8">
        <f t="shared" si="23"/>
        <v>252571.16894473048</v>
      </c>
      <c r="I25" s="6">
        <f t="shared" si="23"/>
        <v>251288.9033522892</v>
      </c>
      <c r="J25" s="7">
        <f t="shared" si="23"/>
        <v>250017.83622570013</v>
      </c>
      <c r="K25" s="8">
        <f t="shared" si="23"/>
        <v>248757.81385958384</v>
      </c>
      <c r="L25" s="27">
        <f t="shared" si="24"/>
        <v>224.79693079723074</v>
      </c>
      <c r="M25" s="13">
        <f t="shared" si="25"/>
        <v>442.24671366917755</v>
      </c>
      <c r="N25" s="14">
        <f t="shared" si="26"/>
        <v>652.64881748588596</v>
      </c>
      <c r="O25" s="27">
        <f t="shared" si="27"/>
        <v>856.28765546657087</v>
      </c>
      <c r="P25" s="14">
        <f t="shared" si="28"/>
        <v>1053.4335001404106</v>
      </c>
      <c r="R25" s="47">
        <v>66</v>
      </c>
      <c r="S25" s="22">
        <f t="shared" si="2"/>
        <v>44522.868530853608</v>
      </c>
      <c r="T25" s="6">
        <f t="shared" si="3"/>
        <v>44313.900362186701</v>
      </c>
      <c r="U25" s="7">
        <f t="shared" si="4"/>
        <v>44105.255185808383</v>
      </c>
      <c r="V25" s="8">
        <f t="shared" si="5"/>
        <v>43896.930985243744</v>
      </c>
      <c r="W25" s="6">
        <f t="shared" si="6"/>
        <v>43688.925754122254</v>
      </c>
      <c r="X25" s="7">
        <f t="shared" si="7"/>
        <v>43481.237496093367</v>
      </c>
      <c r="Y25" s="8">
        <f t="shared" si="8"/>
        <v>43273.864224742618</v>
      </c>
      <c r="Z25" s="6">
        <f t="shared" si="9"/>
        <v>43066.803963508493</v>
      </c>
      <c r="AA25" s="7">
        <f t="shared" si="10"/>
        <v>42860.054745600166</v>
      </c>
      <c r="AB25" s="8">
        <f t="shared" si="11"/>
        <v>42653.614613915524</v>
      </c>
      <c r="AC25" s="27">
        <f t="shared" si="12"/>
        <v>34.810071626870013</v>
      </c>
      <c r="AD25" s="13">
        <f t="shared" si="13"/>
        <v>69.423914834172137</v>
      </c>
      <c r="AE25" s="14">
        <f t="shared" si="14"/>
        <v>103.8451222299891</v>
      </c>
      <c r="AF25" s="27">
        <f t="shared" si="15"/>
        <v>138.07723733343482</v>
      </c>
      <c r="AG25" s="14">
        <f t="shared" si="16"/>
        <v>172.12375567600611</v>
      </c>
    </row>
    <row r="26" spans="1:33" x14ac:dyDescent="0.4">
      <c r="A26" s="47">
        <v>22</v>
      </c>
      <c r="B26" s="22">
        <f t="shared" ref="B26:K48" si="29">1/(TAN(RADIANS($A26+B$2)))*100000</f>
        <v>247508.68534162961</v>
      </c>
      <c r="C26" s="6">
        <f t="shared" si="29"/>
        <v>246270.30248940142</v>
      </c>
      <c r="D26" s="7">
        <f t="shared" si="29"/>
        <v>245042.51978885158</v>
      </c>
      <c r="E26" s="8">
        <f t="shared" si="29"/>
        <v>243825.19433448819</v>
      </c>
      <c r="F26" s="6">
        <f t="shared" si="29"/>
        <v>242618.18577114597</v>
      </c>
      <c r="G26" s="7">
        <f t="shared" si="29"/>
        <v>241421.35623730949</v>
      </c>
      <c r="H26" s="8">
        <f t="shared" si="29"/>
        <v>240234.57030994102</v>
      </c>
      <c r="I26" s="6">
        <f t="shared" si="29"/>
        <v>239057.69495076675</v>
      </c>
      <c r="J26" s="7">
        <f t="shared" si="29"/>
        <v>237890.59945397658</v>
      </c>
      <c r="K26" s="8">
        <f t="shared" si="29"/>
        <v>236733.1553952941</v>
      </c>
      <c r="L26" s="27">
        <f t="shared" si="24"/>
        <v>205.80735728707805</v>
      </c>
      <c r="M26" s="13">
        <f t="shared" si="25"/>
        <v>405.2184162269441</v>
      </c>
      <c r="N26" s="14">
        <f t="shared" si="26"/>
        <v>598.48248380848599</v>
      </c>
      <c r="O26" s="27">
        <f t="shared" si="27"/>
        <v>785.83688091787917</v>
      </c>
      <c r="P26" s="14">
        <f t="shared" si="28"/>
        <v>967.50763939133321</v>
      </c>
      <c r="R26" s="47">
        <v>67</v>
      </c>
      <c r="S26" s="22">
        <f t="shared" si="2"/>
        <v>42447.481620960469</v>
      </c>
      <c r="T26" s="6">
        <f t="shared" si="3"/>
        <v>42241.653828768198</v>
      </c>
      <c r="U26" s="7">
        <f t="shared" si="4"/>
        <v>42036.129308819727</v>
      </c>
      <c r="V26" s="8">
        <f t="shared" si="5"/>
        <v>41830.906141964908</v>
      </c>
      <c r="W26" s="6">
        <f t="shared" si="6"/>
        <v>41625.982418343869</v>
      </c>
      <c r="X26" s="7">
        <f t="shared" si="7"/>
        <v>41421.356237309512</v>
      </c>
      <c r="Y26" s="8">
        <f t="shared" si="8"/>
        <v>41217.025707350258</v>
      </c>
      <c r="Z26" s="6">
        <f t="shared" si="9"/>
        <v>41012.988946013676</v>
      </c>
      <c r="AA26" s="7">
        <f t="shared" si="10"/>
        <v>40809.244079830773</v>
      </c>
      <c r="AB26" s="8">
        <f t="shared" si="11"/>
        <v>40605.789244240514</v>
      </c>
      <c r="AC26" s="27">
        <f t="shared" si="12"/>
        <v>34.287771708259243</v>
      </c>
      <c r="AD26" s="13">
        <f t="shared" si="13"/>
        <v>68.391310412795974</v>
      </c>
      <c r="AE26" s="14">
        <f t="shared" si="14"/>
        <v>102.31403628060525</v>
      </c>
      <c r="AF26" s="27">
        <f t="shared" si="15"/>
        <v>136.05932434473152</v>
      </c>
      <c r="AG26" s="14">
        <f t="shared" si="16"/>
        <v>169.63050551746346</v>
      </c>
    </row>
    <row r="27" spans="1:33" x14ac:dyDescent="0.4">
      <c r="A27" s="47">
        <v>23</v>
      </c>
      <c r="B27" s="22">
        <f t="shared" si="29"/>
        <v>235585.23658237528</v>
      </c>
      <c r="C27" s="6">
        <f t="shared" si="29"/>
        <v>234446.71900649529</v>
      </c>
      <c r="D27" s="7">
        <f t="shared" si="29"/>
        <v>233317.48079548505</v>
      </c>
      <c r="E27" s="8">
        <f t="shared" si="29"/>
        <v>232197.40216787934</v>
      </c>
      <c r="F27" s="6">
        <f t="shared" si="29"/>
        <v>231086.36538824113</v>
      </c>
      <c r="G27" s="7">
        <f t="shared" si="29"/>
        <v>229984.25472362567</v>
      </c>
      <c r="H27" s="8">
        <f t="shared" si="29"/>
        <v>228890.95640115286</v>
      </c>
      <c r="I27" s="6">
        <f t="shared" si="29"/>
        <v>227806.35856665173</v>
      </c>
      <c r="J27" s="7">
        <f t="shared" si="29"/>
        <v>226730.35124434944</v>
      </c>
      <c r="K27" s="8">
        <f t="shared" si="29"/>
        <v>225662.82629757092</v>
      </c>
      <c r="L27" s="27">
        <f t="shared" si="24"/>
        <v>189.23666539869009</v>
      </c>
      <c r="M27" s="13">
        <f t="shared" si="25"/>
        <v>372.87099720080369</v>
      </c>
      <c r="N27" s="14">
        <f t="shared" si="26"/>
        <v>551.11222288333011</v>
      </c>
      <c r="O27" s="27">
        <f t="shared" si="27"/>
        <v>724.15993218394578</v>
      </c>
      <c r="P27" s="14">
        <f t="shared" si="28"/>
        <v>892.20461444899047</v>
      </c>
      <c r="R27" s="47">
        <v>68</v>
      </c>
      <c r="S27" s="22">
        <f t="shared" si="2"/>
        <v>40402.622583515673</v>
      </c>
      <c r="T27" s="6">
        <f t="shared" si="3"/>
        <v>40199.74225068844</v>
      </c>
      <c r="U27" s="7">
        <f t="shared" si="4"/>
        <v>39997.146407477245</v>
      </c>
      <c r="V27" s="8">
        <f t="shared" si="5"/>
        <v>39794.833224214097</v>
      </c>
      <c r="W27" s="6">
        <f t="shared" si="6"/>
        <v>39592.80087977212</v>
      </c>
      <c r="X27" s="7">
        <f t="shared" si="7"/>
        <v>39391.047561494241</v>
      </c>
      <c r="Y27" s="8">
        <f t="shared" si="8"/>
        <v>39189.571465121961</v>
      </c>
      <c r="Z27" s="6">
        <f t="shared" si="9"/>
        <v>38988.370794724935</v>
      </c>
      <c r="AA27" s="7">
        <f t="shared" si="10"/>
        <v>38787.443762631221</v>
      </c>
      <c r="AB27" s="8">
        <f t="shared" si="11"/>
        <v>38586.788589357711</v>
      </c>
      <c r="AC27" s="27">
        <f t="shared" si="12"/>
        <v>33.797572513979048</v>
      </c>
      <c r="AD27" s="13">
        <f t="shared" si="13"/>
        <v>67.422339064472908</v>
      </c>
      <c r="AE27" s="14">
        <f t="shared" si="14"/>
        <v>100.87756127523107</v>
      </c>
      <c r="AF27" s="27">
        <f t="shared" si="15"/>
        <v>134.16645927733452</v>
      </c>
      <c r="AG27" s="14">
        <f t="shared" si="16"/>
        <v>167.2922126432868</v>
      </c>
    </row>
    <row r="28" spans="1:33" x14ac:dyDescent="0.4">
      <c r="A28" s="47">
        <v>24</v>
      </c>
      <c r="B28" s="22">
        <f t="shared" si="29"/>
        <v>224603.6773904216</v>
      </c>
      <c r="C28" s="6">
        <f t="shared" si="29"/>
        <v>223552.799950424</v>
      </c>
      <c r="D28" s="7">
        <f t="shared" si="29"/>
        <v>222510.09113208059</v>
      </c>
      <c r="E28" s="8">
        <f t="shared" si="29"/>
        <v>221475.44978133612</v>
      </c>
      <c r="F28" s="6">
        <f t="shared" si="29"/>
        <v>220448.77640091456</v>
      </c>
      <c r="G28" s="7">
        <f t="shared" si="29"/>
        <v>219429.97311650382</v>
      </c>
      <c r="H28" s="8">
        <f t="shared" si="29"/>
        <v>218418.94364376605</v>
      </c>
      <c r="I28" s="6">
        <f t="shared" si="29"/>
        <v>217415.59325614918</v>
      </c>
      <c r="J28" s="7">
        <f t="shared" si="29"/>
        <v>216419.82875347679</v>
      </c>
      <c r="K28" s="8">
        <f t="shared" si="29"/>
        <v>215431.5584312951</v>
      </c>
      <c r="L28" s="27">
        <f t="shared" si="24"/>
        <v>174.69179983580034</v>
      </c>
      <c r="M28" s="13">
        <f t="shared" si="25"/>
        <v>344.44943122401673</v>
      </c>
      <c r="N28" s="14">
        <f t="shared" si="26"/>
        <v>509.44978759313744</v>
      </c>
      <c r="O28" s="27">
        <f t="shared" si="27"/>
        <v>669.86194196202268</v>
      </c>
      <c r="P28" s="14">
        <f t="shared" si="28"/>
        <v>825.84756568127705</v>
      </c>
      <c r="R28" s="47">
        <v>69</v>
      </c>
      <c r="S28" s="22">
        <f t="shared" si="2"/>
        <v>38386.403503541595</v>
      </c>
      <c r="T28" s="6">
        <f t="shared" si="3"/>
        <v>38186.286741871911</v>
      </c>
      <c r="U28" s="7">
        <f t="shared" si="4"/>
        <v>37986.436549021906</v>
      </c>
      <c r="V28" s="8">
        <f t="shared" si="5"/>
        <v>37786.851177582095</v>
      </c>
      <c r="W28" s="6">
        <f t="shared" si="6"/>
        <v>37587.528887993205</v>
      </c>
      <c r="X28" s="7">
        <f t="shared" si="7"/>
        <v>37388.467948480466</v>
      </c>
      <c r="Y28" s="8">
        <f t="shared" si="8"/>
        <v>37189.666634987749</v>
      </c>
      <c r="Z28" s="6">
        <f t="shared" si="9"/>
        <v>36991.123231112564</v>
      </c>
      <c r="AA28" s="7">
        <f t="shared" si="10"/>
        <v>36792.836028041624</v>
      </c>
      <c r="AB28" s="8">
        <f t="shared" si="11"/>
        <v>36594.803324486478</v>
      </c>
      <c r="AC28" s="27">
        <f t="shared" si="12"/>
        <v>33.337973430047896</v>
      </c>
      <c r="AD28" s="13">
        <f t="shared" si="13"/>
        <v>66.514045398348571</v>
      </c>
      <c r="AE28" s="14">
        <f t="shared" si="14"/>
        <v>99.531331790934018</v>
      </c>
      <c r="AF28" s="27">
        <f t="shared" si="15"/>
        <v>132.3929103608707</v>
      </c>
      <c r="AG28" s="14">
        <f t="shared" si="16"/>
        <v>165.10182159135229</v>
      </c>
    </row>
    <row r="29" spans="1:33" x14ac:dyDescent="0.4">
      <c r="A29" s="47">
        <v>25</v>
      </c>
      <c r="B29" s="22">
        <f t="shared" si="29"/>
        <v>214450.69205095587</v>
      </c>
      <c r="C29" s="6">
        <f t="shared" si="29"/>
        <v>213477.14081041393</v>
      </c>
      <c r="D29" s="7">
        <f t="shared" si="29"/>
        <v>212510.81731572028</v>
      </c>
      <c r="E29" s="8">
        <f t="shared" si="29"/>
        <v>211551.63555319127</v>
      </c>
      <c r="F29" s="6">
        <f t="shared" si="29"/>
        <v>210599.51086223513</v>
      </c>
      <c r="G29" s="7">
        <f t="shared" si="29"/>
        <v>209654.35990881748</v>
      </c>
      <c r="H29" s="8">
        <f t="shared" si="29"/>
        <v>208716.10065954953</v>
      </c>
      <c r="I29" s="6">
        <f t="shared" si="29"/>
        <v>207784.65235638065</v>
      </c>
      <c r="J29" s="7">
        <f t="shared" si="29"/>
        <v>206859.93549187924</v>
      </c>
      <c r="K29" s="8">
        <f t="shared" si="29"/>
        <v>205941.87178508702</v>
      </c>
      <c r="L29" s="27">
        <f t="shared" si="24"/>
        <v>161.85646489568899</v>
      </c>
      <c r="M29" s="13">
        <f t="shared" si="25"/>
        <v>319.34510481629695</v>
      </c>
      <c r="N29" s="14">
        <f t="shared" si="26"/>
        <v>472.61649593396214</v>
      </c>
      <c r="O29" s="27">
        <f t="shared" si="27"/>
        <v>621.81481526207062</v>
      </c>
      <c r="P29" s="14">
        <f t="shared" si="28"/>
        <v>767.07817023540338</v>
      </c>
      <c r="R29" s="47">
        <v>70</v>
      </c>
      <c r="S29" s="22">
        <f t="shared" si="2"/>
        <v>36397.023426620246</v>
      </c>
      <c r="T29" s="6">
        <f t="shared" si="3"/>
        <v>36199.494648014283</v>
      </c>
      <c r="U29" s="7">
        <f t="shared" si="4"/>
        <v>36002.215309575644</v>
      </c>
      <c r="V29" s="8">
        <f t="shared" si="5"/>
        <v>35805.183739485154</v>
      </c>
      <c r="W29" s="6">
        <f t="shared" si="6"/>
        <v>35608.398273135375</v>
      </c>
      <c r="X29" s="7">
        <f t="shared" si="7"/>
        <v>35411.8572530698</v>
      </c>
      <c r="Y29" s="8">
        <f t="shared" si="8"/>
        <v>35215.559028921882</v>
      </c>
      <c r="Z29" s="6">
        <f t="shared" si="9"/>
        <v>35019.501957354878</v>
      </c>
      <c r="AA29" s="7">
        <f t="shared" si="10"/>
        <v>34823.684402002102</v>
      </c>
      <c r="AB29" s="8">
        <f t="shared" si="11"/>
        <v>34628.104733407425</v>
      </c>
      <c r="AC29" s="27">
        <f t="shared" si="12"/>
        <v>32.907594979150417</v>
      </c>
      <c r="AD29" s="13">
        <f t="shared" si="13"/>
        <v>65.663712728741302</v>
      </c>
      <c r="AE29" s="14">
        <f t="shared" si="14"/>
        <v>98.271335222076232</v>
      </c>
      <c r="AF29" s="27">
        <f t="shared" si="15"/>
        <v>130.7334094063749</v>
      </c>
      <c r="AG29" s="14">
        <f t="shared" si="16"/>
        <v>163.05284800208074</v>
      </c>
    </row>
    <row r="30" spans="1:33" x14ac:dyDescent="0.4">
      <c r="A30" s="47">
        <v>26</v>
      </c>
      <c r="B30" s="22">
        <f t="shared" si="29"/>
        <v>205030.3841579296</v>
      </c>
      <c r="C30" s="6">
        <f t="shared" si="29"/>
        <v>204125.39671217033</v>
      </c>
      <c r="D30" s="7">
        <f t="shared" si="29"/>
        <v>203226.83470689075</v>
      </c>
      <c r="E30" s="8">
        <f t="shared" si="29"/>
        <v>202334.62453648579</v>
      </c>
      <c r="F30" s="6">
        <f t="shared" si="29"/>
        <v>201448.6937091586</v>
      </c>
      <c r="G30" s="7">
        <f t="shared" si="29"/>
        <v>200568.97082590198</v>
      </c>
      <c r="H30" s="8">
        <f t="shared" si="29"/>
        <v>199695.38555995488</v>
      </c>
      <c r="I30" s="6">
        <f t="shared" si="29"/>
        <v>198827.86863671936</v>
      </c>
      <c r="J30" s="7">
        <f t="shared" si="29"/>
        <v>197966.35181412776</v>
      </c>
      <c r="K30" s="8">
        <f t="shared" si="29"/>
        <v>197110.76786344807</v>
      </c>
      <c r="L30" s="27">
        <f t="shared" si="24"/>
        <v>150.47381537652836</v>
      </c>
      <c r="M30" s="13">
        <f t="shared" si="25"/>
        <v>297.06302408663396</v>
      </c>
      <c r="N30" s="14">
        <f t="shared" si="26"/>
        <v>439.89660701714092</v>
      </c>
      <c r="O30" s="27">
        <f t="shared" si="27"/>
        <v>579.09826821416209</v>
      </c>
      <c r="P30" s="14">
        <f t="shared" si="28"/>
        <v>714.78669668271323</v>
      </c>
      <c r="R30" s="47">
        <v>71</v>
      </c>
      <c r="S30" s="22">
        <f t="shared" si="2"/>
        <v>34432.761328966531</v>
      </c>
      <c r="T30" s="6">
        <f t="shared" si="3"/>
        <v>34237.652572868319</v>
      </c>
      <c r="U30" s="7">
        <f t="shared" si="4"/>
        <v>34042.776856036937</v>
      </c>
      <c r="V30" s="8">
        <f t="shared" si="5"/>
        <v>33848.132576074197</v>
      </c>
      <c r="W30" s="6">
        <f t="shared" si="6"/>
        <v>33653.718137202297</v>
      </c>
      <c r="X30" s="7">
        <f t="shared" si="7"/>
        <v>33459.531950207311</v>
      </c>
      <c r="Y30" s="8">
        <f t="shared" si="8"/>
        <v>33265.572432382534</v>
      </c>
      <c r="Z30" s="6">
        <f t="shared" si="9"/>
        <v>33071.838007472754</v>
      </c>
      <c r="AA30" s="7">
        <f t="shared" si="10"/>
        <v>32878.327105618773</v>
      </c>
      <c r="AB30" s="8">
        <f t="shared" si="11"/>
        <v>32685.03816330215</v>
      </c>
      <c r="AC30" s="27">
        <f t="shared" si="12"/>
        <v>32.505169485411898</v>
      </c>
      <c r="AD30" s="13">
        <f t="shared" si="13"/>
        <v>64.868844769225234</v>
      </c>
      <c r="AE30" s="14">
        <f t="shared" si="14"/>
        <v>97.093884856418754</v>
      </c>
      <c r="AF30" s="27">
        <f t="shared" si="15"/>
        <v>129.18311660563222</v>
      </c>
      <c r="AG30" s="14">
        <f t="shared" si="16"/>
        <v>161.13933547121587</v>
      </c>
    </row>
    <row r="31" spans="1:33" x14ac:dyDescent="0.4">
      <c r="A31" s="47">
        <v>27</v>
      </c>
      <c r="B31" s="22">
        <f t="shared" si="29"/>
        <v>196261.05055051506</v>
      </c>
      <c r="C31" s="6">
        <f t="shared" si="29"/>
        <v>195417.13461737745</v>
      </c>
      <c r="D31" s="7">
        <f t="shared" si="29"/>
        <v>194578.95576435004</v>
      </c>
      <c r="E31" s="8">
        <f t="shared" si="29"/>
        <v>193746.45063245954</v>
      </c>
      <c r="F31" s="6">
        <f t="shared" si="29"/>
        <v>192919.55678627573</v>
      </c>
      <c r="G31" s="7">
        <f t="shared" si="29"/>
        <v>192098.2126971166</v>
      </c>
      <c r="H31" s="8">
        <f t="shared" si="29"/>
        <v>191282.35772661865</v>
      </c>
      <c r="I31" s="6">
        <f t="shared" si="29"/>
        <v>190471.9321106633</v>
      </c>
      <c r="J31" s="7">
        <f t="shared" si="29"/>
        <v>189666.87694364978</v>
      </c>
      <c r="K31" s="8">
        <f t="shared" si="29"/>
        <v>188867.13416310679</v>
      </c>
      <c r="L31" s="27">
        <f t="shared" si="24"/>
        <v>140.33353582875498</v>
      </c>
      <c r="M31" s="13">
        <f t="shared" si="25"/>
        <v>277.19728211736219</v>
      </c>
      <c r="N31" s="14">
        <f t="shared" si="26"/>
        <v>410.70236536867378</v>
      </c>
      <c r="O31" s="27">
        <f t="shared" si="27"/>
        <v>540.95552947630131</v>
      </c>
      <c r="P31" s="14">
        <f t="shared" si="28"/>
        <v>668.05934546152275</v>
      </c>
      <c r="R31" s="47">
        <v>72</v>
      </c>
      <c r="S31" s="22">
        <f t="shared" si="2"/>
        <v>32491.969623290639</v>
      </c>
      <c r="T31" s="6">
        <f t="shared" si="3"/>
        <v>32299.11993458377</v>
      </c>
      <c r="U31" s="7">
        <f t="shared" si="4"/>
        <v>32106.487552358958</v>
      </c>
      <c r="V31" s="8">
        <f t="shared" si="5"/>
        <v>31914.070937918059</v>
      </c>
      <c r="W31" s="6">
        <f t="shared" si="6"/>
        <v>31721.868558633996</v>
      </c>
      <c r="X31" s="7">
        <f t="shared" si="7"/>
        <v>31529.878887898343</v>
      </c>
      <c r="Y31" s="8">
        <f t="shared" si="8"/>
        <v>31338.100405068537</v>
      </c>
      <c r="Z31" s="6">
        <f t="shared" si="9"/>
        <v>31146.531595416072</v>
      </c>
      <c r="AA31" s="7">
        <f t="shared" si="10"/>
        <v>30955.170950074866</v>
      </c>
      <c r="AB31" s="8">
        <f t="shared" si="11"/>
        <v>30764.01696598982</v>
      </c>
      <c r="AC31" s="27">
        <f t="shared" si="12"/>
        <v>32.129532691463737</v>
      </c>
      <c r="AD31" s="13">
        <f t="shared" si="13"/>
        <v>64.127149192905108</v>
      </c>
      <c r="AE31" s="14">
        <f t="shared" si="14"/>
        <v>95.995595694288568</v>
      </c>
      <c r="AF31" s="27">
        <f t="shared" si="15"/>
        <v>127.737588914968</v>
      </c>
      <c r="AG31" s="14">
        <f t="shared" si="16"/>
        <v>159.35581679424422</v>
      </c>
    </row>
    <row r="32" spans="1:33" x14ac:dyDescent="0.4">
      <c r="A32" s="47">
        <v>28</v>
      </c>
      <c r="B32" s="22">
        <f t="shared" si="29"/>
        <v>188072.64653463321</v>
      </c>
      <c r="C32" s="6">
        <f t="shared" si="29"/>
        <v>187283.35763716101</v>
      </c>
      <c r="D32" s="7">
        <f t="shared" si="29"/>
        <v>186499.21184853135</v>
      </c>
      <c r="E32" s="8">
        <f t="shared" si="29"/>
        <v>185720.15433137625</v>
      </c>
      <c r="F32" s="6">
        <f t="shared" si="29"/>
        <v>184946.13101929918</v>
      </c>
      <c r="G32" s="7">
        <f t="shared" si="29"/>
        <v>184177.08860334579</v>
      </c>
      <c r="H32" s="8">
        <f t="shared" si="29"/>
        <v>183412.97451875929</v>
      </c>
      <c r="I32" s="6">
        <f t="shared" si="29"/>
        <v>182653.73693201179</v>
      </c>
      <c r="J32" s="7">
        <f t="shared" si="29"/>
        <v>181899.32472810661</v>
      </c>
      <c r="K32" s="8">
        <f t="shared" si="29"/>
        <v>181149.68749814373</v>
      </c>
      <c r="L32" s="27">
        <f t="shared" si="24"/>
        <v>131.26208120789306</v>
      </c>
      <c r="M32" s="13">
        <f t="shared" si="25"/>
        <v>259.41249117715051</v>
      </c>
      <c r="N32" s="14">
        <f t="shared" si="26"/>
        <v>384.54749165195608</v>
      </c>
      <c r="O32" s="27">
        <f t="shared" si="27"/>
        <v>506.75968020424625</v>
      </c>
      <c r="P32" s="14">
        <f t="shared" si="28"/>
        <v>626.13815959519707</v>
      </c>
      <c r="R32" s="47">
        <v>73</v>
      </c>
      <c r="S32" s="22">
        <f t="shared" si="2"/>
        <v>30573.06814586604</v>
      </c>
      <c r="T32" s="6">
        <f t="shared" si="3"/>
        <v>30382.32299811811</v>
      </c>
      <c r="U32" s="7">
        <f t="shared" si="4"/>
        <v>30191.780036819939</v>
      </c>
      <c r="V32" s="8">
        <f t="shared" si="5"/>
        <v>30001.437781654931</v>
      </c>
      <c r="W32" s="6">
        <f t="shared" si="6"/>
        <v>29811.294757866297</v>
      </c>
      <c r="X32" s="7">
        <f t="shared" si="7"/>
        <v>29621.349496208037</v>
      </c>
      <c r="Y32" s="8">
        <f t="shared" si="8"/>
        <v>29431.600532895907</v>
      </c>
      <c r="Z32" s="6">
        <f t="shared" si="9"/>
        <v>29242.046409559029</v>
      </c>
      <c r="AA32" s="7">
        <f t="shared" si="10"/>
        <v>29052.685673191649</v>
      </c>
      <c r="AB32" s="8">
        <f t="shared" si="11"/>
        <v>28863.516876105172</v>
      </c>
      <c r="AC32" s="27">
        <f t="shared" si="12"/>
        <v>31.779616228204304</v>
      </c>
      <c r="AD32" s="13">
        <f t="shared" si="13"/>
        <v>63.43652286437009</v>
      </c>
      <c r="AE32" s="14">
        <f t="shared" si="14"/>
        <v>94.973362726090727</v>
      </c>
      <c r="AF32" s="27">
        <f t="shared" si="15"/>
        <v>126.39275165279105</v>
      </c>
      <c r="AG32" s="14">
        <f t="shared" si="16"/>
        <v>157.69727915006615</v>
      </c>
    </row>
    <row r="33" spans="1:33" x14ac:dyDescent="0.4">
      <c r="A33" s="47">
        <v>29</v>
      </c>
      <c r="B33" s="22">
        <f t="shared" si="29"/>
        <v>180404.77552714237</v>
      </c>
      <c r="C33" s="6">
        <f t="shared" si="29"/>
        <v>179664.53978211555</v>
      </c>
      <c r="D33" s="7">
        <f t="shared" si="29"/>
        <v>178928.93190038833</v>
      </c>
      <c r="E33" s="8">
        <f t="shared" si="29"/>
        <v>178197.9041781562</v>
      </c>
      <c r="F33" s="6">
        <f t="shared" si="29"/>
        <v>177471.40955927677</v>
      </c>
      <c r="G33" s="7">
        <f t="shared" si="29"/>
        <v>176749.40162428908</v>
      </c>
      <c r="H33" s="8">
        <f t="shared" si="29"/>
        <v>176031.83457965608</v>
      </c>
      <c r="I33" s="6">
        <f t="shared" si="29"/>
        <v>175318.66324722371</v>
      </c>
      <c r="J33" s="7">
        <f t="shared" si="29"/>
        <v>174609.84305389272</v>
      </c>
      <c r="K33" s="8">
        <f t="shared" si="29"/>
        <v>173905.33002149765</v>
      </c>
      <c r="L33" s="27">
        <f t="shared" si="24"/>
        <v>123.11522484325906</v>
      </c>
      <c r="M33" s="13">
        <f t="shared" si="25"/>
        <v>243.42957807475614</v>
      </c>
      <c r="N33" s="14">
        <f t="shared" si="26"/>
        <v>361.02686531646032</v>
      </c>
      <c r="O33" s="27">
        <f t="shared" si="27"/>
        <v>475.98780968984647</v>
      </c>
      <c r="P33" s="14">
        <f t="shared" si="28"/>
        <v>588.39018958516681</v>
      </c>
      <c r="R33" s="47">
        <v>74</v>
      </c>
      <c r="S33" s="22">
        <f t="shared" si="2"/>
        <v>28674.538575880793</v>
      </c>
      <c r="T33" s="6">
        <f t="shared" si="3"/>
        <v>28485.749335322103</v>
      </c>
      <c r="U33" s="7">
        <f t="shared" si="4"/>
        <v>28297.147722408226</v>
      </c>
      <c r="V33" s="8">
        <f t="shared" si="5"/>
        <v>28108.732310247309</v>
      </c>
      <c r="W33" s="6">
        <f t="shared" si="6"/>
        <v>27920.501677030035</v>
      </c>
      <c r="X33" s="7">
        <f t="shared" si="7"/>
        <v>27732.454405983859</v>
      </c>
      <c r="Y33" s="8">
        <f t="shared" si="8"/>
        <v>27544.589085327116</v>
      </c>
      <c r="Z33" s="6">
        <f t="shared" si="9"/>
        <v>27356.904308223711</v>
      </c>
      <c r="AA33" s="7">
        <f t="shared" si="10"/>
        <v>27169.398672738182</v>
      </c>
      <c r="AB33" s="8">
        <f t="shared" si="11"/>
        <v>26982.070781790586</v>
      </c>
      <c r="AC33" s="27">
        <f t="shared" si="12"/>
        <v>31.454440849926414</v>
      </c>
      <c r="AD33" s="13">
        <f t="shared" si="13"/>
        <v>62.795038572880458</v>
      </c>
      <c r="AE33" s="14">
        <f t="shared" si="14"/>
        <v>94.024341418451513</v>
      </c>
      <c r="AF33" s="27">
        <f t="shared" si="15"/>
        <v>125.14487298596578</v>
      </c>
      <c r="AG33" s="14">
        <f t="shared" si="16"/>
        <v>156.15913282732799</v>
      </c>
    </row>
    <row r="34" spans="1:33" x14ac:dyDescent="0.4">
      <c r="A34" s="47">
        <v>30</v>
      </c>
      <c r="B34" s="22">
        <f t="shared" si="29"/>
        <v>173205.08075688774</v>
      </c>
      <c r="C34" s="6">
        <f t="shared" si="29"/>
        <v>172509.05244220642</v>
      </c>
      <c r="D34" s="7">
        <f t="shared" si="29"/>
        <v>171817.20282536323</v>
      </c>
      <c r="E34" s="8">
        <f t="shared" si="29"/>
        <v>171129.49021069426</v>
      </c>
      <c r="F34" s="6">
        <f t="shared" si="29"/>
        <v>170445.87344980772</v>
      </c>
      <c r="G34" s="7">
        <f t="shared" si="29"/>
        <v>169766.31193260892</v>
      </c>
      <c r="H34" s="8">
        <f t="shared" si="29"/>
        <v>169090.7655785011</v>
      </c>
      <c r="I34" s="6">
        <f t="shared" si="29"/>
        <v>168419.19482775909</v>
      </c>
      <c r="J34" s="7">
        <f t="shared" si="29"/>
        <v>167751.56063306981</v>
      </c>
      <c r="K34" s="8">
        <f t="shared" si="29"/>
        <v>167087.82445123795</v>
      </c>
      <c r="L34" s="27">
        <f t="shared" si="24"/>
        <v>115.77231071823189</v>
      </c>
      <c r="M34" s="13">
        <f t="shared" si="25"/>
        <v>229.01480906633878</v>
      </c>
      <c r="N34" s="14">
        <f t="shared" si="26"/>
        <v>339.80079976041452</v>
      </c>
      <c r="O34" s="27">
        <f t="shared" si="27"/>
        <v>448.20097935612648</v>
      </c>
      <c r="P34" s="14">
        <f t="shared" si="28"/>
        <v>554.28354909200789</v>
      </c>
      <c r="R34" s="47">
        <v>75</v>
      </c>
      <c r="S34" s="22">
        <f t="shared" si="2"/>
        <v>26794.919243112268</v>
      </c>
      <c r="T34" s="6">
        <f t="shared" si="3"/>
        <v>26607.942669201471</v>
      </c>
      <c r="U34" s="7">
        <f t="shared" si="4"/>
        <v>26421.139677279447</v>
      </c>
      <c r="V34" s="8">
        <f t="shared" si="5"/>
        <v>26234.508889246856</v>
      </c>
      <c r="W34" s="6">
        <f t="shared" si="6"/>
        <v>26048.048931640227</v>
      </c>
      <c r="X34" s="7">
        <f t="shared" si="7"/>
        <v>25861.758435589032</v>
      </c>
      <c r="Y34" s="8">
        <f t="shared" si="8"/>
        <v>25675.636036772699</v>
      </c>
      <c r="Z34" s="6">
        <f t="shared" si="9"/>
        <v>25489.680375378059</v>
      </c>
      <c r="AA34" s="7">
        <f t="shared" si="10"/>
        <v>25303.890096057163</v>
      </c>
      <c r="AB34" s="8">
        <f t="shared" si="11"/>
        <v>25118.263847885013</v>
      </c>
      <c r="AC34" s="27">
        <f t="shared" si="12"/>
        <v>31.153110358278354</v>
      </c>
      <c r="AD34" s="13">
        <f t="shared" si="13"/>
        <v>62.200933117294426</v>
      </c>
      <c r="AE34" s="14">
        <f t="shared" si="14"/>
        <v>93.145930190138643</v>
      </c>
      <c r="AF34" s="27">
        <f t="shared" si="15"/>
        <v>123.99054101994398</v>
      </c>
      <c r="AG34" s="14">
        <f t="shared" si="16"/>
        <v>154.73718314552116</v>
      </c>
    </row>
    <row r="35" spans="1:33" x14ac:dyDescent="0.4">
      <c r="A35" s="47">
        <v>31</v>
      </c>
      <c r="B35" s="22">
        <f t="shared" si="29"/>
        <v>166427.94823505179</v>
      </c>
      <c r="C35" s="6">
        <f t="shared" si="29"/>
        <v>165771.89442530603</v>
      </c>
      <c r="D35" s="7">
        <f t="shared" si="29"/>
        <v>165119.6259429777</v>
      </c>
      <c r="E35" s="8">
        <f t="shared" si="29"/>
        <v>164471.10618155269</v>
      </c>
      <c r="F35" s="6">
        <f t="shared" si="29"/>
        <v>163826.29899949822</v>
      </c>
      <c r="G35" s="7">
        <f t="shared" si="29"/>
        <v>163185.16871287895</v>
      </c>
      <c r="H35" s="8">
        <f t="shared" si="29"/>
        <v>162547.68008811353</v>
      </c>
      <c r="I35" s="6">
        <f t="shared" si="29"/>
        <v>161913.79833486766</v>
      </c>
      <c r="J35" s="7">
        <f t="shared" si="29"/>
        <v>161283.48909908187</v>
      </c>
      <c r="K35" s="8">
        <f t="shared" si="29"/>
        <v>160656.71845612972</v>
      </c>
      <c r="L35" s="27">
        <f t="shared" si="24"/>
        <v>109.1317787266089</v>
      </c>
      <c r="M35" s="13">
        <f t="shared" si="25"/>
        <v>215.97123161571653</v>
      </c>
      <c r="N35" s="14">
        <f t="shared" si="26"/>
        <v>320.58276081100485</v>
      </c>
      <c r="O35" s="27">
        <f t="shared" si="27"/>
        <v>423.02854971642955</v>
      </c>
      <c r="P35" s="14">
        <f t="shared" si="28"/>
        <v>523.3686560195365</v>
      </c>
      <c r="R35" s="47">
        <v>76</v>
      </c>
      <c r="S35" s="22">
        <f t="shared" si="2"/>
        <v>24932.800284318062</v>
      </c>
      <c r="T35" s="6">
        <f t="shared" si="3"/>
        <v>24747.49806315239</v>
      </c>
      <c r="U35" s="7">
        <f t="shared" si="4"/>
        <v>24562.355846482566</v>
      </c>
      <c r="V35" s="8">
        <f t="shared" si="5"/>
        <v>24377.372300660674</v>
      </c>
      <c r="W35" s="6">
        <f t="shared" si="6"/>
        <v>24192.546096255395</v>
      </c>
      <c r="X35" s="7">
        <f t="shared" si="7"/>
        <v>24007.875908011607</v>
      </c>
      <c r="Y35" s="8">
        <f t="shared" si="8"/>
        <v>23823.360414809977</v>
      </c>
      <c r="Z35" s="6">
        <f t="shared" si="9"/>
        <v>23638.998299626935</v>
      </c>
      <c r="AA35" s="7">
        <f t="shared" si="10"/>
        <v>23454.788249494955</v>
      </c>
      <c r="AB35" s="8">
        <f t="shared" si="11"/>
        <v>23270.728955462768</v>
      </c>
      <c r="AC35" s="27">
        <f t="shared" si="12"/>
        <v>30.874806147844083</v>
      </c>
      <c r="AD35" s="13">
        <f t="shared" si="13"/>
        <v>61.652596611545505</v>
      </c>
      <c r="AE35" s="14">
        <f t="shared" si="14"/>
        <v>92.335754685563643</v>
      </c>
      <c r="AF35" s="27">
        <f t="shared" si="15"/>
        <v>122.9266432424688</v>
      </c>
      <c r="AG35" s="14">
        <f t="shared" si="16"/>
        <v>153.42760526531902</v>
      </c>
    </row>
    <row r="36" spans="1:33" x14ac:dyDescent="0.4">
      <c r="A36" s="47">
        <v>32</v>
      </c>
      <c r="B36" s="22">
        <f t="shared" si="29"/>
        <v>160033.45290410504</v>
      </c>
      <c r="C36" s="6">
        <f t="shared" si="29"/>
        <v>159413.65935723405</v>
      </c>
      <c r="D36" s="7">
        <f t="shared" si="29"/>
        <v>158797.3051394104</v>
      </c>
      <c r="E36" s="8">
        <f t="shared" si="29"/>
        <v>158184.3579778503</v>
      </c>
      <c r="F36" s="6">
        <f t="shared" si="29"/>
        <v>157574.7859968651</v>
      </c>
      <c r="G36" s="7">
        <f t="shared" si="29"/>
        <v>156968.55771174902</v>
      </c>
      <c r="H36" s="8">
        <f t="shared" si="29"/>
        <v>156365.64202277895</v>
      </c>
      <c r="I36" s="6">
        <f t="shared" si="29"/>
        <v>155766.0082093247</v>
      </c>
      <c r="J36" s="7">
        <f t="shared" si="29"/>
        <v>155169.62592406679</v>
      </c>
      <c r="K36" s="8">
        <f t="shared" si="29"/>
        <v>154576.46518731961</v>
      </c>
      <c r="L36" s="27">
        <f t="shared" si="24"/>
        <v>103.10765060482117</v>
      </c>
      <c r="M36" s="13">
        <f t="shared" si="25"/>
        <v>204.1319433517674</v>
      </c>
      <c r="N36" s="14">
        <f t="shared" si="26"/>
        <v>303.12969300857003</v>
      </c>
      <c r="O36" s="27">
        <f t="shared" si="27"/>
        <v>400.15581732441933</v>
      </c>
      <c r="P36" s="14">
        <f t="shared" si="28"/>
        <v>495.26341417844742</v>
      </c>
      <c r="R36" s="47">
        <v>77</v>
      </c>
      <c r="S36" s="22">
        <f t="shared" si="2"/>
        <v>23086.819112556303</v>
      </c>
      <c r="T36" s="6">
        <f t="shared" si="3"/>
        <v>22903.057419739238</v>
      </c>
      <c r="U36" s="7">
        <f t="shared" si="4"/>
        <v>22719.442579874281</v>
      </c>
      <c r="V36" s="8">
        <f t="shared" si="5"/>
        <v>22535.973299684538</v>
      </c>
      <c r="W36" s="6">
        <f t="shared" si="6"/>
        <v>22352.648289714904</v>
      </c>
      <c r="X36" s="7">
        <f t="shared" si="7"/>
        <v>22169.466264293995</v>
      </c>
      <c r="Y36" s="8">
        <f t="shared" si="8"/>
        <v>21986.425941495982</v>
      </c>
      <c r="Z36" s="6">
        <f t="shared" si="9"/>
        <v>21803.526043102855</v>
      </c>
      <c r="AA36" s="7">
        <f t="shared" si="10"/>
        <v>21620.765294566885</v>
      </c>
      <c r="AB36" s="8">
        <f t="shared" si="11"/>
        <v>21438.142424973092</v>
      </c>
      <c r="AC36" s="27">
        <f t="shared" si="12"/>
        <v>30.618782314414148</v>
      </c>
      <c r="AD36" s="13">
        <f t="shared" si="13"/>
        <v>61.148562895501982</v>
      </c>
      <c r="AE36" s="14">
        <f t="shared" si="14"/>
        <v>91.591653677142403</v>
      </c>
      <c r="AF36" s="27">
        <f t="shared" si="15"/>
        <v>121.95034810118523</v>
      </c>
      <c r="AG36" s="14">
        <f t="shared" si="16"/>
        <v>152.22692162012208</v>
      </c>
    </row>
    <row r="37" spans="1:33" x14ac:dyDescent="0.4">
      <c r="A37" s="47">
        <v>33</v>
      </c>
      <c r="B37" s="22">
        <f t="shared" si="29"/>
        <v>153986.49638145827</v>
      </c>
      <c r="C37" s="6">
        <f t="shared" si="29"/>
        <v>153399.69024544567</v>
      </c>
      <c r="D37" s="7">
        <f t="shared" si="29"/>
        <v>152816.01786945906</v>
      </c>
      <c r="E37" s="8">
        <f t="shared" si="29"/>
        <v>152235.45068961318</v>
      </c>
      <c r="F37" s="6">
        <f t="shared" si="29"/>
        <v>151657.96048277806</v>
      </c>
      <c r="G37" s="7">
        <f t="shared" si="29"/>
        <v>151083.51936149009</v>
      </c>
      <c r="H37" s="8">
        <f t="shared" si="29"/>
        <v>150512.09976895349</v>
      </c>
      <c r="I37" s="6">
        <f t="shared" si="29"/>
        <v>149943.67447413073</v>
      </c>
      <c r="J37" s="7">
        <f t="shared" si="29"/>
        <v>149378.21656692048</v>
      </c>
      <c r="K37" s="8">
        <f t="shared" si="29"/>
        <v>148815.69945342035</v>
      </c>
      <c r="L37" s="27">
        <f t="shared" si="24"/>
        <v>97.626747863185301</v>
      </c>
      <c r="M37" s="13">
        <f t="shared" si="25"/>
        <v>193.3547556127578</v>
      </c>
      <c r="N37" s="14">
        <f t="shared" si="26"/>
        <v>287.23433953283347</v>
      </c>
      <c r="O37" s="27">
        <f t="shared" si="27"/>
        <v>379.31418625331753</v>
      </c>
      <c r="P37" s="14">
        <f t="shared" si="28"/>
        <v>469.64141709637261</v>
      </c>
      <c r="R37" s="47">
        <v>78</v>
      </c>
      <c r="S37" s="142">
        <f t="shared" si="2"/>
        <v>21255.656167002227</v>
      </c>
      <c r="T37" s="143">
        <f t="shared" si="3"/>
        <v>21073.305256893636</v>
      </c>
      <c r="U37" s="140">
        <f t="shared" si="4"/>
        <v>20891.088434408641</v>
      </c>
      <c r="V37" s="144">
        <f t="shared" si="5"/>
        <v>20709.00444279387</v>
      </c>
      <c r="W37" s="143">
        <f t="shared" si="6"/>
        <v>20527.052028744845</v>
      </c>
      <c r="X37" s="140">
        <f t="shared" si="7"/>
        <v>20345.229942369937</v>
      </c>
      <c r="Y37" s="144">
        <f t="shared" si="8"/>
        <v>20163.536937154204</v>
      </c>
      <c r="Z37" s="143">
        <f t="shared" si="9"/>
        <v>19981.971769923679</v>
      </c>
      <c r="AA37" s="140">
        <f t="shared" si="10"/>
        <v>19800.533200809805</v>
      </c>
      <c r="AB37" s="144">
        <f t="shared" si="11"/>
        <v>19619.219993213857</v>
      </c>
      <c r="AC37" s="27">
        <f t="shared" si="12"/>
        <v>30.384361274141156</v>
      </c>
      <c r="AD37" s="13">
        <f t="shared" si="13"/>
        <v>60.687500950097046</v>
      </c>
      <c r="AE37" s="14">
        <f t="shared" si="14"/>
        <v>90.911666448495907</v>
      </c>
      <c r="AF37" s="27">
        <f t="shared" si="15"/>
        <v>121.05908852236007</v>
      </c>
      <c r="AG37" s="14">
        <f t="shared" si="16"/>
        <v>151.13198173338583</v>
      </c>
    </row>
    <row r="38" spans="1:33" x14ac:dyDescent="0.4">
      <c r="A38" s="47">
        <v>34</v>
      </c>
      <c r="B38" s="22">
        <f t="shared" si="29"/>
        <v>148256.09685127402</v>
      </c>
      <c r="C38" s="6">
        <f t="shared" si="29"/>
        <v>147699.3827850993</v>
      </c>
      <c r="D38" s="7">
        <f t="shared" si="29"/>
        <v>147145.53158199688</v>
      </c>
      <c r="E38" s="8">
        <f t="shared" si="29"/>
        <v>146594.51786713782</v>
      </c>
      <c r="F38" s="6">
        <f t="shared" si="29"/>
        <v>146046.31655942727</v>
      </c>
      <c r="G38" s="7">
        <f t="shared" si="29"/>
        <v>145500.9028672445</v>
      </c>
      <c r="H38" s="8">
        <f t="shared" si="29"/>
        <v>144958.25228425598</v>
      </c>
      <c r="I38" s="6">
        <f t="shared" si="29"/>
        <v>144418.3405853014</v>
      </c>
      <c r="J38" s="7">
        <f t="shared" si="29"/>
        <v>143881.14382235036</v>
      </c>
      <c r="K38" s="8">
        <f t="shared" si="29"/>
        <v>143346.63832052838</v>
      </c>
      <c r="L38" s="27">
        <f t="shared" si="24"/>
        <v>92.626472504052799</v>
      </c>
      <c r="M38" s="13">
        <f t="shared" si="25"/>
        <v>183.51793087719852</v>
      </c>
      <c r="N38" s="14">
        <f t="shared" si="26"/>
        <v>272.71909966954627</v>
      </c>
      <c r="O38" s="27">
        <f t="shared" si="27"/>
        <v>360.27329720491798</v>
      </c>
      <c r="P38" s="14">
        <f t="shared" si="28"/>
        <v>446.22248953680537</v>
      </c>
      <c r="R38" s="47">
        <v>79</v>
      </c>
      <c r="S38" s="142">
        <f t="shared" si="2"/>
        <v>19438.030913771858</v>
      </c>
      <c r="T38" s="143">
        <f t="shared" si="3"/>
        <v>19256.964732319379</v>
      </c>
      <c r="U38" s="140">
        <f t="shared" si="4"/>
        <v>19076.020221856659</v>
      </c>
      <c r="V38" s="144">
        <f t="shared" si="5"/>
        <v>18895.196158514103</v>
      </c>
      <c r="W38" s="143">
        <f t="shared" si="6"/>
        <v>18714.491321517395</v>
      </c>
      <c r="X38" s="140">
        <f t="shared" si="7"/>
        <v>18533.904493153437</v>
      </c>
      <c r="Y38" s="144">
        <f t="shared" si="8"/>
        <v>18353.434458735959</v>
      </c>
      <c r="Z38" s="143">
        <f t="shared" si="9"/>
        <v>18173.080006571574</v>
      </c>
      <c r="AA38" s="140">
        <f t="shared" si="10"/>
        <v>17992.839927925954</v>
      </c>
      <c r="AB38" s="144">
        <f t="shared" si="11"/>
        <v>17812.713016990016</v>
      </c>
      <c r="AC38" s="27">
        <f t="shared" si="12"/>
        <v>30.170929848163041</v>
      </c>
      <c r="AD38" s="13">
        <f t="shared" si="13"/>
        <v>60.268207228044275</v>
      </c>
      <c r="AE38" s="14">
        <f t="shared" si="14"/>
        <v>90.294021528508665</v>
      </c>
      <c r="AF38" s="27">
        <f t="shared" si="15"/>
        <v>120.25054720161097</v>
      </c>
      <c r="AG38" s="14">
        <f t="shared" si="16"/>
        <v>150.13994421543134</v>
      </c>
    </row>
    <row r="39" spans="1:33" x14ac:dyDescent="0.4">
      <c r="A39" s="47">
        <v>35</v>
      </c>
      <c r="B39" s="22">
        <f t="shared" si="29"/>
        <v>142814.80067421147</v>
      </c>
      <c r="C39" s="6">
        <f t="shared" si="29"/>
        <v>142285.60774318705</v>
      </c>
      <c r="D39" s="7">
        <f t="shared" si="29"/>
        <v>141759.03664888057</v>
      </c>
      <c r="E39" s="8">
        <f t="shared" si="29"/>
        <v>141235.06477064604</v>
      </c>
      <c r="F39" s="6">
        <f t="shared" si="29"/>
        <v>140713.66974211935</v>
      </c>
      <c r="G39" s="7">
        <f t="shared" si="29"/>
        <v>140194.82944763362</v>
      </c>
      <c r="H39" s="8">
        <f t="shared" si="29"/>
        <v>139678.52201869446</v>
      </c>
      <c r="I39" s="6">
        <f t="shared" si="29"/>
        <v>139164.72583051486</v>
      </c>
      <c r="J39" s="7">
        <f t="shared" si="29"/>
        <v>138653.41949860781</v>
      </c>
      <c r="K39" s="8">
        <f t="shared" si="29"/>
        <v>138144.58187543598</v>
      </c>
      <c r="L39" s="27">
        <f t="shared" si="24"/>
        <v>88.053024081647891</v>
      </c>
      <c r="M39" s="13">
        <f t="shared" si="25"/>
        <v>174.51675402562068</v>
      </c>
      <c r="N39" s="14">
        <f t="shared" si="26"/>
        <v>259.43108183657205</v>
      </c>
      <c r="O39" s="27">
        <f t="shared" si="27"/>
        <v>342.83468098319645</v>
      </c>
      <c r="P39" s="14">
        <f t="shared" si="28"/>
        <v>424.76505186978466</v>
      </c>
      <c r="R39" s="47">
        <v>80</v>
      </c>
      <c r="S39" s="142">
        <f t="shared" si="2"/>
        <v>17632.698070846505</v>
      </c>
      <c r="T39" s="143">
        <f t="shared" si="3"/>
        <v>17452.793889436525</v>
      </c>
      <c r="U39" s="140">
        <f t="shared" si="4"/>
        <v>17272.999275526345</v>
      </c>
      <c r="V39" s="144">
        <f t="shared" si="5"/>
        <v>17093.313034674404</v>
      </c>
      <c r="W39" s="143">
        <f t="shared" si="6"/>
        <v>16913.733975198229</v>
      </c>
      <c r="X39" s="140">
        <f t="shared" si="7"/>
        <v>16734.26090814195</v>
      </c>
      <c r="Y39" s="144">
        <f t="shared" si="8"/>
        <v>16554.892647243385</v>
      </c>
      <c r="Z39" s="143">
        <f t="shared" si="9"/>
        <v>16375.628008901744</v>
      </c>
      <c r="AA39" s="140">
        <f t="shared" si="10"/>
        <v>16196.465812145345</v>
      </c>
      <c r="AB39" s="144">
        <f t="shared" si="11"/>
        <v>16017.404878599293</v>
      </c>
      <c r="AC39" s="27">
        <f t="shared" si="12"/>
        <v>29.97793577287166</v>
      </c>
      <c r="AD39" s="13">
        <f t="shared" si="13"/>
        <v>59.889598822326207</v>
      </c>
      <c r="AE39" s="14">
        <f t="shared" si="14"/>
        <v>89.737126662459787</v>
      </c>
      <c r="AF39" s="27">
        <f t="shared" si="15"/>
        <v>119.52264351848589</v>
      </c>
      <c r="AG39" s="14">
        <f t="shared" si="16"/>
        <v>149.24826075896249</v>
      </c>
    </row>
    <row r="40" spans="1:33" x14ac:dyDescent="0.4">
      <c r="A40" s="47">
        <v>36</v>
      </c>
      <c r="B40" s="22">
        <f t="shared" si="29"/>
        <v>137638.19204711737</v>
      </c>
      <c r="C40" s="6">
        <f t="shared" si="29"/>
        <v>137134.22933018536</v>
      </c>
      <c r="D40" s="7">
        <f t="shared" si="29"/>
        <v>136632.67326840284</v>
      </c>
      <c r="E40" s="8">
        <f t="shared" si="29"/>
        <v>136133.50362962871</v>
      </c>
      <c r="F40" s="6">
        <f t="shared" si="29"/>
        <v>135636.70040273602</v>
      </c>
      <c r="G40" s="7">
        <f t="shared" si="29"/>
        <v>135142.24379458083</v>
      </c>
      <c r="H40" s="8">
        <f t="shared" si="29"/>
        <v>134650.11422702097</v>
      </c>
      <c r="I40" s="6">
        <f t="shared" si="29"/>
        <v>134160.29233398291</v>
      </c>
      <c r="J40" s="7">
        <f t="shared" si="29"/>
        <v>133672.75895857709</v>
      </c>
      <c r="K40" s="8">
        <f t="shared" si="29"/>
        <v>133187.49515025975</v>
      </c>
      <c r="L40" s="27">
        <f t="shared" si="24"/>
        <v>83.859957744012718</v>
      </c>
      <c r="M40" s="13">
        <f t="shared" si="25"/>
        <v>166.2607561032346</v>
      </c>
      <c r="N40" s="14">
        <f t="shared" si="26"/>
        <v>247.23809344199253</v>
      </c>
      <c r="O40" s="27">
        <f t="shared" si="27"/>
        <v>326.82660803753788</v>
      </c>
      <c r="P40" s="14">
        <f t="shared" si="28"/>
        <v>405.05991658399216</v>
      </c>
      <c r="R40" s="47">
        <v>81</v>
      </c>
      <c r="S40" s="142">
        <f t="shared" si="2"/>
        <v>15838.444032453634</v>
      </c>
      <c r="T40" s="143">
        <f t="shared" si="3"/>
        <v>15659.582100431291</v>
      </c>
      <c r="U40" s="140">
        <f t="shared" si="4"/>
        <v>15480.817911756381</v>
      </c>
      <c r="V40" s="144">
        <f t="shared" si="5"/>
        <v>15302.150298122675</v>
      </c>
      <c r="W40" s="143">
        <f t="shared" si="6"/>
        <v>15123.578093661921</v>
      </c>
      <c r="X40" s="140">
        <f t="shared" si="7"/>
        <v>14945.100134912773</v>
      </c>
      <c r="Y40" s="144">
        <f t="shared" si="8"/>
        <v>14766.715260789273</v>
      </c>
      <c r="Z40" s="143">
        <f t="shared" si="9"/>
        <v>14588.422312549914</v>
      </c>
      <c r="AA40" s="140">
        <f t="shared" si="10"/>
        <v>14410.220133766732</v>
      </c>
      <c r="AB40" s="144">
        <f t="shared" si="11"/>
        <v>14232.107570294285</v>
      </c>
      <c r="AC40" s="27">
        <f t="shared" si="12"/>
        <v>29.804884600943751</v>
      </c>
      <c r="AD40" s="13">
        <f t="shared" si="13"/>
        <v>59.550707404529021</v>
      </c>
      <c r="AE40" s="14">
        <f t="shared" si="14"/>
        <v>89.23955992064657</v>
      </c>
      <c r="AF40" s="27">
        <f t="shared" si="15"/>
        <v>118.873521945427</v>
      </c>
      <c r="AG40" s="14">
        <f t="shared" si="16"/>
        <v>148.45466197541805</v>
      </c>
    </row>
    <row r="41" spans="1:33" x14ac:dyDescent="0.4">
      <c r="A41" s="47">
        <v>37</v>
      </c>
      <c r="B41" s="22">
        <f t="shared" si="29"/>
        <v>132704.48216204101</v>
      </c>
      <c r="C41" s="6">
        <f t="shared" si="29"/>
        <v>132223.70144773769</v>
      </c>
      <c r="D41" s="7">
        <f t="shared" si="29"/>
        <v>131745.13465927099</v>
      </c>
      <c r="E41" s="8">
        <f t="shared" si="29"/>
        <v>131268.76364400712</v>
      </c>
      <c r="F41" s="6">
        <f t="shared" si="29"/>
        <v>130794.57044214073</v>
      </c>
      <c r="G41" s="7">
        <f t="shared" si="29"/>
        <v>130322.53728412058</v>
      </c>
      <c r="H41" s="8">
        <f t="shared" si="29"/>
        <v>129852.64658811541</v>
      </c>
      <c r="I41" s="6">
        <f t="shared" si="29"/>
        <v>129384.88095752112</v>
      </c>
      <c r="J41" s="7">
        <f t="shared" si="29"/>
        <v>128919.22317850668</v>
      </c>
      <c r="K41" s="8">
        <f t="shared" si="29"/>
        <v>128455.65621759936</v>
      </c>
      <c r="L41" s="27">
        <f t="shared" si="24"/>
        <v>80.007010718183665</v>
      </c>
      <c r="M41" s="13">
        <f t="shared" si="25"/>
        <v>158.67145243984669</v>
      </c>
      <c r="N41" s="14">
        <f t="shared" si="26"/>
        <v>236.02537017498798</v>
      </c>
      <c r="O41" s="27">
        <f t="shared" si="27"/>
        <v>312.09988323504331</v>
      </c>
      <c r="P41" s="14">
        <f t="shared" si="28"/>
        <v>386.92521798402959</v>
      </c>
      <c r="R41" s="47">
        <v>82</v>
      </c>
      <c r="S41" s="142">
        <f t="shared" si="2"/>
        <v>14054.083470239148</v>
      </c>
      <c r="T41" s="143">
        <f t="shared" si="3"/>
        <v>13876.14668392913</v>
      </c>
      <c r="U41" s="140">
        <f t="shared" si="4"/>
        <v>13698.296063882881</v>
      </c>
      <c r="V41" s="144">
        <f t="shared" si="5"/>
        <v>13520.530464779609</v>
      </c>
      <c r="W41" s="143">
        <f t="shared" si="6"/>
        <v>13342.848743428662</v>
      </c>
      <c r="X41" s="140">
        <f t="shared" si="7"/>
        <v>13165.249758739599</v>
      </c>
      <c r="Y41" s="144">
        <f t="shared" si="8"/>
        <v>12987.732371691982</v>
      </c>
      <c r="Z41" s="143">
        <f t="shared" si="9"/>
        <v>12810.295445305645</v>
      </c>
      <c r="AA41" s="140">
        <f t="shared" si="10"/>
        <v>12632.93784461082</v>
      </c>
      <c r="AB41" s="144">
        <f t="shared" si="11"/>
        <v>12455.658436618385</v>
      </c>
      <c r="AC41" s="27">
        <f t="shared" si="12"/>
        <v>29.651336962724372</v>
      </c>
      <c r="AD41" s="13">
        <f t="shared" si="13"/>
        <v>59.250673873567621</v>
      </c>
      <c r="AE41" s="14">
        <f t="shared" si="14"/>
        <v>88.800061857723676</v>
      </c>
      <c r="AF41" s="27">
        <f t="shared" si="15"/>
        <v>118.30154183825789</v>
      </c>
      <c r="AG41" s="14">
        <f t="shared" si="16"/>
        <v>147.75714493464966</v>
      </c>
    </row>
    <row r="42" spans="1:33" x14ac:dyDescent="0.4">
      <c r="A42" s="47">
        <v>38</v>
      </c>
      <c r="B42" s="22">
        <f t="shared" si="29"/>
        <v>127994.16321930788</v>
      </c>
      <c r="C42" s="6">
        <f t="shared" si="29"/>
        <v>127534.72750378311</v>
      </c>
      <c r="D42" s="7">
        <f t="shared" si="29"/>
        <v>127077.33256451532</v>
      </c>
      <c r="E42" s="8">
        <f t="shared" si="29"/>
        <v>126621.96206606756</v>
      </c>
      <c r="F42" s="6">
        <f t="shared" si="29"/>
        <v>126168.59984184435</v>
      </c>
      <c r="G42" s="7">
        <f t="shared" si="29"/>
        <v>125717.22989189546</v>
      </c>
      <c r="H42" s="8">
        <f t="shared" si="29"/>
        <v>125267.83638075352</v>
      </c>
      <c r="I42" s="6">
        <f t="shared" si="29"/>
        <v>124820.40363530493</v>
      </c>
      <c r="J42" s="7">
        <f t="shared" si="29"/>
        <v>124374.91614269432</v>
      </c>
      <c r="K42" s="8">
        <f t="shared" si="29"/>
        <v>123931.35854826056</v>
      </c>
      <c r="L42" s="27">
        <f t="shared" si="24"/>
        <v>76.459141609835569</v>
      </c>
      <c r="M42" s="13">
        <f t="shared" si="25"/>
        <v>151.68048903678209</v>
      </c>
      <c r="N42" s="14">
        <f t="shared" si="26"/>
        <v>225.69289292103895</v>
      </c>
      <c r="O42" s="27">
        <f t="shared" si="27"/>
        <v>298.52439269062415</v>
      </c>
      <c r="P42" s="14">
        <f t="shared" si="28"/>
        <v>370.20224453827359</v>
      </c>
      <c r="R42" s="47">
        <v>83</v>
      </c>
      <c r="S42" s="142">
        <f t="shared" si="2"/>
        <v>12278.45609029046</v>
      </c>
      <c r="T42" s="143">
        <f t="shared" si="3"/>
        <v>12101.329676510741</v>
      </c>
      <c r="U42" s="140">
        <f t="shared" si="4"/>
        <v>11924.27806805523</v>
      </c>
      <c r="V42" s="144">
        <f t="shared" si="5"/>
        <v>11747.300139562994</v>
      </c>
      <c r="W42" s="143">
        <f t="shared" si="6"/>
        <v>11570.394767506876</v>
      </c>
      <c r="X42" s="140">
        <f t="shared" si="7"/>
        <v>11393.560830164559</v>
      </c>
      <c r="Y42" s="144">
        <f t="shared" si="8"/>
        <v>11216.797207589465</v>
      </c>
      <c r="Z42" s="143">
        <f t="shared" si="9"/>
        <v>11040.102781581883</v>
      </c>
      <c r="AA42" s="140">
        <f t="shared" si="10"/>
        <v>10863.476435660365</v>
      </c>
      <c r="AB42" s="144">
        <f t="shared" si="11"/>
        <v>10686.917055032711</v>
      </c>
      <c r="AC42" s="27">
        <f t="shared" si="12"/>
        <v>29.516906161467887</v>
      </c>
      <c r="AD42" s="13">
        <f t="shared" si="13"/>
        <v>58.988743663277774</v>
      </c>
      <c r="AE42" s="14">
        <f t="shared" si="14"/>
        <v>88.417528647334393</v>
      </c>
      <c r="AF42" s="27">
        <f t="shared" si="15"/>
        <v>117.80526851029458</v>
      </c>
      <c r="AG42" s="14">
        <f t="shared" si="16"/>
        <v>147.15396228873283</v>
      </c>
    </row>
    <row r="43" spans="1:33" x14ac:dyDescent="0.4">
      <c r="A43" s="47">
        <v>39</v>
      </c>
      <c r="B43" s="22">
        <f t="shared" si="29"/>
        <v>123489.71565350515</v>
      </c>
      <c r="C43" s="6">
        <f t="shared" si="29"/>
        <v>123049.97241409142</v>
      </c>
      <c r="D43" s="7">
        <f t="shared" si="29"/>
        <v>122612.11393787432</v>
      </c>
      <c r="E43" s="8">
        <f t="shared" si="29"/>
        <v>122176.12548296058</v>
      </c>
      <c r="F43" s="6">
        <f t="shared" si="29"/>
        <v>121741.99245579778</v>
      </c>
      <c r="G43" s="7">
        <f t="shared" si="29"/>
        <v>121309.70040929328</v>
      </c>
      <c r="H43" s="8">
        <f t="shared" si="29"/>
        <v>120879.23504096089</v>
      </c>
      <c r="I43" s="6">
        <f t="shared" si="29"/>
        <v>120450.58219109596</v>
      </c>
      <c r="J43" s="7">
        <f t="shared" si="29"/>
        <v>120023.72784097775</v>
      </c>
      <c r="K43" s="8">
        <f t="shared" si="29"/>
        <v>119598.65811109873</v>
      </c>
      <c r="L43" s="27">
        <f t="shared" si="24"/>
        <v>73.185739529413695</v>
      </c>
      <c r="M43" s="13">
        <f t="shared" si="25"/>
        <v>145.22811512815679</v>
      </c>
      <c r="N43" s="14">
        <f t="shared" si="26"/>
        <v>216.15317467783643</v>
      </c>
      <c r="O43" s="27">
        <f t="shared" si="27"/>
        <v>285.9862527889436</v>
      </c>
      <c r="P43" s="14">
        <f t="shared" si="28"/>
        <v>354.75199479653384</v>
      </c>
      <c r="R43" s="47">
        <v>84</v>
      </c>
      <c r="S43" s="142">
        <f t="shared" si="2"/>
        <v>10510.423526567645</v>
      </c>
      <c r="T43" s="143">
        <f t="shared" si="3"/>
        <v>10333.994738766094</v>
      </c>
      <c r="U43" s="140">
        <f t="shared" si="4"/>
        <v>10157.629581732839</v>
      </c>
      <c r="V43" s="144">
        <f t="shared" si="5"/>
        <v>9981.3269471482108</v>
      </c>
      <c r="W43" s="143">
        <f t="shared" si="6"/>
        <v>9805.0857282396883</v>
      </c>
      <c r="X43" s="140">
        <f t="shared" si="7"/>
        <v>9628.9048197538705</v>
      </c>
      <c r="Y43" s="144">
        <f t="shared" si="8"/>
        <v>9452.7831179282257</v>
      </c>
      <c r="Z43" s="143">
        <f t="shared" si="9"/>
        <v>9276.7195204631244</v>
      </c>
      <c r="AA43" s="140">
        <f t="shared" si="10"/>
        <v>9100.7129264939467</v>
      </c>
      <c r="AB43" s="144">
        <f t="shared" si="11"/>
        <v>8924.7622365631232</v>
      </c>
      <c r="AC43" s="27">
        <f t="shared" si="12"/>
        <v>29.401256079551899</v>
      </c>
      <c r="AD43" s="13">
        <f t="shared" si="13"/>
        <v>58.764262664254034</v>
      </c>
      <c r="AE43" s="14">
        <f t="shared" si="14"/>
        <v>88.091006126971365</v>
      </c>
      <c r="AF43" s="27">
        <f t="shared" si="15"/>
        <v>117.38346550566632</v>
      </c>
      <c r="AG43" s="14">
        <f t="shared" si="16"/>
        <v>146.64361287731776</v>
      </c>
    </row>
    <row r="44" spans="1:33" x14ac:dyDescent="0.4">
      <c r="A44" s="47">
        <v>40</v>
      </c>
      <c r="B44" s="22">
        <f t="shared" si="29"/>
        <v>119175.35925942101</v>
      </c>
      <c r="C44" s="6">
        <f t="shared" si="29"/>
        <v>118753.81767965794</v>
      </c>
      <c r="D44" s="7">
        <f t="shared" si="29"/>
        <v>118334.0198995821</v>
      </c>
      <c r="E44" s="8">
        <f t="shared" si="29"/>
        <v>117915.95257935811</v>
      </c>
      <c r="F44" s="6">
        <f t="shared" si="29"/>
        <v>117499.60250990013</v>
      </c>
      <c r="G44" s="7">
        <f t="shared" si="29"/>
        <v>117084.95661125393</v>
      </c>
      <c r="H44" s="8">
        <f t="shared" si="29"/>
        <v>116672.00193100263</v>
      </c>
      <c r="I44" s="6">
        <f t="shared" si="29"/>
        <v>116260.72564269601</v>
      </c>
      <c r="J44" s="7">
        <f t="shared" si="29"/>
        <v>115851.11504430299</v>
      </c>
      <c r="K44" s="8">
        <f t="shared" si="29"/>
        <v>115443.15755668648</v>
      </c>
      <c r="L44" s="27">
        <f t="shared" si="24"/>
        <v>70.159969584845385</v>
      </c>
      <c r="M44" s="13">
        <f t="shared" si="25"/>
        <v>139.26191793844009</v>
      </c>
      <c r="N44" s="14">
        <f t="shared" si="26"/>
        <v>207.32942568860926</v>
      </c>
      <c r="O44" s="27">
        <f t="shared" si="27"/>
        <v>274.38544431306218</v>
      </c>
      <c r="P44" s="14">
        <f t="shared" si="28"/>
        <v>340.45231679981589</v>
      </c>
      <c r="R44" s="47">
        <v>85</v>
      </c>
      <c r="S44" s="142">
        <f t="shared" si="2"/>
        <v>8748.8663525923967</v>
      </c>
      <c r="T44" s="143">
        <f t="shared" si="3"/>
        <v>8573.0241778550117</v>
      </c>
      <c r="U44" s="140">
        <f t="shared" si="4"/>
        <v>8397.2346169481152</v>
      </c>
      <c r="V44" s="144">
        <f t="shared" si="5"/>
        <v>8221.4965757652353</v>
      </c>
      <c r="W44" s="143">
        <f t="shared" si="6"/>
        <v>8045.8089614685941</v>
      </c>
      <c r="X44" s="140">
        <f t="shared" si="7"/>
        <v>7870.1706824618504</v>
      </c>
      <c r="Y44" s="144">
        <f t="shared" si="8"/>
        <v>7694.5806483625511</v>
      </c>
      <c r="Z44" s="143">
        <f t="shared" si="9"/>
        <v>7519.037769974866</v>
      </c>
      <c r="AA44" s="140">
        <f t="shared" si="10"/>
        <v>7343.5409592624092</v>
      </c>
      <c r="AB44" s="144">
        <f t="shared" si="11"/>
        <v>7168.0891293208479</v>
      </c>
      <c r="AC44" s="27">
        <f t="shared" si="12"/>
        <v>29.304099375933902</v>
      </c>
      <c r="AD44" s="13">
        <f t="shared" si="13"/>
        <v>58.576673721676457</v>
      </c>
      <c r="AE44" s="14">
        <f t="shared" si="14"/>
        <v>87.819684697324988</v>
      </c>
      <c r="AF44" s="27">
        <f t="shared" si="15"/>
        <v>117.03508799966778</v>
      </c>
      <c r="AG44" s="14">
        <f t="shared" si="16"/>
        <v>146.22483372691534</v>
      </c>
    </row>
    <row r="45" spans="1:33" x14ac:dyDescent="0.4">
      <c r="A45" s="47">
        <v>41</v>
      </c>
      <c r="B45" s="22">
        <f t="shared" si="29"/>
        <v>115036.84072210097</v>
      </c>
      <c r="C45" s="6">
        <f t="shared" si="29"/>
        <v>114632.15220271167</v>
      </c>
      <c r="D45" s="7">
        <f t="shared" si="29"/>
        <v>114229.07977913549</v>
      </c>
      <c r="E45" s="8">
        <f t="shared" si="29"/>
        <v>113827.61134900281</v>
      </c>
      <c r="F45" s="6">
        <f t="shared" si="29"/>
        <v>113427.73492554054</v>
      </c>
      <c r="G45" s="7">
        <f t="shared" si="29"/>
        <v>113029.4386361753</v>
      </c>
      <c r="H45" s="8">
        <f t="shared" si="29"/>
        <v>112632.71072115684</v>
      </c>
      <c r="I45" s="6">
        <f t="shared" si="29"/>
        <v>112237.53953220132</v>
      </c>
      <c r="J45" s="7">
        <f t="shared" si="29"/>
        <v>111843.91353115399</v>
      </c>
      <c r="K45" s="8">
        <f t="shared" si="29"/>
        <v>111451.82128867079</v>
      </c>
      <c r="L45" s="27">
        <f t="shared" si="24"/>
        <v>67.358228518962278</v>
      </c>
      <c r="M45" s="13">
        <f t="shared" si="25"/>
        <v>133.73576943780063</v>
      </c>
      <c r="N45" s="14">
        <f t="shared" si="26"/>
        <v>199.15402469341643</v>
      </c>
      <c r="O45" s="27">
        <f t="shared" si="27"/>
        <v>263.63383959768726</v>
      </c>
      <c r="P45" s="14">
        <f t="shared" si="28"/>
        <v>327.19552069164638</v>
      </c>
      <c r="R45" s="47">
        <v>86</v>
      </c>
      <c r="S45" s="142">
        <f t="shared" si="2"/>
        <v>6992.6811943510347</v>
      </c>
      <c r="T45" s="143">
        <f t="shared" si="3"/>
        <v>6817.3160696316345</v>
      </c>
      <c r="U45" s="140">
        <f t="shared" si="4"/>
        <v>6641.992671492254</v>
      </c>
      <c r="V45" s="144">
        <f t="shared" si="5"/>
        <v>6466.7099172865119</v>
      </c>
      <c r="W45" s="143">
        <f t="shared" si="6"/>
        <v>6291.4667253649677</v>
      </c>
      <c r="X45" s="140">
        <f t="shared" si="7"/>
        <v>6116.2620150484345</v>
      </c>
      <c r="Y45" s="144">
        <f t="shared" si="8"/>
        <v>5941.0947066010021</v>
      </c>
      <c r="Z45" s="143">
        <f t="shared" si="9"/>
        <v>5765.9637212033458</v>
      </c>
      <c r="AA45" s="140">
        <f t="shared" si="10"/>
        <v>5590.8679809260693</v>
      </c>
      <c r="AB45" s="144">
        <f t="shared" si="11"/>
        <v>5415.8064087028788</v>
      </c>
      <c r="AC45" s="27">
        <f t="shared" si="12"/>
        <v>29.225195958152426</v>
      </c>
      <c r="AD45" s="13">
        <f t="shared" si="13"/>
        <v>58.425513676660671</v>
      </c>
      <c r="AE45" s="14">
        <f t="shared" si="14"/>
        <v>87.602895028890771</v>
      </c>
      <c r="AF45" s="27">
        <f t="shared" si="15"/>
        <v>116.7592772651883</v>
      </c>
      <c r="AG45" s="14">
        <f t="shared" si="16"/>
        <v>145.89659337038432</v>
      </c>
    </row>
    <row r="46" spans="1:33" x14ac:dyDescent="0.4">
      <c r="A46" s="47">
        <v>42</v>
      </c>
      <c r="B46" s="22">
        <f t="shared" si="29"/>
        <v>111061.2514829193</v>
      </c>
      <c r="C46" s="6">
        <f t="shared" si="29"/>
        <v>110672.19289829755</v>
      </c>
      <c r="D46" s="7">
        <f t="shared" si="29"/>
        <v>110284.63442417148</v>
      </c>
      <c r="E46" s="8">
        <f t="shared" si="29"/>
        <v>109898.56505363018</v>
      </c>
      <c r="F46" s="6">
        <f t="shared" si="29"/>
        <v>109513.97388225843</v>
      </c>
      <c r="G46" s="7">
        <f t="shared" si="29"/>
        <v>109130.85010692713</v>
      </c>
      <c r="H46" s="8">
        <f t="shared" si="29"/>
        <v>108749.18302460024</v>
      </c>
      <c r="I46" s="6">
        <f t="shared" si="29"/>
        <v>108368.9620311586</v>
      </c>
      <c r="J46" s="7">
        <f t="shared" si="29"/>
        <v>107990.17662024038</v>
      </c>
      <c r="K46" s="8">
        <f t="shared" si="29"/>
        <v>107612.81638209752</v>
      </c>
      <c r="L46" s="27">
        <f t="shared" si="24"/>
        <v>64.759689809014162</v>
      </c>
      <c r="M46" s="13">
        <f t="shared" si="25"/>
        <v>128.60894545608971</v>
      </c>
      <c r="N46" s="14">
        <f t="shared" si="26"/>
        <v>191.56723930128828</v>
      </c>
      <c r="O46" s="27">
        <f t="shared" si="27"/>
        <v>253.65354983333236</v>
      </c>
      <c r="P46" s="14">
        <f t="shared" si="28"/>
        <v>314.88637715268487</v>
      </c>
      <c r="R46" s="47">
        <v>87</v>
      </c>
      <c r="S46" s="142">
        <f t="shared" si="2"/>
        <v>5240.7779283041345</v>
      </c>
      <c r="T46" s="143">
        <f t="shared" si="3"/>
        <v>5065.7814643100846</v>
      </c>
      <c r="U46" s="140">
        <f t="shared" si="4"/>
        <v>4890.8159420844904</v>
      </c>
      <c r="V46" s="144">
        <f t="shared" si="5"/>
        <v>4715.8802877480484</v>
      </c>
      <c r="W46" s="143">
        <f t="shared" si="6"/>
        <v>4540.9734281518695</v>
      </c>
      <c r="X46" s="140">
        <f t="shared" si="7"/>
        <v>4366.094290851207</v>
      </c>
      <c r="Y46" s="144">
        <f t="shared" si="8"/>
        <v>4191.2418040789198</v>
      </c>
      <c r="Z46" s="143">
        <f t="shared" si="9"/>
        <v>4016.4148967191823</v>
      </c>
      <c r="AA46" s="140">
        <f t="shared" si="10"/>
        <v>3841.6124982812412</v>
      </c>
      <c r="AB46" s="144">
        <f t="shared" si="11"/>
        <v>3666.8335388729661</v>
      </c>
      <c r="AC46" s="27">
        <f t="shared" si="12"/>
        <v>29.164351714791906</v>
      </c>
      <c r="AD46" s="13">
        <f t="shared" si="13"/>
        <v>58.310410923965833</v>
      </c>
      <c r="AE46" s="14">
        <f t="shared" si="14"/>
        <v>87.440104536530839</v>
      </c>
      <c r="AF46" s="27">
        <f t="shared" si="15"/>
        <v>116.55535615459422</v>
      </c>
      <c r="AG46" s="14">
        <f t="shared" si="16"/>
        <v>145.65808642556857</v>
      </c>
    </row>
    <row r="47" spans="1:33" x14ac:dyDescent="0.4">
      <c r="A47" s="47">
        <v>43</v>
      </c>
      <c r="B47" s="22">
        <f t="shared" si="29"/>
        <v>107236.87100246824</v>
      </c>
      <c r="C47" s="6">
        <f t="shared" si="29"/>
        <v>106862.33026146528</v>
      </c>
      <c r="D47" s="7">
        <f t="shared" si="29"/>
        <v>106489.18403247918</v>
      </c>
      <c r="E47" s="8">
        <f t="shared" si="29"/>
        <v>106117.42228109737</v>
      </c>
      <c r="F47" s="6">
        <f t="shared" si="29"/>
        <v>105747.03506403755</v>
      </c>
      <c r="G47" s="7">
        <f t="shared" si="29"/>
        <v>105378.01252809624</v>
      </c>
      <c r="H47" s="8">
        <f t="shared" si="29"/>
        <v>105010.34490911143</v>
      </c>
      <c r="I47" s="6">
        <f t="shared" si="29"/>
        <v>104644.02253093985</v>
      </c>
      <c r="J47" s="7">
        <f t="shared" si="29"/>
        <v>104279.0358044477</v>
      </c>
      <c r="K47" s="8">
        <f t="shared" si="29"/>
        <v>103915.37522651562</v>
      </c>
      <c r="L47" s="27">
        <f t="shared" si="24"/>
        <v>62.345921814652684</v>
      </c>
      <c r="M47" s="13">
        <f t="shared" si="25"/>
        <v>123.8453856640499</v>
      </c>
      <c r="N47" s="14">
        <f t="shared" si="26"/>
        <v>184.51615015393145</v>
      </c>
      <c r="O47" s="27">
        <f t="shared" si="27"/>
        <v>244.37553450467203</v>
      </c>
      <c r="P47" s="14">
        <f t="shared" si="28"/>
        <v>303.44043202310786</v>
      </c>
      <c r="R47" s="47">
        <v>88</v>
      </c>
      <c r="S47" s="142">
        <f t="shared" si="2"/>
        <v>3492.0769491747842</v>
      </c>
      <c r="T47" s="143">
        <f t="shared" si="3"/>
        <v>3317.3416604132899</v>
      </c>
      <c r="U47" s="140">
        <f t="shared" si="4"/>
        <v>3142.6266043351034</v>
      </c>
      <c r="V47" s="144">
        <f t="shared" si="5"/>
        <v>2967.9307131808505</v>
      </c>
      <c r="W47" s="143">
        <f t="shared" si="6"/>
        <v>2793.252919658737</v>
      </c>
      <c r="X47" s="140">
        <f t="shared" si="7"/>
        <v>2618.5921569186912</v>
      </c>
      <c r="Y47" s="144">
        <f t="shared" si="8"/>
        <v>2443.9473585260953</v>
      </c>
      <c r="Z47" s="143">
        <f t="shared" si="9"/>
        <v>2269.317458435773</v>
      </c>
      <c r="AA47" s="140">
        <f t="shared" si="10"/>
        <v>2094.7013909660081</v>
      </c>
      <c r="AB47" s="144">
        <f t="shared" si="11"/>
        <v>1920.0980907723476</v>
      </c>
      <c r="AC47" s="27">
        <f t="shared" si="12"/>
        <v>29.121417496860147</v>
      </c>
      <c r="AD47" s="13">
        <f t="shared" si="13"/>
        <v>58.231083463857772</v>
      </c>
      <c r="AE47" s="14">
        <f t="shared" si="14"/>
        <v>87.33091458993303</v>
      </c>
      <c r="AF47" s="27">
        <f t="shared" si="15"/>
        <v>116.42282555607125</v>
      </c>
      <c r="AG47" s="14">
        <f t="shared" si="16"/>
        <v>145.50872938400013</v>
      </c>
    </row>
    <row r="48" spans="1:33" x14ac:dyDescent="0.4">
      <c r="A48" s="48">
        <v>44</v>
      </c>
      <c r="B48" s="23">
        <f t="shared" si="29"/>
        <v>103553.03137905696</v>
      </c>
      <c r="C48" s="9">
        <f t="shared" si="29"/>
        <v>103191.99492804953</v>
      </c>
      <c r="D48" s="10">
        <f t="shared" si="29"/>
        <v>102832.25662258045</v>
      </c>
      <c r="E48" s="11">
        <f t="shared" si="29"/>
        <v>102473.80729390364</v>
      </c>
      <c r="F48" s="9">
        <f t="shared" si="29"/>
        <v>102116.63785451042</v>
      </c>
      <c r="G48" s="10">
        <f t="shared" si="29"/>
        <v>101760.73929721254</v>
      </c>
      <c r="H48" s="11">
        <f t="shared" si="29"/>
        <v>101406.10269423724</v>
      </c>
      <c r="I48" s="9">
        <f t="shared" si="29"/>
        <v>101052.71919633483</v>
      </c>
      <c r="J48" s="10">
        <f t="shared" si="29"/>
        <v>100700.58003189787</v>
      </c>
      <c r="K48" s="11">
        <f t="shared" si="29"/>
        <v>100349.67650609228</v>
      </c>
      <c r="L48" s="28">
        <f t="shared" si="24"/>
        <v>60.100565872753577</v>
      </c>
      <c r="M48" s="16">
        <f t="shared" si="25"/>
        <v>119.41306925903518</v>
      </c>
      <c r="N48" s="17">
        <f t="shared" si="26"/>
        <v>177.95374262456244</v>
      </c>
      <c r="O48" s="28">
        <f t="shared" si="27"/>
        <v>235.73842651297673</v>
      </c>
      <c r="P48" s="17">
        <f t="shared" si="28"/>
        <v>292.78258130526592</v>
      </c>
      <c r="R48" s="47">
        <v>89</v>
      </c>
      <c r="S48" s="142">
        <f t="shared" si="2"/>
        <v>1745.5064928217673</v>
      </c>
      <c r="T48" s="143">
        <f t="shared" si="3"/>
        <v>1570.9255323665111</v>
      </c>
      <c r="U48" s="140">
        <f t="shared" si="4"/>
        <v>1396.354144918173</v>
      </c>
      <c r="V48" s="144">
        <f t="shared" si="5"/>
        <v>1221.7912662217684</v>
      </c>
      <c r="W48" s="143">
        <f t="shared" si="6"/>
        <v>1047.2358322297043</v>
      </c>
      <c r="X48" s="140">
        <f t="shared" si="7"/>
        <v>872.68677907587517</v>
      </c>
      <c r="Y48" s="144">
        <f t="shared" si="8"/>
        <v>698.14304304965503</v>
      </c>
      <c r="Z48" s="143">
        <f t="shared" si="9"/>
        <v>523.60356057000854</v>
      </c>
      <c r="AA48" s="140">
        <f t="shared" si="10"/>
        <v>349.06726815963162</v>
      </c>
      <c r="AB48" s="144">
        <f t="shared" si="11"/>
        <v>174.5331024188753</v>
      </c>
      <c r="AC48" s="27">
        <f t="shared" si="12"/>
        <v>29.096288338900422</v>
      </c>
      <c r="AD48" s="13">
        <f t="shared" si="13"/>
        <v>58.187337430486664</v>
      </c>
      <c r="AE48" s="14">
        <f t="shared" si="14"/>
        <v>87.275058434816444</v>
      </c>
      <c r="AF48" s="27">
        <f t="shared" si="15"/>
        <v>116.36136179249381</v>
      </c>
      <c r="AG48" s="14">
        <f t="shared" si="16"/>
        <v>145.44815757172512</v>
      </c>
    </row>
    <row r="49" spans="1:33" x14ac:dyDescent="0.4">
      <c r="A49" s="83"/>
      <c r="R49" s="48">
        <v>90</v>
      </c>
      <c r="S49" s="149">
        <f>1/(TAN(RADIANS($R49+B$2)))*100000</f>
        <v>6.1257422745431001E-12</v>
      </c>
      <c r="T49" s="150"/>
      <c r="U49" s="151"/>
      <c r="V49" s="152"/>
      <c r="W49" s="150"/>
      <c r="X49" s="151"/>
      <c r="Y49" s="152"/>
      <c r="Z49" s="150"/>
      <c r="AA49" s="151"/>
      <c r="AB49" s="152"/>
      <c r="AC49" s="28"/>
      <c r="AD49" s="16"/>
      <c r="AE49" s="17"/>
      <c r="AF49" s="28"/>
      <c r="AG49" s="17"/>
    </row>
    <row r="50" spans="1:33" x14ac:dyDescent="0.4">
      <c r="A50" s="83"/>
    </row>
    <row r="51" spans="1:33" x14ac:dyDescent="0.4">
      <c r="A51" s="83"/>
    </row>
    <row r="52" spans="1:33" x14ac:dyDescent="0.4">
      <c r="A52" s="83"/>
    </row>
    <row r="53" spans="1:33" x14ac:dyDescent="0.4">
      <c r="A53" s="83"/>
    </row>
    <row r="54" spans="1:33" x14ac:dyDescent="0.4">
      <c r="A54" s="83"/>
    </row>
    <row r="55" spans="1:33" x14ac:dyDescent="0.4">
      <c r="A55" s="83"/>
    </row>
    <row r="56" spans="1:33" x14ac:dyDescent="0.4">
      <c r="A56" s="83"/>
    </row>
    <row r="57" spans="1:33" x14ac:dyDescent="0.4">
      <c r="A57" s="83"/>
    </row>
    <row r="58" spans="1:33" x14ac:dyDescent="0.4">
      <c r="A58" s="83"/>
    </row>
    <row r="59" spans="1:33" x14ac:dyDescent="0.4">
      <c r="A59" s="83"/>
    </row>
    <row r="60" spans="1:33" x14ac:dyDescent="0.4">
      <c r="A60" s="83"/>
    </row>
    <row r="61" spans="1:33" x14ac:dyDescent="0.4">
      <c r="A61" s="83"/>
    </row>
    <row r="62" spans="1:33" x14ac:dyDescent="0.4">
      <c r="A62" s="83"/>
    </row>
    <row r="63" spans="1:33" x14ac:dyDescent="0.4">
      <c r="A63" s="83"/>
    </row>
    <row r="64" spans="1:33" x14ac:dyDescent="0.4">
      <c r="A64" s="83"/>
    </row>
    <row r="65" spans="1:1" x14ac:dyDescent="0.4">
      <c r="A65" s="83"/>
    </row>
    <row r="66" spans="1:1" x14ac:dyDescent="0.4">
      <c r="A66" s="83"/>
    </row>
    <row r="67" spans="1:1" x14ac:dyDescent="0.4">
      <c r="A67" s="83"/>
    </row>
    <row r="68" spans="1:1" x14ac:dyDescent="0.4">
      <c r="A68" s="83"/>
    </row>
    <row r="69" spans="1:1" x14ac:dyDescent="0.4">
      <c r="A69" s="83"/>
    </row>
    <row r="70" spans="1:1" x14ac:dyDescent="0.4">
      <c r="A70" s="83"/>
    </row>
    <row r="71" spans="1:1" x14ac:dyDescent="0.4">
      <c r="A71" s="83"/>
    </row>
    <row r="72" spans="1:1" x14ac:dyDescent="0.4">
      <c r="A72" s="83"/>
    </row>
    <row r="73" spans="1:1" x14ac:dyDescent="0.4">
      <c r="A73" s="83"/>
    </row>
    <row r="74" spans="1:1" x14ac:dyDescent="0.4">
      <c r="A74" s="83"/>
    </row>
    <row r="75" spans="1:1" x14ac:dyDescent="0.4">
      <c r="A75" s="83"/>
    </row>
    <row r="76" spans="1:1" x14ac:dyDescent="0.4">
      <c r="A76" s="83"/>
    </row>
    <row r="77" spans="1:1" x14ac:dyDescent="0.4">
      <c r="A77" s="83"/>
    </row>
    <row r="78" spans="1:1" x14ac:dyDescent="0.4">
      <c r="A78" s="83"/>
    </row>
    <row r="79" spans="1:1" x14ac:dyDescent="0.4">
      <c r="A79" s="83"/>
    </row>
    <row r="80" spans="1:1" x14ac:dyDescent="0.4">
      <c r="A80" s="83"/>
    </row>
    <row r="81" spans="1:1" x14ac:dyDescent="0.4">
      <c r="A81" s="83"/>
    </row>
    <row r="82" spans="1:1" x14ac:dyDescent="0.4">
      <c r="A82" s="83"/>
    </row>
    <row r="83" spans="1:1" x14ac:dyDescent="0.4">
      <c r="A83" s="83"/>
    </row>
    <row r="84" spans="1:1" x14ac:dyDescent="0.4">
      <c r="A84" s="83"/>
    </row>
    <row r="85" spans="1:1" x14ac:dyDescent="0.4">
      <c r="A85" s="83"/>
    </row>
    <row r="86" spans="1:1" x14ac:dyDescent="0.4">
      <c r="A86" s="83"/>
    </row>
    <row r="87" spans="1:1" x14ac:dyDescent="0.4">
      <c r="A87" s="83"/>
    </row>
    <row r="88" spans="1:1" x14ac:dyDescent="0.4">
      <c r="A88" s="83"/>
    </row>
    <row r="89" spans="1:1" x14ac:dyDescent="0.4">
      <c r="A89" s="83"/>
    </row>
    <row r="90" spans="1:1" x14ac:dyDescent="0.4">
      <c r="A90" s="83"/>
    </row>
    <row r="91" spans="1:1" x14ac:dyDescent="0.4">
      <c r="A91" s="83"/>
    </row>
    <row r="92" spans="1:1" x14ac:dyDescent="0.4">
      <c r="A92" s="83"/>
    </row>
    <row r="93" spans="1:1" x14ac:dyDescent="0.4">
      <c r="A93" s="83"/>
    </row>
    <row r="94" spans="1:1" x14ac:dyDescent="0.4">
      <c r="A94" s="83"/>
    </row>
  </sheetData>
  <mergeCells count="6">
    <mergeCell ref="A1:P1"/>
    <mergeCell ref="R1:AG1"/>
    <mergeCell ref="A2:A3"/>
    <mergeCell ref="L2:P2"/>
    <mergeCell ref="R2:R3"/>
    <mergeCell ref="AC2:AG2"/>
  </mergeCells>
  <pageMargins left="0.7" right="0.7" top="0.75" bottom="0.75" header="0.3" footer="0.3"/>
  <pageSetup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4"/>
  <sheetViews>
    <sheetView workbookViewId="0">
      <selection sqref="A1:L1"/>
    </sheetView>
  </sheetViews>
  <sheetFormatPr defaultRowHeight="16.5" x14ac:dyDescent="0.4"/>
  <cols>
    <col min="1" max="1" width="4.69921875" style="83" bestFit="1" customWidth="1"/>
    <col min="2" max="12" width="7.59765625" style="83" customWidth="1"/>
    <col min="13" max="16384" width="8.796875" style="83"/>
  </cols>
  <sheetData>
    <row r="1" spans="1:12" x14ac:dyDescent="0.4">
      <c r="A1" s="228" t="s">
        <v>246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</row>
    <row r="2" spans="1:12" s="153" customFormat="1" ht="41.25" customHeight="1" x14ac:dyDescent="0.3">
      <c r="A2" s="248" t="s">
        <v>136</v>
      </c>
      <c r="B2" s="159" t="s">
        <v>114</v>
      </c>
      <c r="C2" s="162" t="s">
        <v>115</v>
      </c>
      <c r="D2" s="160" t="s">
        <v>116</v>
      </c>
      <c r="E2" s="162" t="s">
        <v>117</v>
      </c>
      <c r="F2" s="160" t="s">
        <v>118</v>
      </c>
      <c r="G2" s="162" t="s">
        <v>119</v>
      </c>
      <c r="H2" s="160" t="s">
        <v>120</v>
      </c>
      <c r="I2" s="162" t="s">
        <v>121</v>
      </c>
      <c r="J2" s="160" t="s">
        <v>122</v>
      </c>
      <c r="K2" s="162" t="s">
        <v>123</v>
      </c>
      <c r="L2" s="161" t="s">
        <v>124</v>
      </c>
    </row>
    <row r="3" spans="1:12" s="154" customFormat="1" ht="17.25" customHeight="1" x14ac:dyDescent="0.3">
      <c r="A3" s="249"/>
      <c r="B3" s="165" t="s">
        <v>135</v>
      </c>
      <c r="C3" s="166" t="s">
        <v>134</v>
      </c>
      <c r="D3" s="167" t="s">
        <v>133</v>
      </c>
      <c r="E3" s="166" t="s">
        <v>132</v>
      </c>
      <c r="F3" s="167" t="s">
        <v>131</v>
      </c>
      <c r="G3" s="166" t="s">
        <v>130</v>
      </c>
      <c r="H3" s="167" t="s">
        <v>129</v>
      </c>
      <c r="I3" s="166" t="s">
        <v>128</v>
      </c>
      <c r="J3" s="167" t="s">
        <v>127</v>
      </c>
      <c r="K3" s="166" t="s">
        <v>126</v>
      </c>
      <c r="L3" s="168" t="s">
        <v>125</v>
      </c>
    </row>
    <row r="4" spans="1:12" x14ac:dyDescent="0.4">
      <c r="A4" s="107">
        <v>0</v>
      </c>
      <c r="B4" s="109">
        <f>1-COS(RADIANS($A4))</f>
        <v>0</v>
      </c>
      <c r="C4" s="113">
        <f>1+COS(RADIANS($A4))</f>
        <v>2</v>
      </c>
      <c r="D4" s="109">
        <f>1-SIN(RADIANS($A4))</f>
        <v>1</v>
      </c>
      <c r="E4" s="113">
        <f>1+SIN(RADIANS($A4))</f>
        <v>1</v>
      </c>
      <c r="F4" s="109">
        <f>B4/2</f>
        <v>0</v>
      </c>
      <c r="G4" s="113">
        <f t="shared" ref="G4:I4" si="0">C4/2</f>
        <v>1</v>
      </c>
      <c r="H4" s="109">
        <f t="shared" si="0"/>
        <v>0.5</v>
      </c>
      <c r="I4" s="113">
        <f t="shared" si="0"/>
        <v>0.5</v>
      </c>
      <c r="J4" s="109">
        <f>(1/COS(RADIANS($A4)))-1</f>
        <v>0</v>
      </c>
      <c r="K4" s="163" t="s">
        <v>140</v>
      </c>
      <c r="L4" s="155">
        <f>2*SIN(RADIANS(A4)/2)</f>
        <v>0</v>
      </c>
    </row>
    <row r="5" spans="1:12" x14ac:dyDescent="0.4">
      <c r="A5" s="29">
        <v>1</v>
      </c>
      <c r="B5" s="109">
        <f t="shared" ref="B5:B68" si="1">1-COS(RADIANS($A5))</f>
        <v>1.5230484360873042E-4</v>
      </c>
      <c r="C5" s="113">
        <f t="shared" ref="C5:C68" si="2">1+COS(RADIANS($A5))</f>
        <v>1.9998476951563913</v>
      </c>
      <c r="D5" s="109">
        <f t="shared" ref="D5:D68" si="3">1-SIN(RADIANS($A5))</f>
        <v>0.98254759356271648</v>
      </c>
      <c r="E5" s="113">
        <f t="shared" ref="E5:E68" si="4">1+SIN(RADIANS($A5))</f>
        <v>1.0174524064372834</v>
      </c>
      <c r="F5" s="109">
        <f t="shared" ref="F5:F68" si="5">B5/2</f>
        <v>7.6152421804365211E-5</v>
      </c>
      <c r="G5" s="113">
        <f t="shared" ref="G5:G68" si="6">C5/2</f>
        <v>0.99992384757819563</v>
      </c>
      <c r="H5" s="109">
        <f t="shared" ref="H5:H68" si="7">D5/2</f>
        <v>0.49127379678135824</v>
      </c>
      <c r="I5" s="113">
        <f t="shared" ref="I5:I68" si="8">E5/2</f>
        <v>0.5087262032186417</v>
      </c>
      <c r="J5" s="109">
        <f t="shared" ref="J5:J68" si="9">(1/COS(RADIANS($A5)))-1</f>
        <v>1.5232804390774568E-4</v>
      </c>
      <c r="K5" s="164">
        <f t="shared" ref="K5:K68" si="10">(1/SIN(RADIANS($A5)))-1</f>
        <v>56.298688498550185</v>
      </c>
      <c r="L5" s="155">
        <f t="shared" ref="L5:L68" si="11">2*SIN(RADIANS(A5)/2)</f>
        <v>1.7453070996747869E-2</v>
      </c>
    </row>
    <row r="6" spans="1:12" x14ac:dyDescent="0.4">
      <c r="A6" s="29">
        <v>2</v>
      </c>
      <c r="B6" s="109">
        <f t="shared" si="1"/>
        <v>6.0917298090423788E-4</v>
      </c>
      <c r="C6" s="113">
        <f t="shared" si="2"/>
        <v>1.9993908270190959</v>
      </c>
      <c r="D6" s="109">
        <f t="shared" si="3"/>
        <v>0.96510050329749908</v>
      </c>
      <c r="E6" s="113">
        <f t="shared" si="4"/>
        <v>1.0348994967025009</v>
      </c>
      <c r="F6" s="109">
        <f t="shared" si="5"/>
        <v>3.0458649045211894E-4</v>
      </c>
      <c r="G6" s="113">
        <f t="shared" si="6"/>
        <v>0.99969541350954794</v>
      </c>
      <c r="H6" s="109">
        <f t="shared" si="7"/>
        <v>0.48255025164874954</v>
      </c>
      <c r="I6" s="113">
        <f t="shared" si="8"/>
        <v>0.51744974835125046</v>
      </c>
      <c r="J6" s="109">
        <f t="shared" si="9"/>
        <v>6.0954429882165151E-4</v>
      </c>
      <c r="K6" s="164">
        <f t="shared" si="10"/>
        <v>27.653708347843825</v>
      </c>
      <c r="L6" s="155">
        <f t="shared" si="11"/>
        <v>3.4904812874567023E-2</v>
      </c>
    </row>
    <row r="7" spans="1:12" x14ac:dyDescent="0.4">
      <c r="A7" s="29">
        <v>3</v>
      </c>
      <c r="B7" s="109">
        <f t="shared" si="1"/>
        <v>1.3704652454261668E-3</v>
      </c>
      <c r="C7" s="113">
        <f t="shared" si="2"/>
        <v>1.9986295347545737</v>
      </c>
      <c r="D7" s="109">
        <f t="shared" si="3"/>
        <v>0.94766404375705615</v>
      </c>
      <c r="E7" s="113">
        <f t="shared" si="4"/>
        <v>1.0523359562429437</v>
      </c>
      <c r="F7" s="109">
        <f t="shared" si="5"/>
        <v>6.8523262271308338E-4</v>
      </c>
      <c r="G7" s="113">
        <f t="shared" si="6"/>
        <v>0.99931476737728686</v>
      </c>
      <c r="H7" s="109">
        <f t="shared" si="7"/>
        <v>0.47383202187852808</v>
      </c>
      <c r="I7" s="113">
        <f t="shared" si="8"/>
        <v>0.52616797812147187</v>
      </c>
      <c r="J7" s="109">
        <f t="shared" si="9"/>
        <v>1.3723459979209096E-3</v>
      </c>
      <c r="K7" s="164">
        <f t="shared" si="10"/>
        <v>18.107322609297398</v>
      </c>
      <c r="L7" s="155">
        <f t="shared" si="11"/>
        <v>5.2353896615746305E-2</v>
      </c>
    </row>
    <row r="8" spans="1:12" x14ac:dyDescent="0.4">
      <c r="A8" s="29">
        <v>4</v>
      </c>
      <c r="B8" s="109">
        <f t="shared" si="1"/>
        <v>2.4359497401758023E-3</v>
      </c>
      <c r="C8" s="113">
        <f t="shared" si="2"/>
        <v>1.9975640502598242</v>
      </c>
      <c r="D8" s="109">
        <f t="shared" si="3"/>
        <v>0.9302435262558747</v>
      </c>
      <c r="E8" s="113">
        <f t="shared" si="4"/>
        <v>1.0697564737441252</v>
      </c>
      <c r="F8" s="109">
        <f t="shared" si="5"/>
        <v>1.2179748700879012E-3</v>
      </c>
      <c r="G8" s="113">
        <f t="shared" si="6"/>
        <v>0.9987820251299121</v>
      </c>
      <c r="H8" s="109">
        <f t="shared" si="7"/>
        <v>0.46512176312793735</v>
      </c>
      <c r="I8" s="113">
        <f t="shared" si="8"/>
        <v>0.5348782368720626</v>
      </c>
      <c r="J8" s="109">
        <f t="shared" si="9"/>
        <v>2.4418980811722335E-3</v>
      </c>
      <c r="K8" s="164">
        <f t="shared" si="10"/>
        <v>13.335587026203676</v>
      </c>
      <c r="L8" s="155">
        <f t="shared" si="11"/>
        <v>6.9798993405001938E-2</v>
      </c>
    </row>
    <row r="9" spans="1:12" x14ac:dyDescent="0.4">
      <c r="A9" s="29">
        <v>5</v>
      </c>
      <c r="B9" s="109">
        <f t="shared" si="1"/>
        <v>3.8053019082544548E-3</v>
      </c>
      <c r="C9" s="113">
        <f t="shared" si="2"/>
        <v>1.9961946980917455</v>
      </c>
      <c r="D9" s="109">
        <f t="shared" si="3"/>
        <v>0.91284425725234186</v>
      </c>
      <c r="E9" s="113">
        <f t="shared" si="4"/>
        <v>1.0871557427476581</v>
      </c>
      <c r="F9" s="109">
        <f t="shared" si="5"/>
        <v>1.9026509541272274E-3</v>
      </c>
      <c r="G9" s="113">
        <f t="shared" si="6"/>
        <v>0.99809734904587277</v>
      </c>
      <c r="H9" s="109">
        <f t="shared" si="7"/>
        <v>0.45642212862617093</v>
      </c>
      <c r="I9" s="113">
        <f t="shared" si="8"/>
        <v>0.54357787137382907</v>
      </c>
      <c r="J9" s="109">
        <f t="shared" si="9"/>
        <v>3.8198375433473597E-3</v>
      </c>
      <c r="K9" s="164">
        <f t="shared" si="10"/>
        <v>10.473713245669856</v>
      </c>
      <c r="L9" s="155">
        <f t="shared" si="11"/>
        <v>8.7238774730672E-2</v>
      </c>
    </row>
    <row r="10" spans="1:12" x14ac:dyDescent="0.4">
      <c r="A10" s="29">
        <v>6</v>
      </c>
      <c r="B10" s="109">
        <f t="shared" si="1"/>
        <v>5.4781046317267101E-3</v>
      </c>
      <c r="C10" s="113">
        <f t="shared" si="2"/>
        <v>1.9945218953682733</v>
      </c>
      <c r="D10" s="109">
        <f t="shared" si="3"/>
        <v>0.89547153673234647</v>
      </c>
      <c r="E10" s="113">
        <f t="shared" si="4"/>
        <v>1.1045284632676535</v>
      </c>
      <c r="F10" s="109">
        <f t="shared" si="5"/>
        <v>2.7390523158633551E-3</v>
      </c>
      <c r="G10" s="113">
        <f t="shared" si="6"/>
        <v>0.99726094768413664</v>
      </c>
      <c r="H10" s="109">
        <f t="shared" si="7"/>
        <v>0.44773576836617324</v>
      </c>
      <c r="I10" s="113">
        <f t="shared" si="8"/>
        <v>0.55226423163382676</v>
      </c>
      <c r="J10" s="109">
        <f t="shared" si="9"/>
        <v>5.508279563516405E-3</v>
      </c>
      <c r="K10" s="113">
        <f t="shared" si="10"/>
        <v>8.5667722335056258</v>
      </c>
      <c r="L10" s="155">
        <f t="shared" si="11"/>
        <v>0.10467191248588767</v>
      </c>
    </row>
    <row r="11" spans="1:12" x14ac:dyDescent="0.4">
      <c r="A11" s="29">
        <v>7</v>
      </c>
      <c r="B11" s="109">
        <f t="shared" si="1"/>
        <v>7.4538483586780169E-3</v>
      </c>
      <c r="C11" s="113">
        <f t="shared" si="2"/>
        <v>1.9925461516413221</v>
      </c>
      <c r="D11" s="109">
        <f t="shared" si="3"/>
        <v>0.87813065659485257</v>
      </c>
      <c r="E11" s="113">
        <f t="shared" si="4"/>
        <v>1.1218693434051474</v>
      </c>
      <c r="F11" s="109">
        <f t="shared" si="5"/>
        <v>3.7269241793390084E-3</v>
      </c>
      <c r="G11" s="113">
        <f t="shared" si="6"/>
        <v>0.99627307582066105</v>
      </c>
      <c r="H11" s="109">
        <f t="shared" si="7"/>
        <v>0.43906532829742628</v>
      </c>
      <c r="I11" s="113">
        <f t="shared" si="8"/>
        <v>0.56093467170257372</v>
      </c>
      <c r="J11" s="109">
        <f t="shared" si="9"/>
        <v>7.5098254588483737E-3</v>
      </c>
      <c r="K11" s="113">
        <f t="shared" si="10"/>
        <v>7.2055090481250783</v>
      </c>
      <c r="L11" s="155">
        <f t="shared" si="11"/>
        <v>0.12209707906971375</v>
      </c>
    </row>
    <row r="12" spans="1:12" x14ac:dyDescent="0.4">
      <c r="A12" s="29">
        <v>8</v>
      </c>
      <c r="B12" s="109">
        <f t="shared" si="1"/>
        <v>9.731931258429638E-3</v>
      </c>
      <c r="C12" s="113">
        <f t="shared" si="2"/>
        <v>1.9902680687415704</v>
      </c>
      <c r="D12" s="109">
        <f t="shared" si="3"/>
        <v>0.86082689903993459</v>
      </c>
      <c r="E12" s="113">
        <f t="shared" si="4"/>
        <v>1.1391731009600654</v>
      </c>
      <c r="F12" s="109">
        <f t="shared" si="5"/>
        <v>4.865965629214819E-3</v>
      </c>
      <c r="G12" s="113">
        <f t="shared" si="6"/>
        <v>0.99513403437078518</v>
      </c>
      <c r="H12" s="109">
        <f t="shared" si="7"/>
        <v>0.43041344951996729</v>
      </c>
      <c r="I12" s="113">
        <f t="shared" si="8"/>
        <v>0.56958655048003271</v>
      </c>
      <c r="J12" s="109">
        <f t="shared" si="9"/>
        <v>9.8275725186180996E-3</v>
      </c>
      <c r="K12" s="113">
        <f t="shared" si="10"/>
        <v>6.1852965343277191</v>
      </c>
      <c r="L12" s="155">
        <f t="shared" si="11"/>
        <v>0.1395129474882506</v>
      </c>
    </row>
    <row r="13" spans="1:12" x14ac:dyDescent="0.4">
      <c r="A13" s="29">
        <v>9</v>
      </c>
      <c r="B13" s="109">
        <f t="shared" si="1"/>
        <v>1.231165940486223E-2</v>
      </c>
      <c r="C13" s="113">
        <f t="shared" si="2"/>
        <v>1.9876883405951378</v>
      </c>
      <c r="D13" s="109">
        <f t="shared" si="3"/>
        <v>0.84356553495976916</v>
      </c>
      <c r="E13" s="113">
        <f t="shared" si="4"/>
        <v>1.156434465040231</v>
      </c>
      <c r="F13" s="109">
        <f t="shared" si="5"/>
        <v>6.1558297024311148E-3</v>
      </c>
      <c r="G13" s="113">
        <f t="shared" si="6"/>
        <v>0.99384417029756889</v>
      </c>
      <c r="H13" s="109">
        <f t="shared" si="7"/>
        <v>0.42178276747988458</v>
      </c>
      <c r="I13" s="113">
        <f t="shared" si="8"/>
        <v>0.57821723252011548</v>
      </c>
      <c r="J13" s="109">
        <f t="shared" si="9"/>
        <v>1.2465125788002851E-2</v>
      </c>
      <c r="K13" s="113">
        <f t="shared" si="10"/>
        <v>5.3924532214996619</v>
      </c>
      <c r="L13" s="155">
        <f t="shared" si="11"/>
        <v>0.15691819145568989</v>
      </c>
    </row>
    <row r="14" spans="1:12" x14ac:dyDescent="0.4">
      <c r="A14" s="29">
        <v>10</v>
      </c>
      <c r="B14" s="109">
        <f t="shared" si="1"/>
        <v>1.519224698779198E-2</v>
      </c>
      <c r="C14" s="113">
        <f t="shared" si="2"/>
        <v>1.9848077530122081</v>
      </c>
      <c r="D14" s="109">
        <f t="shared" si="3"/>
        <v>0.8263518223330697</v>
      </c>
      <c r="E14" s="113">
        <f t="shared" si="4"/>
        <v>1.1736481776669303</v>
      </c>
      <c r="F14" s="109">
        <f t="shared" si="5"/>
        <v>7.5961234938959898E-3</v>
      </c>
      <c r="G14" s="113">
        <f t="shared" si="6"/>
        <v>0.99240387650610407</v>
      </c>
      <c r="H14" s="109">
        <f t="shared" si="7"/>
        <v>0.41317591116653485</v>
      </c>
      <c r="I14" s="113">
        <f t="shared" si="8"/>
        <v>0.58682408883346515</v>
      </c>
      <c r="J14" s="109">
        <f t="shared" si="9"/>
        <v>1.5426611885745123E-2</v>
      </c>
      <c r="K14" s="113">
        <f t="shared" si="10"/>
        <v>4.7587704831436337</v>
      </c>
      <c r="L14" s="155">
        <f t="shared" si="11"/>
        <v>0.17431148549531633</v>
      </c>
    </row>
    <row r="15" spans="1:12" x14ac:dyDescent="0.4">
      <c r="A15" s="29">
        <v>11</v>
      </c>
      <c r="B15" s="109">
        <f t="shared" si="1"/>
        <v>1.8372816552336024E-2</v>
      </c>
      <c r="C15" s="113">
        <f t="shared" si="2"/>
        <v>1.981627183447664</v>
      </c>
      <c r="D15" s="109">
        <f t="shared" si="3"/>
        <v>0.80919100462345517</v>
      </c>
      <c r="E15" s="113">
        <f t="shared" si="4"/>
        <v>1.1908089953765448</v>
      </c>
      <c r="F15" s="109">
        <f t="shared" si="5"/>
        <v>9.1864082761680121E-3</v>
      </c>
      <c r="G15" s="113">
        <f t="shared" si="6"/>
        <v>0.99081359172383199</v>
      </c>
      <c r="H15" s="109">
        <f t="shared" si="7"/>
        <v>0.40459550231172758</v>
      </c>
      <c r="I15" s="113">
        <f t="shared" si="8"/>
        <v>0.59540449768827242</v>
      </c>
      <c r="J15" s="109">
        <f t="shared" si="9"/>
        <v>1.8716694955214219E-2</v>
      </c>
      <c r="K15" s="113">
        <f t="shared" si="10"/>
        <v>4.2408430641678487</v>
      </c>
      <c r="L15" s="155">
        <f t="shared" si="11"/>
        <v>0.19169150504044796</v>
      </c>
    </row>
    <row r="16" spans="1:12" x14ac:dyDescent="0.4">
      <c r="A16" s="29">
        <v>12</v>
      </c>
      <c r="B16" s="109">
        <f t="shared" si="1"/>
        <v>2.1852399266194311E-2</v>
      </c>
      <c r="C16" s="113">
        <f t="shared" si="2"/>
        <v>1.9781476007338057</v>
      </c>
      <c r="D16" s="109">
        <f t="shared" si="3"/>
        <v>0.7920883091822406</v>
      </c>
      <c r="E16" s="113">
        <f t="shared" si="4"/>
        <v>1.2079116908177594</v>
      </c>
      <c r="F16" s="109">
        <f t="shared" si="5"/>
        <v>1.0926199633097156E-2</v>
      </c>
      <c r="G16" s="113">
        <f t="shared" si="6"/>
        <v>0.98907380036690284</v>
      </c>
      <c r="H16" s="109">
        <f t="shared" si="7"/>
        <v>0.3960441545911203</v>
      </c>
      <c r="I16" s="113">
        <f t="shared" si="8"/>
        <v>0.6039558454088797</v>
      </c>
      <c r="J16" s="109">
        <f t="shared" si="9"/>
        <v>2.2340594865029262E-2</v>
      </c>
      <c r="K16" s="113">
        <f t="shared" si="10"/>
        <v>3.8097343447441308</v>
      </c>
      <c r="L16" s="155">
        <f t="shared" si="11"/>
        <v>0.20905692653530694</v>
      </c>
    </row>
    <row r="17" spans="1:12" x14ac:dyDescent="0.4">
      <c r="A17" s="29">
        <v>13</v>
      </c>
      <c r="B17" s="109">
        <f t="shared" si="1"/>
        <v>2.5629935214764754E-2</v>
      </c>
      <c r="C17" s="113">
        <f t="shared" si="2"/>
        <v>1.9743700647852354</v>
      </c>
      <c r="D17" s="109">
        <f t="shared" si="3"/>
        <v>0.77504894565613502</v>
      </c>
      <c r="E17" s="113">
        <f t="shared" si="4"/>
        <v>1.2249510543438651</v>
      </c>
      <c r="F17" s="109">
        <f t="shared" si="5"/>
        <v>1.2814967607382377E-2</v>
      </c>
      <c r="G17" s="113">
        <f t="shared" si="6"/>
        <v>0.98718503239261768</v>
      </c>
      <c r="H17" s="109">
        <f t="shared" si="7"/>
        <v>0.38752447282806751</v>
      </c>
      <c r="I17" s="113">
        <f t="shared" si="8"/>
        <v>0.61247552717193254</v>
      </c>
      <c r="J17" s="109">
        <f t="shared" si="9"/>
        <v>2.6304107793391651E-2</v>
      </c>
      <c r="K17" s="113">
        <f t="shared" si="10"/>
        <v>3.4454114825858007</v>
      </c>
      <c r="L17" s="155">
        <f t="shared" si="11"/>
        <v>0.22640642753581344</v>
      </c>
    </row>
    <row r="18" spans="1:12" x14ac:dyDescent="0.4">
      <c r="A18" s="29">
        <v>14</v>
      </c>
      <c r="B18" s="109">
        <f t="shared" si="1"/>
        <v>2.9704273724003527E-2</v>
      </c>
      <c r="C18" s="113">
        <f t="shared" si="2"/>
        <v>1.9702957262759964</v>
      </c>
      <c r="D18" s="109">
        <f t="shared" si="3"/>
        <v>0.7580781044003323</v>
      </c>
      <c r="E18" s="113">
        <f t="shared" si="4"/>
        <v>1.2419218955996678</v>
      </c>
      <c r="F18" s="109">
        <f t="shared" si="5"/>
        <v>1.4852136862001764E-2</v>
      </c>
      <c r="G18" s="113">
        <f t="shared" si="6"/>
        <v>0.98514786313799818</v>
      </c>
      <c r="H18" s="109">
        <f t="shared" si="7"/>
        <v>0.37903905220016615</v>
      </c>
      <c r="I18" s="113">
        <f t="shared" si="8"/>
        <v>0.62096094779983391</v>
      </c>
      <c r="J18" s="109">
        <f t="shared" si="9"/>
        <v>3.0613629349898197E-2</v>
      </c>
      <c r="K18" s="113">
        <f t="shared" si="10"/>
        <v>3.1335654944387494</v>
      </c>
      <c r="L18" s="155">
        <f t="shared" si="11"/>
        <v>0.24373868681029495</v>
      </c>
    </row>
    <row r="19" spans="1:12" x14ac:dyDescent="0.4">
      <c r="A19" s="29">
        <v>15</v>
      </c>
      <c r="B19" s="109">
        <f t="shared" si="1"/>
        <v>3.4074173710931688E-2</v>
      </c>
      <c r="C19" s="113">
        <f t="shared" si="2"/>
        <v>1.9659258262890682</v>
      </c>
      <c r="D19" s="109">
        <f t="shared" si="3"/>
        <v>0.74118095489747926</v>
      </c>
      <c r="E19" s="113">
        <f t="shared" si="4"/>
        <v>1.2588190451025207</v>
      </c>
      <c r="F19" s="109">
        <f t="shared" si="5"/>
        <v>1.7037086855465844E-2</v>
      </c>
      <c r="G19" s="113">
        <f t="shared" si="6"/>
        <v>0.9829629131445341</v>
      </c>
      <c r="H19" s="109">
        <f t="shared" si="7"/>
        <v>0.37059047744873963</v>
      </c>
      <c r="I19" s="113">
        <f t="shared" si="8"/>
        <v>0.62940952255126037</v>
      </c>
      <c r="J19" s="109">
        <f t="shared" si="9"/>
        <v>3.5276180410082958E-2</v>
      </c>
      <c r="K19" s="113">
        <f t="shared" si="10"/>
        <v>2.8637033051562737</v>
      </c>
      <c r="L19" s="155">
        <f t="shared" si="11"/>
        <v>0.26105238444010315</v>
      </c>
    </row>
    <row r="20" spans="1:12" x14ac:dyDescent="0.4">
      <c r="A20" s="29">
        <v>16</v>
      </c>
      <c r="B20" s="109">
        <f t="shared" si="1"/>
        <v>3.8738304061681106E-2</v>
      </c>
      <c r="C20" s="113">
        <f t="shared" si="2"/>
        <v>1.9612616959383189</v>
      </c>
      <c r="D20" s="109">
        <f t="shared" si="3"/>
        <v>0.72436264418300089</v>
      </c>
      <c r="E20" s="113">
        <f t="shared" si="4"/>
        <v>1.2756373558169991</v>
      </c>
      <c r="F20" s="109">
        <f t="shared" si="5"/>
        <v>1.9369152030840553E-2</v>
      </c>
      <c r="G20" s="113">
        <f t="shared" si="6"/>
        <v>0.98063084796915945</v>
      </c>
      <c r="H20" s="109">
        <f t="shared" si="7"/>
        <v>0.36218132209150045</v>
      </c>
      <c r="I20" s="113">
        <f t="shared" si="8"/>
        <v>0.63781867790849955</v>
      </c>
      <c r="J20" s="109">
        <f t="shared" si="9"/>
        <v>4.0299435861602007E-2</v>
      </c>
      <c r="K20" s="113">
        <f t="shared" si="10"/>
        <v>2.6279552785433005</v>
      </c>
      <c r="L20" s="155">
        <f t="shared" si="11"/>
        <v>0.27834620192013088</v>
      </c>
    </row>
    <row r="21" spans="1:12" x14ac:dyDescent="0.4">
      <c r="A21" s="29">
        <v>17</v>
      </c>
      <c r="B21" s="109">
        <f t="shared" si="1"/>
        <v>4.3695244036964564E-2</v>
      </c>
      <c r="C21" s="113">
        <f t="shared" si="2"/>
        <v>1.9563047559630355</v>
      </c>
      <c r="D21" s="109">
        <f t="shared" si="3"/>
        <v>0.70762829527726323</v>
      </c>
      <c r="E21" s="113">
        <f t="shared" si="4"/>
        <v>1.2923717047227368</v>
      </c>
      <c r="F21" s="109">
        <f t="shared" si="5"/>
        <v>2.1847622018482282E-2</v>
      </c>
      <c r="G21" s="113">
        <f t="shared" si="6"/>
        <v>0.97815237798151777</v>
      </c>
      <c r="H21" s="109">
        <f t="shared" si="7"/>
        <v>0.35381414763863162</v>
      </c>
      <c r="I21" s="113">
        <f t="shared" si="8"/>
        <v>0.64618585236136838</v>
      </c>
      <c r="J21" s="109">
        <f t="shared" si="9"/>
        <v>4.5691756487147961E-2</v>
      </c>
      <c r="K21" s="113">
        <f t="shared" si="10"/>
        <v>2.4203036198332684</v>
      </c>
      <c r="L21" s="155">
        <f t="shared" si="11"/>
        <v>0.29561882225922126</v>
      </c>
    </row>
    <row r="22" spans="1:12" x14ac:dyDescent="0.4">
      <c r="A22" s="29">
        <v>18</v>
      </c>
      <c r="B22" s="109">
        <f t="shared" si="1"/>
        <v>4.8943483704846469E-2</v>
      </c>
      <c r="C22" s="113">
        <f t="shared" si="2"/>
        <v>1.9510565162951536</v>
      </c>
      <c r="D22" s="109">
        <f t="shared" si="3"/>
        <v>0.69098300562505255</v>
      </c>
      <c r="E22" s="113">
        <f t="shared" si="4"/>
        <v>1.3090169943749475</v>
      </c>
      <c r="F22" s="109">
        <f t="shared" si="5"/>
        <v>2.4471741852423234E-2</v>
      </c>
      <c r="G22" s="113">
        <f t="shared" si="6"/>
        <v>0.97552825814757682</v>
      </c>
      <c r="H22" s="109">
        <f t="shared" si="7"/>
        <v>0.34549150281252627</v>
      </c>
      <c r="I22" s="113">
        <f t="shared" si="8"/>
        <v>0.65450849718747373</v>
      </c>
      <c r="J22" s="109">
        <f t="shared" si="9"/>
        <v>5.1462224238267185E-2</v>
      </c>
      <c r="K22" s="113">
        <f t="shared" si="10"/>
        <v>2.2360679774997898</v>
      </c>
      <c r="L22" s="155">
        <f t="shared" si="11"/>
        <v>0.31286893008046174</v>
      </c>
    </row>
    <row r="23" spans="1:12" x14ac:dyDescent="0.4">
      <c r="A23" s="29">
        <v>19</v>
      </c>
      <c r="B23" s="109">
        <f t="shared" si="1"/>
        <v>5.4481424400683154E-2</v>
      </c>
      <c r="C23" s="113">
        <f t="shared" si="2"/>
        <v>1.945518575599317</v>
      </c>
      <c r="D23" s="109">
        <f t="shared" si="3"/>
        <v>0.6744318455428433</v>
      </c>
      <c r="E23" s="113">
        <f t="shared" si="4"/>
        <v>1.3255681544571567</v>
      </c>
      <c r="F23" s="109">
        <f t="shared" si="5"/>
        <v>2.7240712200341577E-2</v>
      </c>
      <c r="G23" s="113">
        <f t="shared" si="6"/>
        <v>0.97275928779965848</v>
      </c>
      <c r="H23" s="109">
        <f t="shared" si="7"/>
        <v>0.33721592277142165</v>
      </c>
      <c r="I23" s="113">
        <f t="shared" si="8"/>
        <v>0.66278407722857835</v>
      </c>
      <c r="J23" s="109">
        <f t="shared" si="9"/>
        <v>5.762068118667063E-2</v>
      </c>
      <c r="K23" s="113">
        <f t="shared" si="10"/>
        <v>2.0715534867572423</v>
      </c>
      <c r="L23" s="155">
        <f t="shared" si="11"/>
        <v>0.33009521172135531</v>
      </c>
    </row>
    <row r="24" spans="1:12" x14ac:dyDescent="0.4">
      <c r="A24" s="29">
        <v>20</v>
      </c>
      <c r="B24" s="109">
        <f t="shared" si="1"/>
        <v>6.0307379214091572E-2</v>
      </c>
      <c r="C24" s="113">
        <f t="shared" si="2"/>
        <v>1.9396926207859084</v>
      </c>
      <c r="D24" s="109">
        <f t="shared" si="3"/>
        <v>0.65797985667433134</v>
      </c>
      <c r="E24" s="113">
        <f t="shared" si="4"/>
        <v>1.3420201433256687</v>
      </c>
      <c r="F24" s="109">
        <f t="shared" si="5"/>
        <v>3.0153689607045786E-2</v>
      </c>
      <c r="G24" s="113">
        <f t="shared" si="6"/>
        <v>0.96984631039295421</v>
      </c>
      <c r="H24" s="109">
        <f t="shared" si="7"/>
        <v>0.32898992833716567</v>
      </c>
      <c r="I24" s="113">
        <f t="shared" si="8"/>
        <v>0.67101007166283433</v>
      </c>
      <c r="J24" s="109">
        <f t="shared" si="9"/>
        <v>6.4177772475912054E-2</v>
      </c>
      <c r="K24" s="113">
        <f t="shared" si="10"/>
        <v>1.9238044001630876</v>
      </c>
      <c r="L24" s="155">
        <f t="shared" si="11"/>
        <v>0.34729635533386066</v>
      </c>
    </row>
    <row r="25" spans="1:12" x14ac:dyDescent="0.4">
      <c r="A25" s="29">
        <v>21</v>
      </c>
      <c r="B25" s="109">
        <f t="shared" si="1"/>
        <v>6.6419573502798257E-2</v>
      </c>
      <c r="C25" s="113">
        <f t="shared" si="2"/>
        <v>1.9335804264972016</v>
      </c>
      <c r="D25" s="109">
        <f t="shared" si="3"/>
        <v>0.64163205045469973</v>
      </c>
      <c r="E25" s="113">
        <f t="shared" si="4"/>
        <v>1.3583679495453003</v>
      </c>
      <c r="F25" s="109">
        <f t="shared" si="5"/>
        <v>3.3209786751399129E-2</v>
      </c>
      <c r="G25" s="113">
        <f t="shared" si="6"/>
        <v>0.96679021324860082</v>
      </c>
      <c r="H25" s="109">
        <f t="shared" si="7"/>
        <v>0.32081602522734987</v>
      </c>
      <c r="I25" s="113">
        <f t="shared" si="8"/>
        <v>0.67918397477265013</v>
      </c>
      <c r="J25" s="109">
        <f t="shared" si="9"/>
        <v>7.1144993637028975E-2</v>
      </c>
      <c r="K25" s="113">
        <f t="shared" si="10"/>
        <v>1.7904281096253358</v>
      </c>
      <c r="L25" s="155">
        <f t="shared" si="11"/>
        <v>0.36447105098429494</v>
      </c>
    </row>
    <row r="26" spans="1:12" x14ac:dyDescent="0.4">
      <c r="A26" s="29">
        <v>22</v>
      </c>
      <c r="B26" s="109">
        <f t="shared" si="1"/>
        <v>7.2816145433212576E-2</v>
      </c>
      <c r="C26" s="113">
        <f t="shared" si="2"/>
        <v>1.9271838545667874</v>
      </c>
      <c r="D26" s="109">
        <f t="shared" si="3"/>
        <v>0.62539340658408804</v>
      </c>
      <c r="E26" s="113">
        <f t="shared" si="4"/>
        <v>1.374606593415912</v>
      </c>
      <c r="F26" s="109">
        <f t="shared" si="5"/>
        <v>3.6408072716606288E-2</v>
      </c>
      <c r="G26" s="113">
        <f t="shared" si="6"/>
        <v>0.96359192728339371</v>
      </c>
      <c r="H26" s="109">
        <f t="shared" si="7"/>
        <v>0.31269670329204402</v>
      </c>
      <c r="I26" s="113">
        <f t="shared" si="8"/>
        <v>0.68730329670795598</v>
      </c>
      <c r="J26" s="109">
        <f t="shared" si="9"/>
        <v>7.8534742677583314E-2</v>
      </c>
      <c r="K26" s="113">
        <f t="shared" si="10"/>
        <v>1.6694671625540143</v>
      </c>
      <c r="L26" s="155">
        <f t="shared" si="11"/>
        <v>0.38161799075308961</v>
      </c>
    </row>
    <row r="27" spans="1:12" x14ac:dyDescent="0.4">
      <c r="A27" s="29">
        <v>23</v>
      </c>
      <c r="B27" s="109">
        <f t="shared" si="1"/>
        <v>7.9495146547559625E-2</v>
      </c>
      <c r="C27" s="113">
        <f t="shared" si="2"/>
        <v>1.9205048534524405</v>
      </c>
      <c r="D27" s="109">
        <f t="shared" si="3"/>
        <v>0.60926887151072617</v>
      </c>
      <c r="E27" s="113">
        <f t="shared" si="4"/>
        <v>1.3907311284892738</v>
      </c>
      <c r="F27" s="109">
        <f t="shared" si="5"/>
        <v>3.9747573273779813E-2</v>
      </c>
      <c r="G27" s="113">
        <f t="shared" si="6"/>
        <v>0.96025242672622024</v>
      </c>
      <c r="H27" s="109">
        <f t="shared" si="7"/>
        <v>0.30463443575536309</v>
      </c>
      <c r="I27" s="113">
        <f t="shared" si="8"/>
        <v>0.69536556424463691</v>
      </c>
      <c r="J27" s="109">
        <f t="shared" si="9"/>
        <v>8.6360377405296118E-2</v>
      </c>
      <c r="K27" s="113">
        <f t="shared" si="10"/>
        <v>1.5593046652474523</v>
      </c>
      <c r="L27" s="155">
        <f t="shared" si="11"/>
        <v>0.39873586883439438</v>
      </c>
    </row>
    <row r="28" spans="1:12" x14ac:dyDescent="0.4">
      <c r="A28" s="29">
        <v>24</v>
      </c>
      <c r="B28" s="109">
        <f t="shared" si="1"/>
        <v>8.6454542357399133E-2</v>
      </c>
      <c r="C28" s="113">
        <f t="shared" si="2"/>
        <v>1.9135454576426008</v>
      </c>
      <c r="D28" s="109">
        <f t="shared" si="3"/>
        <v>0.59326335692419985</v>
      </c>
      <c r="E28" s="113">
        <f t="shared" si="4"/>
        <v>1.4067366430758002</v>
      </c>
      <c r="F28" s="109">
        <f t="shared" si="5"/>
        <v>4.3227271178699567E-2</v>
      </c>
      <c r="G28" s="113">
        <f t="shared" si="6"/>
        <v>0.95677272882130038</v>
      </c>
      <c r="H28" s="109">
        <f t="shared" si="7"/>
        <v>0.29663167846209992</v>
      </c>
      <c r="I28" s="113">
        <f t="shared" si="8"/>
        <v>0.70336832153790008</v>
      </c>
      <c r="J28" s="109">
        <f t="shared" si="9"/>
        <v>9.4636278506046834E-2</v>
      </c>
      <c r="K28" s="113">
        <f t="shared" si="10"/>
        <v>1.4585933355742382</v>
      </c>
      <c r="L28" s="155">
        <f t="shared" si="11"/>
        <v>0.41582338163551869</v>
      </c>
    </row>
    <row r="29" spans="1:12" x14ac:dyDescent="0.4">
      <c r="A29" s="29">
        <v>25</v>
      </c>
      <c r="B29" s="109">
        <f t="shared" si="1"/>
        <v>9.3692212963350063E-2</v>
      </c>
      <c r="C29" s="113">
        <f t="shared" si="2"/>
        <v>1.90630778703665</v>
      </c>
      <c r="D29" s="109">
        <f t="shared" si="3"/>
        <v>0.5773817382593005</v>
      </c>
      <c r="E29" s="113">
        <f t="shared" si="4"/>
        <v>1.4226182617406995</v>
      </c>
      <c r="F29" s="109">
        <f t="shared" si="5"/>
        <v>4.6846106481675032E-2</v>
      </c>
      <c r="G29" s="113">
        <f t="shared" si="6"/>
        <v>0.95315389351832502</v>
      </c>
      <c r="H29" s="109">
        <f t="shared" si="7"/>
        <v>0.28869086912965025</v>
      </c>
      <c r="I29" s="113">
        <f t="shared" si="8"/>
        <v>0.71130913087034975</v>
      </c>
      <c r="J29" s="109">
        <f t="shared" si="9"/>
        <v>0.10337791896249171</v>
      </c>
      <c r="K29" s="113">
        <f t="shared" si="10"/>
        <v>1.3662015831524985</v>
      </c>
      <c r="L29" s="155">
        <f t="shared" si="11"/>
        <v>0.43287922787620575</v>
      </c>
    </row>
    <row r="30" spans="1:12" x14ac:dyDescent="0.4">
      <c r="A30" s="29">
        <v>26</v>
      </c>
      <c r="B30" s="109">
        <f t="shared" si="1"/>
        <v>0.10120595370083296</v>
      </c>
      <c r="C30" s="113">
        <f t="shared" si="2"/>
        <v>1.898794046299167</v>
      </c>
      <c r="D30" s="109">
        <f t="shared" si="3"/>
        <v>0.5616288532109226</v>
      </c>
      <c r="E30" s="113">
        <f t="shared" si="4"/>
        <v>1.4383711467890774</v>
      </c>
      <c r="F30" s="109">
        <f t="shared" si="5"/>
        <v>5.0602976850416481E-2</v>
      </c>
      <c r="G30" s="113">
        <f t="shared" si="6"/>
        <v>0.94939702314958352</v>
      </c>
      <c r="H30" s="109">
        <f t="shared" si="7"/>
        <v>0.2808144266054613</v>
      </c>
      <c r="I30" s="113">
        <f t="shared" si="8"/>
        <v>0.7191855733945387</v>
      </c>
      <c r="J30" s="109">
        <f t="shared" si="9"/>
        <v>0.11260194047518879</v>
      </c>
      <c r="K30" s="113">
        <f t="shared" si="10"/>
        <v>1.2811720327048595</v>
      </c>
      <c r="L30" s="155">
        <f t="shared" si="11"/>
        <v>0.44990210868773001</v>
      </c>
    </row>
    <row r="31" spans="1:12" x14ac:dyDescent="0.4">
      <c r="A31" s="29">
        <v>27</v>
      </c>
      <c r="B31" s="109">
        <f t="shared" si="1"/>
        <v>0.1089934758116321</v>
      </c>
      <c r="C31" s="113">
        <f t="shared" si="2"/>
        <v>1.8910065241883678</v>
      </c>
      <c r="D31" s="109">
        <f t="shared" si="3"/>
        <v>0.54600950026045325</v>
      </c>
      <c r="E31" s="113">
        <f t="shared" si="4"/>
        <v>1.4539904997395467</v>
      </c>
      <c r="F31" s="109">
        <f t="shared" si="5"/>
        <v>5.4496737905816051E-2</v>
      </c>
      <c r="G31" s="113">
        <f t="shared" si="6"/>
        <v>0.94550326209418389</v>
      </c>
      <c r="H31" s="109">
        <f t="shared" si="7"/>
        <v>0.27300475013022663</v>
      </c>
      <c r="I31" s="113">
        <f t="shared" si="8"/>
        <v>0.72699524986977337</v>
      </c>
      <c r="J31" s="109">
        <f t="shared" si="9"/>
        <v>0.12232623763436079</v>
      </c>
      <c r="K31" s="113">
        <f t="shared" si="10"/>
        <v>1.2026892645852669</v>
      </c>
      <c r="L31" s="155">
        <f t="shared" si="11"/>
        <v>0.46689072771181078</v>
      </c>
    </row>
    <row r="32" spans="1:12" x14ac:dyDescent="0.4">
      <c r="A32" s="29">
        <v>28</v>
      </c>
      <c r="B32" s="109">
        <f t="shared" si="1"/>
        <v>0.11705240714107301</v>
      </c>
      <c r="C32" s="113">
        <f t="shared" si="2"/>
        <v>1.882947592858927</v>
      </c>
      <c r="D32" s="109">
        <f t="shared" si="3"/>
        <v>0.53052843721410925</v>
      </c>
      <c r="E32" s="113">
        <f t="shared" si="4"/>
        <v>1.4694715627858908</v>
      </c>
      <c r="F32" s="109">
        <f t="shared" si="5"/>
        <v>5.8526203570536506E-2</v>
      </c>
      <c r="G32" s="113">
        <f t="shared" si="6"/>
        <v>0.94147379642946349</v>
      </c>
      <c r="H32" s="109">
        <f t="shared" si="7"/>
        <v>0.26526421860705462</v>
      </c>
      <c r="I32" s="113">
        <f t="shared" si="8"/>
        <v>0.73473578139294538</v>
      </c>
      <c r="J32" s="109">
        <f t="shared" si="9"/>
        <v>0.13257005068903904</v>
      </c>
      <c r="K32" s="113">
        <f t="shared" si="10"/>
        <v>1.1300544681895124</v>
      </c>
      <c r="L32" s="155">
        <f t="shared" si="11"/>
        <v>0.48384379119933546</v>
      </c>
    </row>
    <row r="33" spans="1:12" x14ac:dyDescent="0.4">
      <c r="A33" s="29">
        <v>29</v>
      </c>
      <c r="B33" s="109">
        <f t="shared" si="1"/>
        <v>0.12538029286060426</v>
      </c>
      <c r="C33" s="113">
        <f t="shared" si="2"/>
        <v>1.8746197071393957</v>
      </c>
      <c r="D33" s="109">
        <f t="shared" si="3"/>
        <v>0.515190379753663</v>
      </c>
      <c r="E33" s="113">
        <f t="shared" si="4"/>
        <v>1.484809620246337</v>
      </c>
      <c r="F33" s="109">
        <f t="shared" si="5"/>
        <v>6.2690146430302129E-2</v>
      </c>
      <c r="G33" s="113">
        <f t="shared" si="6"/>
        <v>0.93730985356969787</v>
      </c>
      <c r="H33" s="109">
        <f t="shared" si="7"/>
        <v>0.2575951898768315</v>
      </c>
      <c r="I33" s="113">
        <f t="shared" si="8"/>
        <v>0.7424048101231685</v>
      </c>
      <c r="J33" s="109">
        <f t="shared" si="9"/>
        <v>0.14335406787332006</v>
      </c>
      <c r="K33" s="113">
        <f t="shared" si="10"/>
        <v>1.0626653396273142</v>
      </c>
      <c r="L33" s="155">
        <f t="shared" si="11"/>
        <v>0.50076000810888288</v>
      </c>
    </row>
    <row r="34" spans="1:12" x14ac:dyDescent="0.4">
      <c r="A34" s="29">
        <v>30</v>
      </c>
      <c r="B34" s="109">
        <f t="shared" si="1"/>
        <v>0.13397459621556129</v>
      </c>
      <c r="C34" s="113">
        <f t="shared" si="2"/>
        <v>1.8660254037844388</v>
      </c>
      <c r="D34" s="109">
        <f t="shared" si="3"/>
        <v>0.5</v>
      </c>
      <c r="E34" s="113">
        <f t="shared" si="4"/>
        <v>1.5</v>
      </c>
      <c r="F34" s="109">
        <f t="shared" si="5"/>
        <v>6.6987298107780646E-2</v>
      </c>
      <c r="G34" s="113">
        <f t="shared" si="6"/>
        <v>0.93301270189221941</v>
      </c>
      <c r="H34" s="109">
        <f t="shared" si="7"/>
        <v>0.25</v>
      </c>
      <c r="I34" s="113">
        <f t="shared" si="8"/>
        <v>0.75</v>
      </c>
      <c r="J34" s="109">
        <f t="shared" si="9"/>
        <v>0.15470053837925146</v>
      </c>
      <c r="K34" s="113">
        <f t="shared" si="10"/>
        <v>1</v>
      </c>
      <c r="L34" s="155">
        <f t="shared" si="11"/>
        <v>0.51763809020504148</v>
      </c>
    </row>
    <row r="35" spans="1:12" x14ac:dyDescent="0.4">
      <c r="A35" s="29">
        <v>31</v>
      </c>
      <c r="B35" s="109">
        <f t="shared" si="1"/>
        <v>0.14283269929788767</v>
      </c>
      <c r="C35" s="113">
        <f t="shared" si="2"/>
        <v>1.8571673007021123</v>
      </c>
      <c r="D35" s="109">
        <f t="shared" si="3"/>
        <v>0.48496192508994584</v>
      </c>
      <c r="E35" s="113">
        <f t="shared" si="4"/>
        <v>1.5150380749100543</v>
      </c>
      <c r="F35" s="109">
        <f t="shared" si="5"/>
        <v>7.1416349648943833E-2</v>
      </c>
      <c r="G35" s="113">
        <f t="shared" si="6"/>
        <v>0.92858365035105617</v>
      </c>
      <c r="H35" s="109">
        <f t="shared" si="7"/>
        <v>0.24248096254497292</v>
      </c>
      <c r="I35" s="113">
        <f t="shared" si="8"/>
        <v>0.75751903745502713</v>
      </c>
      <c r="J35" s="109">
        <f t="shared" si="9"/>
        <v>0.16663339721533044</v>
      </c>
      <c r="K35" s="113">
        <f t="shared" si="10"/>
        <v>0.94160402641035668</v>
      </c>
      <c r="L35" s="155">
        <f t="shared" si="11"/>
        <v>0.53447675215651369</v>
      </c>
    </row>
    <row r="36" spans="1:12" x14ac:dyDescent="0.4">
      <c r="A36" s="29">
        <v>32</v>
      </c>
      <c r="B36" s="109">
        <f t="shared" si="1"/>
        <v>0.15195190384357404</v>
      </c>
      <c r="C36" s="113">
        <f t="shared" si="2"/>
        <v>1.8480480961564258</v>
      </c>
      <c r="D36" s="109">
        <f t="shared" si="3"/>
        <v>0.4700807357667951</v>
      </c>
      <c r="E36" s="113">
        <f t="shared" si="4"/>
        <v>1.5299192642332049</v>
      </c>
      <c r="F36" s="109">
        <f t="shared" si="5"/>
        <v>7.5975951921787022E-2</v>
      </c>
      <c r="G36" s="113">
        <f t="shared" si="6"/>
        <v>0.92402404807821292</v>
      </c>
      <c r="H36" s="109">
        <f t="shared" si="7"/>
        <v>0.23504036788339755</v>
      </c>
      <c r="I36" s="113">
        <f t="shared" si="8"/>
        <v>0.76495963211660245</v>
      </c>
      <c r="J36" s="109">
        <f t="shared" si="9"/>
        <v>0.17917840336209645</v>
      </c>
      <c r="K36" s="113">
        <f t="shared" si="10"/>
        <v>0.88707991479985848</v>
      </c>
      <c r="L36" s="155">
        <f t="shared" si="11"/>
        <v>0.55127471163399833</v>
      </c>
    </row>
    <row r="37" spans="1:12" x14ac:dyDescent="0.4">
      <c r="A37" s="29">
        <v>33</v>
      </c>
      <c r="B37" s="109">
        <f t="shared" si="1"/>
        <v>0.16132943205457595</v>
      </c>
      <c r="C37" s="113">
        <f t="shared" si="2"/>
        <v>1.8386705679454241</v>
      </c>
      <c r="D37" s="109">
        <f t="shared" si="3"/>
        <v>0.45536096498497292</v>
      </c>
      <c r="E37" s="113">
        <f t="shared" si="4"/>
        <v>1.544639035015027</v>
      </c>
      <c r="F37" s="109">
        <f t="shared" si="5"/>
        <v>8.0664716027287975E-2</v>
      </c>
      <c r="G37" s="113">
        <f t="shared" si="6"/>
        <v>0.91933528397271203</v>
      </c>
      <c r="H37" s="109">
        <f t="shared" si="7"/>
        <v>0.22768048249248646</v>
      </c>
      <c r="I37" s="113">
        <f t="shared" si="8"/>
        <v>0.77231951750751349</v>
      </c>
      <c r="J37" s="109">
        <f t="shared" si="9"/>
        <v>0.19236329283594733</v>
      </c>
      <c r="K37" s="113">
        <f t="shared" si="10"/>
        <v>0.8360784587766632</v>
      </c>
      <c r="L37" s="155">
        <f t="shared" si="11"/>
        <v>0.56803068940784529</v>
      </c>
    </row>
    <row r="38" spans="1:12" x14ac:dyDescent="0.4">
      <c r="A38" s="29">
        <v>34</v>
      </c>
      <c r="B38" s="109">
        <f t="shared" si="1"/>
        <v>0.17096242744495838</v>
      </c>
      <c r="C38" s="113">
        <f t="shared" si="2"/>
        <v>1.8290375725550416</v>
      </c>
      <c r="D38" s="109">
        <f t="shared" si="3"/>
        <v>0.4408070965292531</v>
      </c>
      <c r="E38" s="113">
        <f t="shared" si="4"/>
        <v>1.559192903470747</v>
      </c>
      <c r="F38" s="109">
        <f t="shared" si="5"/>
        <v>8.5481213722479188E-2</v>
      </c>
      <c r="G38" s="113">
        <f t="shared" si="6"/>
        <v>0.91451878627752081</v>
      </c>
      <c r="H38" s="109">
        <f t="shared" si="7"/>
        <v>0.22040354826462655</v>
      </c>
      <c r="I38" s="113">
        <f t="shared" si="8"/>
        <v>0.77959645173537351</v>
      </c>
      <c r="J38" s="109">
        <f t="shared" si="9"/>
        <v>0.20621794850390551</v>
      </c>
      <c r="K38" s="113">
        <f t="shared" si="10"/>
        <v>0.78829164997140033</v>
      </c>
      <c r="L38" s="155">
        <f t="shared" si="11"/>
        <v>0.58474340944547354</v>
      </c>
    </row>
    <row r="39" spans="1:12" x14ac:dyDescent="0.4">
      <c r="A39" s="29">
        <v>35</v>
      </c>
      <c r="B39" s="109">
        <f t="shared" si="1"/>
        <v>0.1808479557110082</v>
      </c>
      <c r="C39" s="113">
        <f t="shared" si="2"/>
        <v>1.8191520442889919</v>
      </c>
      <c r="D39" s="109">
        <f t="shared" si="3"/>
        <v>0.42642356364895395</v>
      </c>
      <c r="E39" s="113">
        <f t="shared" si="4"/>
        <v>1.573576436351046</v>
      </c>
      <c r="F39" s="109">
        <f t="shared" si="5"/>
        <v>9.0423977855504101E-2</v>
      </c>
      <c r="G39" s="113">
        <f t="shared" si="6"/>
        <v>0.90957602214449595</v>
      </c>
      <c r="H39" s="109">
        <f t="shared" si="7"/>
        <v>0.21321178182447698</v>
      </c>
      <c r="I39" s="113">
        <f t="shared" si="8"/>
        <v>0.78678821817552302</v>
      </c>
      <c r="J39" s="109">
        <f t="shared" si="9"/>
        <v>0.22077458876145606</v>
      </c>
      <c r="K39" s="113">
        <f t="shared" si="10"/>
        <v>0.74344679562109817</v>
      </c>
      <c r="L39" s="155">
        <f t="shared" si="11"/>
        <v>0.60141159900854624</v>
      </c>
    </row>
    <row r="40" spans="1:12" x14ac:dyDescent="0.4">
      <c r="A40" s="29">
        <v>36</v>
      </c>
      <c r="B40" s="109">
        <f t="shared" si="1"/>
        <v>0.19098300562505255</v>
      </c>
      <c r="C40" s="113">
        <f t="shared" si="2"/>
        <v>1.8090169943749475</v>
      </c>
      <c r="D40" s="109">
        <f t="shared" si="3"/>
        <v>0.41221474770752686</v>
      </c>
      <c r="E40" s="113">
        <f t="shared" si="4"/>
        <v>1.5877852522924731</v>
      </c>
      <c r="F40" s="109">
        <f t="shared" si="5"/>
        <v>9.5491502812526274E-2</v>
      </c>
      <c r="G40" s="113">
        <f t="shared" si="6"/>
        <v>0.90450849718747373</v>
      </c>
      <c r="H40" s="109">
        <f t="shared" si="7"/>
        <v>0.20610737385376343</v>
      </c>
      <c r="I40" s="113">
        <f t="shared" si="8"/>
        <v>0.79389262614623657</v>
      </c>
      <c r="J40" s="109">
        <f t="shared" si="9"/>
        <v>0.23606797749978958</v>
      </c>
      <c r="K40" s="113">
        <f t="shared" si="10"/>
        <v>0.70130161670407976</v>
      </c>
      <c r="L40" s="155">
        <f t="shared" si="11"/>
        <v>0.61803398874989479</v>
      </c>
    </row>
    <row r="41" spans="1:12" x14ac:dyDescent="0.4">
      <c r="A41" s="29">
        <v>37</v>
      </c>
      <c r="B41" s="109">
        <f t="shared" si="1"/>
        <v>0.20136448995270717</v>
      </c>
      <c r="C41" s="113">
        <f t="shared" si="2"/>
        <v>1.7986355100472928</v>
      </c>
      <c r="D41" s="109">
        <f t="shared" si="3"/>
        <v>0.39818497684795173</v>
      </c>
      <c r="E41" s="113">
        <f t="shared" si="4"/>
        <v>1.6018150231520483</v>
      </c>
      <c r="F41" s="109">
        <f t="shared" si="5"/>
        <v>0.10068224497635359</v>
      </c>
      <c r="G41" s="113">
        <f t="shared" si="6"/>
        <v>0.89931775502364641</v>
      </c>
      <c r="H41" s="109">
        <f t="shared" si="7"/>
        <v>0.19909248842397587</v>
      </c>
      <c r="I41" s="113">
        <f t="shared" si="8"/>
        <v>0.80090751157602413</v>
      </c>
      <c r="J41" s="109">
        <f t="shared" si="9"/>
        <v>0.25213565815622574</v>
      </c>
      <c r="K41" s="113">
        <f t="shared" si="10"/>
        <v>0.66164014112248326</v>
      </c>
      <c r="L41" s="155">
        <f t="shared" si="11"/>
        <v>0.63460931281018429</v>
      </c>
    </row>
    <row r="42" spans="1:12" x14ac:dyDescent="0.4">
      <c r="A42" s="29">
        <v>38</v>
      </c>
      <c r="B42" s="109">
        <f t="shared" si="1"/>
        <v>0.2119892463932781</v>
      </c>
      <c r="C42" s="113">
        <f t="shared" si="2"/>
        <v>1.7880107536067218</v>
      </c>
      <c r="D42" s="109">
        <f t="shared" si="3"/>
        <v>0.38433852467434171</v>
      </c>
      <c r="E42" s="113">
        <f t="shared" si="4"/>
        <v>1.6156614753256582</v>
      </c>
      <c r="F42" s="109">
        <f t="shared" si="5"/>
        <v>0.10599462319663905</v>
      </c>
      <c r="G42" s="113">
        <f t="shared" si="6"/>
        <v>0.8940053768033609</v>
      </c>
      <c r="H42" s="109">
        <f t="shared" si="7"/>
        <v>0.19216926233717085</v>
      </c>
      <c r="I42" s="113">
        <f t="shared" si="8"/>
        <v>0.80783073766282909</v>
      </c>
      <c r="J42" s="109">
        <f t="shared" si="9"/>
        <v>0.26901821507257884</v>
      </c>
      <c r="K42" s="113">
        <f t="shared" si="10"/>
        <v>0.6242692454827441</v>
      </c>
      <c r="L42" s="155">
        <f t="shared" si="11"/>
        <v>0.6511363089143134</v>
      </c>
    </row>
    <row r="43" spans="1:12" x14ac:dyDescent="0.4">
      <c r="A43" s="29">
        <v>39</v>
      </c>
      <c r="B43" s="109">
        <f t="shared" si="1"/>
        <v>0.2228540385430291</v>
      </c>
      <c r="C43" s="113">
        <f t="shared" si="2"/>
        <v>1.7771459614569709</v>
      </c>
      <c r="D43" s="109">
        <f t="shared" si="3"/>
        <v>0.37067960895016261</v>
      </c>
      <c r="E43" s="113">
        <f t="shared" si="4"/>
        <v>1.6293203910498373</v>
      </c>
      <c r="F43" s="109">
        <f t="shared" si="5"/>
        <v>0.11142701927151455</v>
      </c>
      <c r="G43" s="113">
        <f t="shared" si="6"/>
        <v>0.88857298072848545</v>
      </c>
      <c r="H43" s="109">
        <f t="shared" si="7"/>
        <v>0.1853398044750813</v>
      </c>
      <c r="I43" s="113">
        <f t="shared" si="8"/>
        <v>0.81466019552491864</v>
      </c>
      <c r="J43" s="109">
        <f t="shared" si="9"/>
        <v>0.2867595658931672</v>
      </c>
      <c r="K43" s="113">
        <f t="shared" si="10"/>
        <v>0.58901572906574962</v>
      </c>
      <c r="L43" s="155">
        <f t="shared" si="11"/>
        <v>0.66761371846754181</v>
      </c>
    </row>
    <row r="44" spans="1:12" x14ac:dyDescent="0.4">
      <c r="A44" s="29">
        <v>40</v>
      </c>
      <c r="B44" s="109">
        <f t="shared" si="1"/>
        <v>0.23395555688102199</v>
      </c>
      <c r="C44" s="113">
        <f t="shared" si="2"/>
        <v>1.7660444431189779</v>
      </c>
      <c r="D44" s="109">
        <f t="shared" si="3"/>
        <v>0.35721239031346075</v>
      </c>
      <c r="E44" s="113">
        <f t="shared" si="4"/>
        <v>1.6427876096865393</v>
      </c>
      <c r="F44" s="109">
        <f t="shared" si="5"/>
        <v>0.11697777844051099</v>
      </c>
      <c r="G44" s="113">
        <f t="shared" si="6"/>
        <v>0.88302222155948895</v>
      </c>
      <c r="H44" s="109">
        <f t="shared" si="7"/>
        <v>0.17860619515673037</v>
      </c>
      <c r="I44" s="113">
        <f t="shared" si="8"/>
        <v>0.82139380484326963</v>
      </c>
      <c r="J44" s="109">
        <f t="shared" si="9"/>
        <v>0.30540728933227856</v>
      </c>
      <c r="K44" s="113">
        <f t="shared" si="10"/>
        <v>0.55572382686041255</v>
      </c>
      <c r="L44" s="155">
        <f t="shared" si="11"/>
        <v>0.68404028665133743</v>
      </c>
    </row>
    <row r="45" spans="1:12" x14ac:dyDescent="0.4">
      <c r="A45" s="29">
        <v>41</v>
      </c>
      <c r="B45" s="109">
        <f t="shared" si="1"/>
        <v>0.24529041977722799</v>
      </c>
      <c r="C45" s="113">
        <f t="shared" si="2"/>
        <v>1.7547095802227721</v>
      </c>
      <c r="D45" s="109">
        <f t="shared" si="3"/>
        <v>0.34394097100949272</v>
      </c>
      <c r="E45" s="113">
        <f t="shared" si="4"/>
        <v>1.6560590289905073</v>
      </c>
      <c r="F45" s="109">
        <f t="shared" si="5"/>
        <v>0.12264520988861399</v>
      </c>
      <c r="G45" s="113">
        <f t="shared" si="6"/>
        <v>0.87735479011138606</v>
      </c>
      <c r="H45" s="109">
        <f t="shared" si="7"/>
        <v>0.17197048550474636</v>
      </c>
      <c r="I45" s="113">
        <f t="shared" si="8"/>
        <v>0.82802951449525364</v>
      </c>
      <c r="J45" s="109">
        <f t="shared" si="9"/>
        <v>0.32501299334881129</v>
      </c>
      <c r="K45" s="113">
        <f t="shared" si="10"/>
        <v>0.52425308670581416</v>
      </c>
      <c r="L45" s="155">
        <f t="shared" si="11"/>
        <v>0.70041476251893486</v>
      </c>
    </row>
    <row r="46" spans="1:12" x14ac:dyDescent="0.4">
      <c r="A46" s="29">
        <v>42</v>
      </c>
      <c r="B46" s="109">
        <f t="shared" si="1"/>
        <v>0.25685517452260576</v>
      </c>
      <c r="C46" s="113">
        <f t="shared" si="2"/>
        <v>1.7431448254773942</v>
      </c>
      <c r="D46" s="109">
        <f t="shared" si="3"/>
        <v>0.33086939364114176</v>
      </c>
      <c r="E46" s="113">
        <f t="shared" si="4"/>
        <v>1.6691306063588582</v>
      </c>
      <c r="F46" s="109">
        <f t="shared" si="5"/>
        <v>0.12842758726130288</v>
      </c>
      <c r="G46" s="113">
        <f t="shared" si="6"/>
        <v>0.87157241273869712</v>
      </c>
      <c r="H46" s="109">
        <f t="shared" si="7"/>
        <v>0.16543469682057088</v>
      </c>
      <c r="I46" s="113">
        <f t="shared" si="8"/>
        <v>0.83456530317942912</v>
      </c>
      <c r="J46" s="109">
        <f t="shared" si="9"/>
        <v>0.34563272960637614</v>
      </c>
      <c r="K46" s="113">
        <f t="shared" si="10"/>
        <v>0.49447654986460865</v>
      </c>
      <c r="L46" s="155">
        <f t="shared" si="11"/>
        <v>0.71673589909060054</v>
      </c>
    </row>
    <row r="47" spans="1:12" x14ac:dyDescent="0.4">
      <c r="A47" s="29">
        <v>43</v>
      </c>
      <c r="B47" s="109">
        <f t="shared" si="1"/>
        <v>0.26864629838082954</v>
      </c>
      <c r="C47" s="113">
        <f t="shared" si="2"/>
        <v>1.7313537016191705</v>
      </c>
      <c r="D47" s="109">
        <f t="shared" si="3"/>
        <v>0.31800163993750152</v>
      </c>
      <c r="E47" s="113">
        <f t="shared" si="4"/>
        <v>1.6819983600624986</v>
      </c>
      <c r="F47" s="109">
        <f t="shared" si="5"/>
        <v>0.13432314919041477</v>
      </c>
      <c r="G47" s="113">
        <f t="shared" si="6"/>
        <v>0.86567685080958523</v>
      </c>
      <c r="H47" s="109">
        <f t="shared" si="7"/>
        <v>0.15900081996875076</v>
      </c>
      <c r="I47" s="113">
        <f t="shared" si="8"/>
        <v>0.84099918003124929</v>
      </c>
      <c r="J47" s="109">
        <f t="shared" si="9"/>
        <v>0.36732746109859526</v>
      </c>
      <c r="K47" s="113">
        <f t="shared" si="10"/>
        <v>0.46627918563962489</v>
      </c>
      <c r="L47" s="155">
        <f t="shared" si="11"/>
        <v>0.7330024534485946</v>
      </c>
    </row>
    <row r="48" spans="1:12" x14ac:dyDescent="0.4">
      <c r="A48" s="29">
        <v>44</v>
      </c>
      <c r="B48" s="109">
        <f t="shared" si="1"/>
        <v>0.28066019966134881</v>
      </c>
      <c r="C48" s="113">
        <f t="shared" si="2"/>
        <v>1.7193398003386511</v>
      </c>
      <c r="D48" s="109">
        <f t="shared" si="3"/>
        <v>0.30534162954100275</v>
      </c>
      <c r="E48" s="113">
        <f t="shared" si="4"/>
        <v>1.6946583704589973</v>
      </c>
      <c r="F48" s="109">
        <f t="shared" si="5"/>
        <v>0.1403300998306744</v>
      </c>
      <c r="G48" s="113">
        <f t="shared" si="6"/>
        <v>0.85966990016932554</v>
      </c>
      <c r="H48" s="109">
        <f t="shared" si="7"/>
        <v>0.15267081477050137</v>
      </c>
      <c r="I48" s="113">
        <f t="shared" si="8"/>
        <v>0.84732918522949863</v>
      </c>
      <c r="J48" s="109">
        <f t="shared" si="9"/>
        <v>0.39016359101667875</v>
      </c>
      <c r="K48" s="113">
        <f t="shared" si="10"/>
        <v>0.43955653962572638</v>
      </c>
      <c r="L48" s="155">
        <f t="shared" si="11"/>
        <v>0.74921318683182403</v>
      </c>
    </row>
    <row r="49" spans="1:12" x14ac:dyDescent="0.4">
      <c r="A49" s="29">
        <v>45</v>
      </c>
      <c r="B49" s="109">
        <f t="shared" si="1"/>
        <v>0.29289321881345243</v>
      </c>
      <c r="C49" s="113">
        <f t="shared" si="2"/>
        <v>1.7071067811865475</v>
      </c>
      <c r="D49" s="109">
        <f t="shared" si="3"/>
        <v>0.29289321881345254</v>
      </c>
      <c r="E49" s="113">
        <f t="shared" si="4"/>
        <v>1.7071067811865475</v>
      </c>
      <c r="F49" s="109">
        <f t="shared" si="5"/>
        <v>0.14644660940672621</v>
      </c>
      <c r="G49" s="113">
        <f t="shared" si="6"/>
        <v>0.85355339059327373</v>
      </c>
      <c r="H49" s="109">
        <f t="shared" si="7"/>
        <v>0.14644660940672627</v>
      </c>
      <c r="I49" s="113">
        <f t="shared" si="8"/>
        <v>0.85355339059327373</v>
      </c>
      <c r="J49" s="109">
        <f t="shared" si="9"/>
        <v>0.41421356237309492</v>
      </c>
      <c r="K49" s="113">
        <f t="shared" si="10"/>
        <v>0.41421356237309515</v>
      </c>
      <c r="L49" s="155">
        <f t="shared" si="11"/>
        <v>0.76536686473017956</v>
      </c>
    </row>
    <row r="50" spans="1:12" x14ac:dyDescent="0.4">
      <c r="A50" s="29">
        <v>46</v>
      </c>
      <c r="B50" s="109">
        <f t="shared" si="1"/>
        <v>0.30534162954100275</v>
      </c>
      <c r="C50" s="113">
        <f t="shared" si="2"/>
        <v>1.6946583704589973</v>
      </c>
      <c r="D50" s="109">
        <f t="shared" si="3"/>
        <v>0.28066019966134892</v>
      </c>
      <c r="E50" s="113">
        <f t="shared" si="4"/>
        <v>1.7193398003386511</v>
      </c>
      <c r="F50" s="109">
        <f t="shared" si="5"/>
        <v>0.15267081477050137</v>
      </c>
      <c r="G50" s="113">
        <f t="shared" si="6"/>
        <v>0.84732918522949863</v>
      </c>
      <c r="H50" s="109">
        <f t="shared" si="7"/>
        <v>0.14033009983067446</v>
      </c>
      <c r="I50" s="113">
        <f t="shared" si="8"/>
        <v>0.85966990016932554</v>
      </c>
      <c r="J50" s="109">
        <f t="shared" si="9"/>
        <v>0.43955653962572638</v>
      </c>
      <c r="K50" s="113">
        <f t="shared" si="10"/>
        <v>0.39016359101667897</v>
      </c>
      <c r="L50" s="155">
        <f t="shared" si="11"/>
        <v>0.78146225697854754</v>
      </c>
    </row>
    <row r="51" spans="1:12" x14ac:dyDescent="0.4">
      <c r="A51" s="29">
        <v>47</v>
      </c>
      <c r="B51" s="109">
        <f t="shared" si="1"/>
        <v>0.31800163993750152</v>
      </c>
      <c r="C51" s="113">
        <f t="shared" si="2"/>
        <v>1.6819983600624986</v>
      </c>
      <c r="D51" s="109">
        <f t="shared" si="3"/>
        <v>0.26864629838082954</v>
      </c>
      <c r="E51" s="113">
        <f t="shared" si="4"/>
        <v>1.7313537016191705</v>
      </c>
      <c r="F51" s="109">
        <f t="shared" si="5"/>
        <v>0.15900081996875076</v>
      </c>
      <c r="G51" s="113">
        <f t="shared" si="6"/>
        <v>0.84099918003124929</v>
      </c>
      <c r="H51" s="109">
        <f t="shared" si="7"/>
        <v>0.13432314919041477</v>
      </c>
      <c r="I51" s="113">
        <f t="shared" si="8"/>
        <v>0.86567685080958523</v>
      </c>
      <c r="J51" s="109">
        <f t="shared" si="9"/>
        <v>0.46627918563962489</v>
      </c>
      <c r="K51" s="113">
        <f t="shared" si="10"/>
        <v>0.36732746109859526</v>
      </c>
      <c r="L51" s="155">
        <f t="shared" si="11"/>
        <v>0.79749813785049239</v>
      </c>
    </row>
    <row r="52" spans="1:12" x14ac:dyDescent="0.4">
      <c r="A52" s="29">
        <v>48</v>
      </c>
      <c r="B52" s="109">
        <f t="shared" si="1"/>
        <v>0.33086939364114176</v>
      </c>
      <c r="C52" s="113">
        <f t="shared" si="2"/>
        <v>1.6691306063588582</v>
      </c>
      <c r="D52" s="109">
        <f t="shared" si="3"/>
        <v>0.25685517452260576</v>
      </c>
      <c r="E52" s="113">
        <f t="shared" si="4"/>
        <v>1.7431448254773942</v>
      </c>
      <c r="F52" s="109">
        <f t="shared" si="5"/>
        <v>0.16543469682057088</v>
      </c>
      <c r="G52" s="113">
        <f t="shared" si="6"/>
        <v>0.83456530317942912</v>
      </c>
      <c r="H52" s="109">
        <f t="shared" si="7"/>
        <v>0.12842758726130288</v>
      </c>
      <c r="I52" s="113">
        <f t="shared" si="8"/>
        <v>0.87157241273869712</v>
      </c>
      <c r="J52" s="109">
        <f t="shared" si="9"/>
        <v>0.49447654986460865</v>
      </c>
      <c r="K52" s="113">
        <f t="shared" si="10"/>
        <v>0.34563272960637614</v>
      </c>
      <c r="L52" s="155">
        <f t="shared" si="11"/>
        <v>0.81347328615160042</v>
      </c>
    </row>
    <row r="53" spans="1:12" x14ac:dyDescent="0.4">
      <c r="A53" s="29">
        <v>49</v>
      </c>
      <c r="B53" s="109">
        <f t="shared" si="1"/>
        <v>0.34394097100949272</v>
      </c>
      <c r="C53" s="113">
        <f t="shared" si="2"/>
        <v>1.6560590289905073</v>
      </c>
      <c r="D53" s="109">
        <f t="shared" si="3"/>
        <v>0.24529041977722799</v>
      </c>
      <c r="E53" s="113">
        <f t="shared" si="4"/>
        <v>1.7547095802227721</v>
      </c>
      <c r="F53" s="109">
        <f t="shared" si="5"/>
        <v>0.17197048550474636</v>
      </c>
      <c r="G53" s="113">
        <f t="shared" si="6"/>
        <v>0.82802951449525364</v>
      </c>
      <c r="H53" s="109">
        <f t="shared" si="7"/>
        <v>0.12264520988861399</v>
      </c>
      <c r="I53" s="113">
        <f t="shared" si="8"/>
        <v>0.87735479011138606</v>
      </c>
      <c r="J53" s="109">
        <f t="shared" si="9"/>
        <v>0.52425308670581416</v>
      </c>
      <c r="K53" s="113">
        <f t="shared" si="10"/>
        <v>0.32501299334881129</v>
      </c>
      <c r="L53" s="155">
        <f t="shared" si="11"/>
        <v>0.82938648531247805</v>
      </c>
    </row>
    <row r="54" spans="1:12" x14ac:dyDescent="0.4">
      <c r="A54" s="29">
        <v>50</v>
      </c>
      <c r="B54" s="109">
        <f t="shared" si="1"/>
        <v>0.35721239031346064</v>
      </c>
      <c r="C54" s="113">
        <f t="shared" si="2"/>
        <v>1.6427876096865393</v>
      </c>
      <c r="D54" s="109">
        <f t="shared" si="3"/>
        <v>0.23395555688102199</v>
      </c>
      <c r="E54" s="113">
        <f t="shared" si="4"/>
        <v>1.7660444431189779</v>
      </c>
      <c r="F54" s="109">
        <f t="shared" si="5"/>
        <v>0.17860619515673032</v>
      </c>
      <c r="G54" s="113">
        <f t="shared" si="6"/>
        <v>0.82139380484326963</v>
      </c>
      <c r="H54" s="109">
        <f t="shared" si="7"/>
        <v>0.11697777844051099</v>
      </c>
      <c r="I54" s="113">
        <f t="shared" si="8"/>
        <v>0.88302222155948895</v>
      </c>
      <c r="J54" s="109">
        <f t="shared" si="9"/>
        <v>0.55572382686041233</v>
      </c>
      <c r="K54" s="113">
        <f t="shared" si="10"/>
        <v>0.30540728933227856</v>
      </c>
      <c r="L54" s="155">
        <f t="shared" si="11"/>
        <v>0.84523652348139888</v>
      </c>
    </row>
    <row r="55" spans="1:12" x14ac:dyDescent="0.4">
      <c r="A55" s="29">
        <v>51</v>
      </c>
      <c r="B55" s="109">
        <f t="shared" si="1"/>
        <v>0.3706796089501625</v>
      </c>
      <c r="C55" s="113">
        <f t="shared" si="2"/>
        <v>1.6293203910498375</v>
      </c>
      <c r="D55" s="109">
        <f t="shared" si="3"/>
        <v>0.2228540385430291</v>
      </c>
      <c r="E55" s="113">
        <f t="shared" si="4"/>
        <v>1.7771459614569709</v>
      </c>
      <c r="F55" s="109">
        <f t="shared" si="5"/>
        <v>0.18533980447508125</v>
      </c>
      <c r="G55" s="113">
        <f t="shared" si="6"/>
        <v>0.81466019552491875</v>
      </c>
      <c r="H55" s="109">
        <f t="shared" si="7"/>
        <v>0.11142701927151455</v>
      </c>
      <c r="I55" s="113">
        <f t="shared" si="8"/>
        <v>0.88857298072848545</v>
      </c>
      <c r="J55" s="109">
        <f t="shared" si="9"/>
        <v>0.58901572906574939</v>
      </c>
      <c r="K55" s="113">
        <f t="shared" si="10"/>
        <v>0.2867595658931672</v>
      </c>
      <c r="L55" s="155">
        <f t="shared" si="11"/>
        <v>0.86102219361659027</v>
      </c>
    </row>
    <row r="56" spans="1:12" x14ac:dyDescent="0.4">
      <c r="A56" s="29">
        <v>52</v>
      </c>
      <c r="B56" s="109">
        <f t="shared" si="1"/>
        <v>0.38433852467434171</v>
      </c>
      <c r="C56" s="113">
        <f t="shared" si="2"/>
        <v>1.6156614753256582</v>
      </c>
      <c r="D56" s="109">
        <f t="shared" si="3"/>
        <v>0.21198924639327799</v>
      </c>
      <c r="E56" s="113">
        <f t="shared" si="4"/>
        <v>1.788010753606722</v>
      </c>
      <c r="F56" s="109">
        <f t="shared" si="5"/>
        <v>0.19216926233717085</v>
      </c>
      <c r="G56" s="113">
        <f t="shared" si="6"/>
        <v>0.80783073766282909</v>
      </c>
      <c r="H56" s="109">
        <f t="shared" si="7"/>
        <v>0.10599462319663899</v>
      </c>
      <c r="I56" s="113">
        <f t="shared" si="8"/>
        <v>0.89400537680336101</v>
      </c>
      <c r="J56" s="109">
        <f t="shared" si="9"/>
        <v>0.6242692454827441</v>
      </c>
      <c r="K56" s="113">
        <f t="shared" si="10"/>
        <v>0.26901821507257884</v>
      </c>
      <c r="L56" s="155">
        <f t="shared" si="11"/>
        <v>0.87674229357815481</v>
      </c>
    </row>
    <row r="57" spans="1:12" x14ac:dyDescent="0.4">
      <c r="A57" s="29">
        <v>53</v>
      </c>
      <c r="B57" s="109">
        <f t="shared" si="1"/>
        <v>0.39818497684795162</v>
      </c>
      <c r="C57" s="113">
        <f t="shared" si="2"/>
        <v>1.6018150231520485</v>
      </c>
      <c r="D57" s="109">
        <f t="shared" si="3"/>
        <v>0.20136448995270717</v>
      </c>
      <c r="E57" s="113">
        <f t="shared" si="4"/>
        <v>1.7986355100472928</v>
      </c>
      <c r="F57" s="109">
        <f t="shared" si="5"/>
        <v>0.19909248842397581</v>
      </c>
      <c r="G57" s="113">
        <f t="shared" si="6"/>
        <v>0.80090751157602424</v>
      </c>
      <c r="H57" s="109">
        <f t="shared" si="7"/>
        <v>0.10068224497635359</v>
      </c>
      <c r="I57" s="113">
        <f t="shared" si="8"/>
        <v>0.89931775502364641</v>
      </c>
      <c r="J57" s="109">
        <f t="shared" si="9"/>
        <v>0.66164014112248304</v>
      </c>
      <c r="K57" s="113">
        <f t="shared" si="10"/>
        <v>0.25213565815622574</v>
      </c>
      <c r="L57" s="155">
        <f t="shared" si="11"/>
        <v>0.89239562621961754</v>
      </c>
    </row>
    <row r="58" spans="1:12" x14ac:dyDescent="0.4">
      <c r="A58" s="29">
        <v>54</v>
      </c>
      <c r="B58" s="109">
        <f t="shared" si="1"/>
        <v>0.41221474770752686</v>
      </c>
      <c r="C58" s="113">
        <f t="shared" si="2"/>
        <v>1.5877852522924731</v>
      </c>
      <c r="D58" s="109">
        <f t="shared" si="3"/>
        <v>0.19098300562505255</v>
      </c>
      <c r="E58" s="113">
        <f t="shared" si="4"/>
        <v>1.8090169943749475</v>
      </c>
      <c r="F58" s="109">
        <f t="shared" si="5"/>
        <v>0.20610737385376343</v>
      </c>
      <c r="G58" s="113">
        <f t="shared" si="6"/>
        <v>0.79389262614623657</v>
      </c>
      <c r="H58" s="109">
        <f t="shared" si="7"/>
        <v>9.5491502812526274E-2</v>
      </c>
      <c r="I58" s="113">
        <f t="shared" si="8"/>
        <v>0.90450849718747373</v>
      </c>
      <c r="J58" s="109">
        <f t="shared" si="9"/>
        <v>0.70130161670407976</v>
      </c>
      <c r="K58" s="113">
        <f t="shared" si="10"/>
        <v>0.23606797749978958</v>
      </c>
      <c r="L58" s="155">
        <f t="shared" si="11"/>
        <v>0.9079809994790935</v>
      </c>
    </row>
    <row r="59" spans="1:12" x14ac:dyDescent="0.4">
      <c r="A59" s="29">
        <v>55</v>
      </c>
      <c r="B59" s="109">
        <f t="shared" si="1"/>
        <v>0.42642356364895384</v>
      </c>
      <c r="C59" s="113">
        <f t="shared" si="2"/>
        <v>1.573576436351046</v>
      </c>
      <c r="D59" s="109">
        <f t="shared" si="3"/>
        <v>0.1808479557110082</v>
      </c>
      <c r="E59" s="113">
        <f t="shared" si="4"/>
        <v>1.8191520442889919</v>
      </c>
      <c r="F59" s="109">
        <f t="shared" si="5"/>
        <v>0.21321178182447692</v>
      </c>
      <c r="G59" s="113">
        <f t="shared" si="6"/>
        <v>0.78678821817552302</v>
      </c>
      <c r="H59" s="109">
        <f t="shared" si="7"/>
        <v>9.0423977855504101E-2</v>
      </c>
      <c r="I59" s="113">
        <f t="shared" si="8"/>
        <v>0.90957602214449595</v>
      </c>
      <c r="J59" s="109">
        <f t="shared" si="9"/>
        <v>0.74344679562109772</v>
      </c>
      <c r="K59" s="113">
        <f t="shared" si="10"/>
        <v>0.22077458876145606</v>
      </c>
      <c r="L59" s="155">
        <f t="shared" si="11"/>
        <v>0.92349722647006782</v>
      </c>
    </row>
    <row r="60" spans="1:12" x14ac:dyDescent="0.4">
      <c r="A60" s="29">
        <v>56</v>
      </c>
      <c r="B60" s="109">
        <f t="shared" si="1"/>
        <v>0.44080709652925321</v>
      </c>
      <c r="C60" s="113">
        <f t="shared" si="2"/>
        <v>1.5591929034707468</v>
      </c>
      <c r="D60" s="109">
        <f t="shared" si="3"/>
        <v>0.17096242744495826</v>
      </c>
      <c r="E60" s="113">
        <f t="shared" si="4"/>
        <v>1.8290375725550416</v>
      </c>
      <c r="F60" s="109">
        <f t="shared" si="5"/>
        <v>0.2204035482646266</v>
      </c>
      <c r="G60" s="113">
        <f t="shared" si="6"/>
        <v>0.7795964517353734</v>
      </c>
      <c r="H60" s="109">
        <f t="shared" si="7"/>
        <v>8.5481213722479132E-2</v>
      </c>
      <c r="I60" s="113">
        <f t="shared" si="8"/>
        <v>0.91451878627752081</v>
      </c>
      <c r="J60" s="109">
        <f t="shared" si="9"/>
        <v>0.78829164997140078</v>
      </c>
      <c r="K60" s="113">
        <f t="shared" si="10"/>
        <v>0.20621794850390529</v>
      </c>
      <c r="L60" s="155">
        <f t="shared" si="11"/>
        <v>0.93894312557178161</v>
      </c>
    </row>
    <row r="61" spans="1:12" x14ac:dyDescent="0.4">
      <c r="A61" s="29">
        <v>57</v>
      </c>
      <c r="B61" s="109">
        <f t="shared" si="1"/>
        <v>0.45536096498497292</v>
      </c>
      <c r="C61" s="113">
        <f t="shared" si="2"/>
        <v>1.544639035015027</v>
      </c>
      <c r="D61" s="109">
        <f t="shared" si="3"/>
        <v>0.16132943205457595</v>
      </c>
      <c r="E61" s="113">
        <f t="shared" si="4"/>
        <v>1.8386705679454241</v>
      </c>
      <c r="F61" s="109">
        <f t="shared" si="5"/>
        <v>0.22768048249248646</v>
      </c>
      <c r="G61" s="113">
        <f t="shared" si="6"/>
        <v>0.77231951750751349</v>
      </c>
      <c r="H61" s="109">
        <f t="shared" si="7"/>
        <v>8.0664716027287975E-2</v>
      </c>
      <c r="I61" s="113">
        <f t="shared" si="8"/>
        <v>0.91933528397271203</v>
      </c>
      <c r="J61" s="109">
        <f t="shared" si="9"/>
        <v>0.8360784587766632</v>
      </c>
      <c r="K61" s="113">
        <f t="shared" si="10"/>
        <v>0.19236329283594733</v>
      </c>
      <c r="L61" s="155">
        <f t="shared" si="11"/>
        <v>0.95431752051921681</v>
      </c>
    </row>
    <row r="62" spans="1:12" x14ac:dyDescent="0.4">
      <c r="A62" s="29">
        <v>58</v>
      </c>
      <c r="B62" s="109">
        <f t="shared" si="1"/>
        <v>0.4700807357667951</v>
      </c>
      <c r="C62" s="113">
        <f t="shared" si="2"/>
        <v>1.5299192642332049</v>
      </c>
      <c r="D62" s="109">
        <f t="shared" si="3"/>
        <v>0.15195190384357404</v>
      </c>
      <c r="E62" s="113">
        <f t="shared" si="4"/>
        <v>1.8480480961564258</v>
      </c>
      <c r="F62" s="109">
        <f t="shared" si="5"/>
        <v>0.23504036788339755</v>
      </c>
      <c r="G62" s="113">
        <f t="shared" si="6"/>
        <v>0.76495963211660245</v>
      </c>
      <c r="H62" s="109">
        <f t="shared" si="7"/>
        <v>7.5975951921787022E-2</v>
      </c>
      <c r="I62" s="113">
        <f t="shared" si="8"/>
        <v>0.92402404807821292</v>
      </c>
      <c r="J62" s="109">
        <f t="shared" si="9"/>
        <v>0.88707991479985848</v>
      </c>
      <c r="K62" s="113">
        <f t="shared" si="10"/>
        <v>0.17917840336209645</v>
      </c>
      <c r="L62" s="155">
        <f t="shared" si="11"/>
        <v>0.96961924049267412</v>
      </c>
    </row>
    <row r="63" spans="1:12" x14ac:dyDescent="0.4">
      <c r="A63" s="29">
        <v>59</v>
      </c>
      <c r="B63" s="109">
        <f t="shared" si="1"/>
        <v>0.48496192508994584</v>
      </c>
      <c r="C63" s="113">
        <f t="shared" si="2"/>
        <v>1.5150380749100543</v>
      </c>
      <c r="D63" s="109">
        <f t="shared" si="3"/>
        <v>0.14283269929788767</v>
      </c>
      <c r="E63" s="113">
        <f t="shared" si="4"/>
        <v>1.8571673007021123</v>
      </c>
      <c r="F63" s="109">
        <f t="shared" si="5"/>
        <v>0.24248096254497292</v>
      </c>
      <c r="G63" s="113">
        <f t="shared" si="6"/>
        <v>0.75751903745502713</v>
      </c>
      <c r="H63" s="109">
        <f t="shared" si="7"/>
        <v>7.1416349648943833E-2</v>
      </c>
      <c r="I63" s="113">
        <f t="shared" si="8"/>
        <v>0.92858365035105617</v>
      </c>
      <c r="J63" s="109">
        <f t="shared" si="9"/>
        <v>0.94160402641035668</v>
      </c>
      <c r="K63" s="113">
        <f t="shared" si="10"/>
        <v>0.16663339721533044</v>
      </c>
      <c r="L63" s="155">
        <f t="shared" si="11"/>
        <v>0.98484712020693432</v>
      </c>
    </row>
    <row r="64" spans="1:12" x14ac:dyDescent="0.4">
      <c r="A64" s="29">
        <v>60</v>
      </c>
      <c r="B64" s="109">
        <f t="shared" si="1"/>
        <v>0.49999999999999989</v>
      </c>
      <c r="C64" s="113">
        <f t="shared" si="2"/>
        <v>1.5</v>
      </c>
      <c r="D64" s="109">
        <f t="shared" si="3"/>
        <v>0.1339745962155614</v>
      </c>
      <c r="E64" s="113">
        <f t="shared" si="4"/>
        <v>1.8660254037844386</v>
      </c>
      <c r="F64" s="109">
        <f t="shared" si="5"/>
        <v>0.24999999999999994</v>
      </c>
      <c r="G64" s="113">
        <f t="shared" si="6"/>
        <v>0.75</v>
      </c>
      <c r="H64" s="109">
        <f t="shared" si="7"/>
        <v>6.6987298107780702E-2</v>
      </c>
      <c r="I64" s="113">
        <f t="shared" si="8"/>
        <v>0.9330127018922193</v>
      </c>
      <c r="J64" s="109">
        <f t="shared" si="9"/>
        <v>0.99999999999999956</v>
      </c>
      <c r="K64" s="113">
        <f t="shared" si="10"/>
        <v>0.15470053837925168</v>
      </c>
      <c r="L64" s="155">
        <f t="shared" si="11"/>
        <v>0.99999999999999989</v>
      </c>
    </row>
    <row r="65" spans="1:12" x14ac:dyDescent="0.4">
      <c r="A65" s="29">
        <v>61</v>
      </c>
      <c r="B65" s="109">
        <f t="shared" si="1"/>
        <v>0.51519037975366289</v>
      </c>
      <c r="C65" s="113">
        <f t="shared" si="2"/>
        <v>1.4848096202463372</v>
      </c>
      <c r="D65" s="109">
        <f t="shared" si="3"/>
        <v>0.12538029286060426</v>
      </c>
      <c r="E65" s="113">
        <f t="shared" si="4"/>
        <v>1.8746197071393957</v>
      </c>
      <c r="F65" s="109">
        <f t="shared" si="5"/>
        <v>0.25759518987683144</v>
      </c>
      <c r="G65" s="113">
        <f t="shared" si="6"/>
        <v>0.74240481012316861</v>
      </c>
      <c r="H65" s="109">
        <f t="shared" si="7"/>
        <v>6.2690146430302129E-2</v>
      </c>
      <c r="I65" s="113">
        <f t="shared" si="8"/>
        <v>0.93730985356969787</v>
      </c>
      <c r="J65" s="109">
        <f t="shared" si="9"/>
        <v>1.0626653396273138</v>
      </c>
      <c r="K65" s="113">
        <f t="shared" si="10"/>
        <v>0.14335406787332006</v>
      </c>
      <c r="L65" s="155">
        <f t="shared" si="11"/>
        <v>1.0150767259214082</v>
      </c>
    </row>
    <row r="66" spans="1:12" x14ac:dyDescent="0.4">
      <c r="A66" s="29">
        <v>62</v>
      </c>
      <c r="B66" s="109">
        <f t="shared" si="1"/>
        <v>0.53052843721410914</v>
      </c>
      <c r="C66" s="113">
        <f t="shared" si="2"/>
        <v>1.4694715627858908</v>
      </c>
      <c r="D66" s="109">
        <f t="shared" si="3"/>
        <v>0.11705240714107312</v>
      </c>
      <c r="E66" s="113">
        <f t="shared" si="4"/>
        <v>1.882947592858927</v>
      </c>
      <c r="F66" s="109">
        <f t="shared" si="5"/>
        <v>0.26526421860705457</v>
      </c>
      <c r="G66" s="113">
        <f t="shared" si="6"/>
        <v>0.73473578139294538</v>
      </c>
      <c r="H66" s="109">
        <f t="shared" si="7"/>
        <v>5.8526203570536561E-2</v>
      </c>
      <c r="I66" s="113">
        <f t="shared" si="8"/>
        <v>0.94147379642946349</v>
      </c>
      <c r="J66" s="109">
        <f t="shared" si="9"/>
        <v>1.1300544681895124</v>
      </c>
      <c r="K66" s="113">
        <f t="shared" si="10"/>
        <v>0.13257005068903926</v>
      </c>
      <c r="L66" s="155">
        <f t="shared" si="11"/>
        <v>1.0300761498201083</v>
      </c>
    </row>
    <row r="67" spans="1:12" x14ac:dyDescent="0.4">
      <c r="A67" s="29">
        <v>63</v>
      </c>
      <c r="B67" s="109">
        <f t="shared" si="1"/>
        <v>0.54600950026045325</v>
      </c>
      <c r="C67" s="113">
        <f t="shared" si="2"/>
        <v>1.4539904997395467</v>
      </c>
      <c r="D67" s="109">
        <f t="shared" si="3"/>
        <v>0.10899347581163221</v>
      </c>
      <c r="E67" s="113">
        <f t="shared" si="4"/>
        <v>1.8910065241883678</v>
      </c>
      <c r="F67" s="109">
        <f t="shared" si="5"/>
        <v>0.27300475013022663</v>
      </c>
      <c r="G67" s="113">
        <f t="shared" si="6"/>
        <v>0.72699524986977337</v>
      </c>
      <c r="H67" s="109">
        <f t="shared" si="7"/>
        <v>5.4496737905816106E-2</v>
      </c>
      <c r="I67" s="113">
        <f t="shared" si="8"/>
        <v>0.94550326209418389</v>
      </c>
      <c r="J67" s="109">
        <f t="shared" si="9"/>
        <v>1.2026892645852665</v>
      </c>
      <c r="K67" s="113">
        <f t="shared" si="10"/>
        <v>0.12232623763436079</v>
      </c>
      <c r="L67" s="155">
        <f t="shared" si="11"/>
        <v>1.0449971294318976</v>
      </c>
    </row>
    <row r="68" spans="1:12" x14ac:dyDescent="0.4">
      <c r="A68" s="29">
        <v>64</v>
      </c>
      <c r="B68" s="109">
        <f t="shared" si="1"/>
        <v>0.5616288532109226</v>
      </c>
      <c r="C68" s="113">
        <f t="shared" si="2"/>
        <v>1.4383711467890774</v>
      </c>
      <c r="D68" s="109">
        <f t="shared" si="3"/>
        <v>0.10120595370083296</v>
      </c>
      <c r="E68" s="113">
        <f t="shared" si="4"/>
        <v>1.898794046299167</v>
      </c>
      <c r="F68" s="109">
        <f t="shared" si="5"/>
        <v>0.2808144266054613</v>
      </c>
      <c r="G68" s="113">
        <f t="shared" si="6"/>
        <v>0.7191855733945387</v>
      </c>
      <c r="H68" s="109">
        <f t="shared" si="7"/>
        <v>5.0602976850416481E-2</v>
      </c>
      <c r="I68" s="113">
        <f t="shared" si="8"/>
        <v>0.94939702314958352</v>
      </c>
      <c r="J68" s="109">
        <f t="shared" si="9"/>
        <v>1.281172032704859</v>
      </c>
      <c r="K68" s="113">
        <f t="shared" si="10"/>
        <v>0.11260194047518879</v>
      </c>
      <c r="L68" s="155">
        <f t="shared" si="11"/>
        <v>1.0598385284664098</v>
      </c>
    </row>
    <row r="69" spans="1:12" x14ac:dyDescent="0.4">
      <c r="A69" s="29">
        <v>65</v>
      </c>
      <c r="B69" s="109">
        <f t="shared" ref="B69:B94" si="12">1-COS(RADIANS($A69))</f>
        <v>0.5773817382593005</v>
      </c>
      <c r="C69" s="113">
        <f t="shared" ref="C69:C94" si="13">1+COS(RADIANS($A69))</f>
        <v>1.4226182617406995</v>
      </c>
      <c r="D69" s="109">
        <f t="shared" ref="D69:D94" si="14">1-SIN(RADIANS($A69))</f>
        <v>9.3692212963350063E-2</v>
      </c>
      <c r="E69" s="113">
        <f t="shared" ref="E69:E94" si="15">1+SIN(RADIANS($A69))</f>
        <v>1.90630778703665</v>
      </c>
      <c r="F69" s="109">
        <f t="shared" ref="F69:F94" si="16">B69/2</f>
        <v>0.28869086912965025</v>
      </c>
      <c r="G69" s="113">
        <f t="shared" ref="G69:G94" si="17">C69/2</f>
        <v>0.71130913087034975</v>
      </c>
      <c r="H69" s="109">
        <f t="shared" ref="H69:H94" si="18">D69/2</f>
        <v>4.6846106481675032E-2</v>
      </c>
      <c r="I69" s="113">
        <f t="shared" ref="I69:I94" si="19">E69/2</f>
        <v>0.95315389351832502</v>
      </c>
      <c r="J69" s="109">
        <f t="shared" ref="J69:J93" si="20">(1/COS(RADIANS($A69)))-1</f>
        <v>1.3662015831524985</v>
      </c>
      <c r="K69" s="113">
        <f t="shared" ref="K69:K94" si="21">(1/SIN(RADIANS($A69)))-1</f>
        <v>0.10337791896249171</v>
      </c>
      <c r="L69" s="155">
        <f t="shared" ref="L69:L94" si="22">2*SIN(RADIANS(A69)/2)</f>
        <v>1.0745992166936478</v>
      </c>
    </row>
    <row r="70" spans="1:12" x14ac:dyDescent="0.4">
      <c r="A70" s="29">
        <v>66</v>
      </c>
      <c r="B70" s="109">
        <f t="shared" si="12"/>
        <v>0.59326335692419985</v>
      </c>
      <c r="C70" s="113">
        <f t="shared" si="13"/>
        <v>1.4067366430758002</v>
      </c>
      <c r="D70" s="109">
        <f t="shared" si="14"/>
        <v>8.6454542357399133E-2</v>
      </c>
      <c r="E70" s="113">
        <f t="shared" si="15"/>
        <v>1.9135454576426008</v>
      </c>
      <c r="F70" s="109">
        <f t="shared" si="16"/>
        <v>0.29663167846209992</v>
      </c>
      <c r="G70" s="113">
        <f t="shared" si="17"/>
        <v>0.70336832153790008</v>
      </c>
      <c r="H70" s="109">
        <f t="shared" si="18"/>
        <v>4.3227271178699567E-2</v>
      </c>
      <c r="I70" s="113">
        <f t="shared" si="19"/>
        <v>0.95677272882130038</v>
      </c>
      <c r="J70" s="109">
        <f t="shared" si="20"/>
        <v>1.4585933355742382</v>
      </c>
      <c r="K70" s="113">
        <f t="shared" si="21"/>
        <v>9.4636278506046834E-2</v>
      </c>
      <c r="L70" s="155">
        <f t="shared" si="22"/>
        <v>1.0892780700300542</v>
      </c>
    </row>
    <row r="71" spans="1:12" x14ac:dyDescent="0.4">
      <c r="A71" s="29">
        <v>67</v>
      </c>
      <c r="B71" s="109">
        <f t="shared" si="12"/>
        <v>0.60926887151072628</v>
      </c>
      <c r="C71" s="113">
        <f t="shared" si="13"/>
        <v>1.3907311284892736</v>
      </c>
      <c r="D71" s="109">
        <f t="shared" si="14"/>
        <v>7.9495146547559625E-2</v>
      </c>
      <c r="E71" s="113">
        <f t="shared" si="15"/>
        <v>1.9205048534524405</v>
      </c>
      <c r="F71" s="109">
        <f t="shared" si="16"/>
        <v>0.30463443575536314</v>
      </c>
      <c r="G71" s="113">
        <f t="shared" si="17"/>
        <v>0.6953655642446368</v>
      </c>
      <c r="H71" s="109">
        <f t="shared" si="18"/>
        <v>3.9747573273779813E-2</v>
      </c>
      <c r="I71" s="113">
        <f t="shared" si="19"/>
        <v>0.96025242672622024</v>
      </c>
      <c r="J71" s="109">
        <f t="shared" si="20"/>
        <v>1.5593046652474523</v>
      </c>
      <c r="K71" s="113">
        <f t="shared" si="21"/>
        <v>8.6360377405296118E-2</v>
      </c>
      <c r="L71" s="155">
        <f t="shared" si="22"/>
        <v>1.1038739706241163</v>
      </c>
    </row>
    <row r="72" spans="1:12" x14ac:dyDescent="0.4">
      <c r="A72" s="29">
        <v>68</v>
      </c>
      <c r="B72" s="109">
        <f t="shared" si="12"/>
        <v>0.62539340658408804</v>
      </c>
      <c r="C72" s="113">
        <f t="shared" si="13"/>
        <v>1.374606593415912</v>
      </c>
      <c r="D72" s="109">
        <f t="shared" si="14"/>
        <v>7.2816145433212576E-2</v>
      </c>
      <c r="E72" s="113">
        <f t="shared" si="15"/>
        <v>1.9271838545667874</v>
      </c>
      <c r="F72" s="109">
        <f t="shared" si="16"/>
        <v>0.31269670329204402</v>
      </c>
      <c r="G72" s="113">
        <f t="shared" si="17"/>
        <v>0.68730329670795598</v>
      </c>
      <c r="H72" s="109">
        <f t="shared" si="18"/>
        <v>3.6408072716606288E-2</v>
      </c>
      <c r="I72" s="113">
        <f t="shared" si="19"/>
        <v>0.96359192728339371</v>
      </c>
      <c r="J72" s="109">
        <f t="shared" si="20"/>
        <v>1.6694671625540147</v>
      </c>
      <c r="K72" s="113">
        <f t="shared" si="21"/>
        <v>7.8534742677583314E-2</v>
      </c>
      <c r="L72" s="155">
        <f t="shared" si="22"/>
        <v>1.1183858069414938</v>
      </c>
    </row>
    <row r="73" spans="1:12" x14ac:dyDescent="0.4">
      <c r="A73" s="29">
        <v>69</v>
      </c>
      <c r="B73" s="109">
        <f t="shared" si="12"/>
        <v>0.64163205045469962</v>
      </c>
      <c r="C73" s="113">
        <f t="shared" si="13"/>
        <v>1.3583679495453005</v>
      </c>
      <c r="D73" s="109">
        <f t="shared" si="14"/>
        <v>6.6419573502798257E-2</v>
      </c>
      <c r="E73" s="113">
        <f t="shared" si="15"/>
        <v>1.9335804264972016</v>
      </c>
      <c r="F73" s="109">
        <f t="shared" si="16"/>
        <v>0.32081602522734981</v>
      </c>
      <c r="G73" s="113">
        <f t="shared" si="17"/>
        <v>0.67918397477265025</v>
      </c>
      <c r="H73" s="109">
        <f t="shared" si="18"/>
        <v>3.3209786751399129E-2</v>
      </c>
      <c r="I73" s="113">
        <f t="shared" si="19"/>
        <v>0.96679021324860082</v>
      </c>
      <c r="J73" s="109">
        <f t="shared" si="20"/>
        <v>1.7904281096253349</v>
      </c>
      <c r="K73" s="113">
        <f t="shared" si="21"/>
        <v>7.1144993637028975E-2</v>
      </c>
      <c r="L73" s="155">
        <f t="shared" si="22"/>
        <v>1.1328124738496657</v>
      </c>
    </row>
    <row r="74" spans="1:12" x14ac:dyDescent="0.4">
      <c r="A74" s="29">
        <v>70</v>
      </c>
      <c r="B74" s="109">
        <f t="shared" si="12"/>
        <v>0.65797985667433112</v>
      </c>
      <c r="C74" s="113">
        <f t="shared" si="13"/>
        <v>1.3420201433256689</v>
      </c>
      <c r="D74" s="109">
        <f t="shared" si="14"/>
        <v>6.0307379214091683E-2</v>
      </c>
      <c r="E74" s="113">
        <f t="shared" si="15"/>
        <v>1.9396926207859084</v>
      </c>
      <c r="F74" s="109">
        <f t="shared" si="16"/>
        <v>0.32898992833716556</v>
      </c>
      <c r="G74" s="113">
        <f t="shared" si="17"/>
        <v>0.67101007166283444</v>
      </c>
      <c r="H74" s="109">
        <f t="shared" si="18"/>
        <v>3.0153689607045842E-2</v>
      </c>
      <c r="I74" s="113">
        <f t="shared" si="19"/>
        <v>0.96984631039295421</v>
      </c>
      <c r="J74" s="109">
        <f t="shared" si="20"/>
        <v>1.9238044001630863</v>
      </c>
      <c r="K74" s="113">
        <f t="shared" si="21"/>
        <v>6.4177772475912276E-2</v>
      </c>
      <c r="L74" s="155">
        <f t="shared" si="22"/>
        <v>1.1471528727020921</v>
      </c>
    </row>
    <row r="75" spans="1:12" x14ac:dyDescent="0.4">
      <c r="A75" s="29">
        <v>71</v>
      </c>
      <c r="B75" s="109">
        <f t="shared" si="12"/>
        <v>0.6744318455428433</v>
      </c>
      <c r="C75" s="113">
        <f t="shared" si="13"/>
        <v>1.3255681544571567</v>
      </c>
      <c r="D75" s="109">
        <f t="shared" si="14"/>
        <v>5.4481424400683265E-2</v>
      </c>
      <c r="E75" s="113">
        <f t="shared" si="15"/>
        <v>1.9455185755993167</v>
      </c>
      <c r="F75" s="109">
        <f t="shared" si="16"/>
        <v>0.33721592277142165</v>
      </c>
      <c r="G75" s="113">
        <f t="shared" si="17"/>
        <v>0.66278407722857835</v>
      </c>
      <c r="H75" s="109">
        <f t="shared" si="18"/>
        <v>2.7240712200341632E-2</v>
      </c>
      <c r="I75" s="113">
        <f t="shared" si="19"/>
        <v>0.97275928779965837</v>
      </c>
      <c r="J75" s="109">
        <f t="shared" si="20"/>
        <v>2.0715534867572414</v>
      </c>
      <c r="K75" s="113">
        <f t="shared" si="21"/>
        <v>5.762068118667063E-2</v>
      </c>
      <c r="L75" s="155">
        <f t="shared" si="22"/>
        <v>1.1614059114218795</v>
      </c>
    </row>
    <row r="76" spans="1:12" x14ac:dyDescent="0.4">
      <c r="A76" s="29">
        <v>72</v>
      </c>
      <c r="B76" s="109">
        <f t="shared" si="12"/>
        <v>0.69098300562505255</v>
      </c>
      <c r="C76" s="113">
        <f t="shared" si="13"/>
        <v>1.3090169943749475</v>
      </c>
      <c r="D76" s="109">
        <f t="shared" si="14"/>
        <v>4.8943483704846469E-2</v>
      </c>
      <c r="E76" s="113">
        <f t="shared" si="15"/>
        <v>1.9510565162951536</v>
      </c>
      <c r="F76" s="109">
        <f t="shared" si="16"/>
        <v>0.34549150281252627</v>
      </c>
      <c r="G76" s="113">
        <f t="shared" si="17"/>
        <v>0.65450849718747373</v>
      </c>
      <c r="H76" s="109">
        <f t="shared" si="18"/>
        <v>2.4471741852423234E-2</v>
      </c>
      <c r="I76" s="113">
        <f t="shared" si="19"/>
        <v>0.97552825814757682</v>
      </c>
      <c r="J76" s="109">
        <f t="shared" si="20"/>
        <v>2.2360679774997894</v>
      </c>
      <c r="K76" s="113">
        <f t="shared" si="21"/>
        <v>5.1462224238267185E-2</v>
      </c>
      <c r="L76" s="155">
        <f t="shared" si="22"/>
        <v>1.1755705045849463</v>
      </c>
    </row>
    <row r="77" spans="1:12" x14ac:dyDescent="0.4">
      <c r="A77" s="29">
        <v>73</v>
      </c>
      <c r="B77" s="109">
        <f t="shared" si="12"/>
        <v>0.70762829527726323</v>
      </c>
      <c r="C77" s="113">
        <f t="shared" si="13"/>
        <v>1.2923717047227368</v>
      </c>
      <c r="D77" s="109">
        <f t="shared" si="14"/>
        <v>4.3695244036964564E-2</v>
      </c>
      <c r="E77" s="113">
        <f t="shared" si="15"/>
        <v>1.9563047559630355</v>
      </c>
      <c r="F77" s="109">
        <f t="shared" si="16"/>
        <v>0.35381414763863162</v>
      </c>
      <c r="G77" s="113">
        <f t="shared" si="17"/>
        <v>0.64618585236136838</v>
      </c>
      <c r="H77" s="109">
        <f t="shared" si="18"/>
        <v>2.1847622018482282E-2</v>
      </c>
      <c r="I77" s="113">
        <f t="shared" si="19"/>
        <v>0.97815237798151777</v>
      </c>
      <c r="J77" s="109">
        <f t="shared" si="20"/>
        <v>2.4203036198332684</v>
      </c>
      <c r="K77" s="113">
        <f t="shared" si="21"/>
        <v>4.5691756487147961E-2</v>
      </c>
      <c r="L77" s="155">
        <f t="shared" si="22"/>
        <v>1.1896455735026825</v>
      </c>
    </row>
    <row r="78" spans="1:12" x14ac:dyDescent="0.4">
      <c r="A78" s="29">
        <v>74</v>
      </c>
      <c r="B78" s="109">
        <f t="shared" si="12"/>
        <v>0.72436264418300089</v>
      </c>
      <c r="C78" s="113">
        <f t="shared" si="13"/>
        <v>1.2756373558169991</v>
      </c>
      <c r="D78" s="109">
        <f t="shared" si="14"/>
        <v>3.8738304061681106E-2</v>
      </c>
      <c r="E78" s="113">
        <f t="shared" si="15"/>
        <v>1.9612616959383189</v>
      </c>
      <c r="F78" s="109">
        <f t="shared" si="16"/>
        <v>0.36218132209150045</v>
      </c>
      <c r="G78" s="113">
        <f t="shared" si="17"/>
        <v>0.63781867790849955</v>
      </c>
      <c r="H78" s="109">
        <f t="shared" si="18"/>
        <v>1.9369152030840553E-2</v>
      </c>
      <c r="I78" s="113">
        <f t="shared" si="19"/>
        <v>0.98063084796915945</v>
      </c>
      <c r="J78" s="109">
        <f t="shared" si="20"/>
        <v>2.6279552785433005</v>
      </c>
      <c r="K78" s="113">
        <f t="shared" si="21"/>
        <v>4.0299435861602007E-2</v>
      </c>
      <c r="L78" s="155">
        <f t="shared" si="22"/>
        <v>1.2036300463040965</v>
      </c>
    </row>
    <row r="79" spans="1:12" x14ac:dyDescent="0.4">
      <c r="A79" s="29">
        <v>75</v>
      </c>
      <c r="B79" s="109">
        <f t="shared" si="12"/>
        <v>0.74118095489747926</v>
      </c>
      <c r="C79" s="113">
        <f t="shared" si="13"/>
        <v>1.2588190451025207</v>
      </c>
      <c r="D79" s="109">
        <f t="shared" si="14"/>
        <v>3.4074173710931688E-2</v>
      </c>
      <c r="E79" s="113">
        <f t="shared" si="15"/>
        <v>1.9659258262890682</v>
      </c>
      <c r="F79" s="109">
        <f t="shared" si="16"/>
        <v>0.37059047744873963</v>
      </c>
      <c r="G79" s="113">
        <f t="shared" si="17"/>
        <v>0.62940952255126037</v>
      </c>
      <c r="H79" s="109">
        <f t="shared" si="18"/>
        <v>1.7037086855465844E-2</v>
      </c>
      <c r="I79" s="113">
        <f t="shared" si="19"/>
        <v>0.9829629131445341</v>
      </c>
      <c r="J79" s="109">
        <f t="shared" si="20"/>
        <v>2.8637033051562737</v>
      </c>
      <c r="K79" s="113">
        <f t="shared" si="21"/>
        <v>3.5276180410082958E-2</v>
      </c>
      <c r="L79" s="155">
        <f t="shared" si="22"/>
        <v>1.2175228580174413</v>
      </c>
    </row>
    <row r="80" spans="1:12" x14ac:dyDescent="0.4">
      <c r="A80" s="29">
        <v>76</v>
      </c>
      <c r="B80" s="109">
        <f t="shared" si="12"/>
        <v>0.7580781044003323</v>
      </c>
      <c r="C80" s="113">
        <f t="shared" si="13"/>
        <v>1.2419218955996676</v>
      </c>
      <c r="D80" s="109">
        <f t="shared" si="14"/>
        <v>2.9704273724003527E-2</v>
      </c>
      <c r="E80" s="113">
        <f t="shared" si="15"/>
        <v>1.9702957262759964</v>
      </c>
      <c r="F80" s="109">
        <f t="shared" si="16"/>
        <v>0.37903905220016615</v>
      </c>
      <c r="G80" s="113">
        <f t="shared" si="17"/>
        <v>0.6209609477998338</v>
      </c>
      <c r="H80" s="109">
        <f t="shared" si="18"/>
        <v>1.4852136862001764E-2</v>
      </c>
      <c r="I80" s="113">
        <f t="shared" si="19"/>
        <v>0.98514786313799818</v>
      </c>
      <c r="J80" s="109">
        <f t="shared" si="20"/>
        <v>3.1335654944387503</v>
      </c>
      <c r="K80" s="113">
        <f t="shared" si="21"/>
        <v>3.0613629349898197E-2</v>
      </c>
      <c r="L80" s="155">
        <f t="shared" si="22"/>
        <v>1.2313229506513166</v>
      </c>
    </row>
    <row r="81" spans="1:12" x14ac:dyDescent="0.4">
      <c r="A81" s="29">
        <v>77</v>
      </c>
      <c r="B81" s="109">
        <f t="shared" si="12"/>
        <v>0.77504894565613514</v>
      </c>
      <c r="C81" s="113">
        <f t="shared" si="13"/>
        <v>1.2249510543438649</v>
      </c>
      <c r="D81" s="109">
        <f t="shared" si="14"/>
        <v>2.5629935214764754E-2</v>
      </c>
      <c r="E81" s="113">
        <f t="shared" si="15"/>
        <v>1.9743700647852354</v>
      </c>
      <c r="F81" s="109">
        <f t="shared" si="16"/>
        <v>0.38752447282806757</v>
      </c>
      <c r="G81" s="113">
        <f t="shared" si="17"/>
        <v>0.61247552717193243</v>
      </c>
      <c r="H81" s="109">
        <f t="shared" si="18"/>
        <v>1.2814967607382377E-2</v>
      </c>
      <c r="I81" s="113">
        <f t="shared" si="19"/>
        <v>0.98718503239261768</v>
      </c>
      <c r="J81" s="109">
        <f t="shared" si="20"/>
        <v>3.4454114825858024</v>
      </c>
      <c r="K81" s="113">
        <f t="shared" si="21"/>
        <v>2.6304107793391651E-2</v>
      </c>
      <c r="L81" s="155">
        <f t="shared" si="22"/>
        <v>1.245029273275239</v>
      </c>
    </row>
    <row r="82" spans="1:12" x14ac:dyDescent="0.4">
      <c r="A82" s="29">
        <v>78</v>
      </c>
      <c r="B82" s="109">
        <f t="shared" si="12"/>
        <v>0.7920883091822406</v>
      </c>
      <c r="C82" s="113">
        <f t="shared" si="13"/>
        <v>1.2079116908177594</v>
      </c>
      <c r="D82" s="109">
        <f t="shared" si="14"/>
        <v>2.1852399266194422E-2</v>
      </c>
      <c r="E82" s="113">
        <f t="shared" si="15"/>
        <v>1.9781476007338057</v>
      </c>
      <c r="F82" s="109">
        <f t="shared" si="16"/>
        <v>0.3960441545911203</v>
      </c>
      <c r="G82" s="113">
        <f t="shared" si="17"/>
        <v>0.6039558454088797</v>
      </c>
      <c r="H82" s="109">
        <f t="shared" si="18"/>
        <v>1.0926199633097211E-2</v>
      </c>
      <c r="I82" s="113">
        <f t="shared" si="19"/>
        <v>0.98907380036690284</v>
      </c>
      <c r="J82" s="109">
        <f t="shared" si="20"/>
        <v>3.8097343447441281</v>
      </c>
      <c r="K82" s="113">
        <f t="shared" si="21"/>
        <v>2.2340594865029262E-2</v>
      </c>
      <c r="L82" s="155">
        <f t="shared" si="22"/>
        <v>1.2586407820996748</v>
      </c>
    </row>
    <row r="83" spans="1:12" x14ac:dyDescent="0.4">
      <c r="A83" s="29">
        <v>79</v>
      </c>
      <c r="B83" s="109">
        <f t="shared" si="12"/>
        <v>0.80919100462345506</v>
      </c>
      <c r="C83" s="113">
        <f t="shared" si="13"/>
        <v>1.1908089953765448</v>
      </c>
      <c r="D83" s="109">
        <f t="shared" si="14"/>
        <v>1.8372816552336024E-2</v>
      </c>
      <c r="E83" s="113">
        <f t="shared" si="15"/>
        <v>1.981627183447664</v>
      </c>
      <c r="F83" s="109">
        <f t="shared" si="16"/>
        <v>0.40459550231172753</v>
      </c>
      <c r="G83" s="113">
        <f t="shared" si="17"/>
        <v>0.59540449768827242</v>
      </c>
      <c r="H83" s="109">
        <f t="shared" si="18"/>
        <v>9.1864082761680121E-3</v>
      </c>
      <c r="I83" s="113">
        <f t="shared" si="19"/>
        <v>0.99081359172383199</v>
      </c>
      <c r="J83" s="109">
        <f t="shared" si="20"/>
        <v>4.2408430641678461</v>
      </c>
      <c r="K83" s="113">
        <f t="shared" si="21"/>
        <v>1.8716694955214219E-2</v>
      </c>
      <c r="L83" s="155">
        <f t="shared" si="22"/>
        <v>1.2721564405555279</v>
      </c>
    </row>
    <row r="84" spans="1:12" x14ac:dyDescent="0.4">
      <c r="A84" s="29">
        <v>80</v>
      </c>
      <c r="B84" s="109">
        <f t="shared" si="12"/>
        <v>0.82635182233306959</v>
      </c>
      <c r="C84" s="113">
        <f t="shared" si="13"/>
        <v>1.1736481776669305</v>
      </c>
      <c r="D84" s="109">
        <f t="shared" si="14"/>
        <v>1.519224698779198E-2</v>
      </c>
      <c r="E84" s="113">
        <f t="shared" si="15"/>
        <v>1.9848077530122081</v>
      </c>
      <c r="F84" s="109">
        <f t="shared" si="16"/>
        <v>0.41317591116653479</v>
      </c>
      <c r="G84" s="113">
        <f t="shared" si="17"/>
        <v>0.58682408883346526</v>
      </c>
      <c r="H84" s="109">
        <f t="shared" si="18"/>
        <v>7.5961234938959898E-3</v>
      </c>
      <c r="I84" s="113">
        <f t="shared" si="19"/>
        <v>0.99240387650610407</v>
      </c>
      <c r="J84" s="109">
        <f t="shared" si="20"/>
        <v>4.758770483143631</v>
      </c>
      <c r="K84" s="113">
        <f t="shared" si="21"/>
        <v>1.5426611885745123E-2</v>
      </c>
      <c r="L84" s="155">
        <f t="shared" si="22"/>
        <v>1.2855752193730785</v>
      </c>
    </row>
    <row r="85" spans="1:12" x14ac:dyDescent="0.4">
      <c r="A85" s="29">
        <v>81</v>
      </c>
      <c r="B85" s="109">
        <f t="shared" si="12"/>
        <v>0.84356553495976905</v>
      </c>
      <c r="C85" s="113">
        <f t="shared" si="13"/>
        <v>1.156434465040231</v>
      </c>
      <c r="D85" s="109">
        <f t="shared" si="14"/>
        <v>1.231165940486223E-2</v>
      </c>
      <c r="E85" s="113">
        <f t="shared" si="15"/>
        <v>1.9876883405951378</v>
      </c>
      <c r="F85" s="109">
        <f t="shared" si="16"/>
        <v>0.42178276747988452</v>
      </c>
      <c r="G85" s="113">
        <f t="shared" si="17"/>
        <v>0.57821723252011548</v>
      </c>
      <c r="H85" s="109">
        <f t="shared" si="18"/>
        <v>6.1558297024311148E-3</v>
      </c>
      <c r="I85" s="113">
        <f t="shared" si="19"/>
        <v>0.99384417029756889</v>
      </c>
      <c r="J85" s="109">
        <f t="shared" si="20"/>
        <v>5.3924532214996592</v>
      </c>
      <c r="K85" s="113">
        <f t="shared" si="21"/>
        <v>1.2465125788002851E-2</v>
      </c>
      <c r="L85" s="155">
        <f t="shared" si="22"/>
        <v>1.2988960966603673</v>
      </c>
    </row>
    <row r="86" spans="1:12" x14ac:dyDescent="0.4">
      <c r="A86" s="29">
        <v>82</v>
      </c>
      <c r="B86" s="109">
        <f t="shared" si="12"/>
        <v>0.86082689903993459</v>
      </c>
      <c r="C86" s="113">
        <f t="shared" si="13"/>
        <v>1.1391731009600654</v>
      </c>
      <c r="D86" s="109">
        <f t="shared" si="14"/>
        <v>9.731931258429638E-3</v>
      </c>
      <c r="E86" s="113">
        <f t="shared" si="15"/>
        <v>1.9902680687415704</v>
      </c>
      <c r="F86" s="109">
        <f t="shared" si="16"/>
        <v>0.43041344951996729</v>
      </c>
      <c r="G86" s="113">
        <f t="shared" si="17"/>
        <v>0.56958655048003271</v>
      </c>
      <c r="H86" s="109">
        <f t="shared" si="18"/>
        <v>4.865965629214819E-3</v>
      </c>
      <c r="I86" s="113">
        <f t="shared" si="19"/>
        <v>0.99513403437078518</v>
      </c>
      <c r="J86" s="109">
        <f t="shared" si="20"/>
        <v>6.1852965343277182</v>
      </c>
      <c r="K86" s="113">
        <f t="shared" si="21"/>
        <v>9.8275725186180996E-3</v>
      </c>
      <c r="L86" s="155">
        <f t="shared" si="22"/>
        <v>1.3121180579810146</v>
      </c>
    </row>
    <row r="87" spans="1:12" x14ac:dyDescent="0.4">
      <c r="A87" s="29">
        <v>83</v>
      </c>
      <c r="B87" s="109">
        <f t="shared" si="12"/>
        <v>0.87813065659485257</v>
      </c>
      <c r="C87" s="113">
        <f t="shared" si="13"/>
        <v>1.1218693434051474</v>
      </c>
      <c r="D87" s="109">
        <f t="shared" si="14"/>
        <v>7.4538483586780169E-3</v>
      </c>
      <c r="E87" s="113">
        <f t="shared" si="15"/>
        <v>1.9925461516413221</v>
      </c>
      <c r="F87" s="109">
        <f t="shared" si="16"/>
        <v>0.43906532829742628</v>
      </c>
      <c r="G87" s="113">
        <f t="shared" si="17"/>
        <v>0.56093467170257372</v>
      </c>
      <c r="H87" s="109">
        <f t="shared" si="18"/>
        <v>3.7269241793390084E-3</v>
      </c>
      <c r="I87" s="113">
        <f t="shared" si="19"/>
        <v>0.99627307582066105</v>
      </c>
      <c r="J87" s="109">
        <f t="shared" si="20"/>
        <v>7.2055090481250783</v>
      </c>
      <c r="K87" s="113">
        <f t="shared" si="21"/>
        <v>7.5098254588483737E-3</v>
      </c>
      <c r="L87" s="155">
        <f t="shared" si="22"/>
        <v>1.325240096431475</v>
      </c>
    </row>
    <row r="88" spans="1:12" x14ac:dyDescent="0.4">
      <c r="A88" s="29">
        <v>84</v>
      </c>
      <c r="B88" s="109">
        <f t="shared" si="12"/>
        <v>0.89547153673234658</v>
      </c>
      <c r="C88" s="113">
        <f t="shared" si="13"/>
        <v>1.1045284632676535</v>
      </c>
      <c r="D88" s="109">
        <f t="shared" si="14"/>
        <v>5.4781046317267101E-3</v>
      </c>
      <c r="E88" s="113">
        <f t="shared" si="15"/>
        <v>1.9945218953682733</v>
      </c>
      <c r="F88" s="109">
        <f t="shared" si="16"/>
        <v>0.44773576836617329</v>
      </c>
      <c r="G88" s="113">
        <f t="shared" si="17"/>
        <v>0.55226423163382676</v>
      </c>
      <c r="H88" s="109">
        <f t="shared" si="18"/>
        <v>2.7390523158633551E-3</v>
      </c>
      <c r="I88" s="113">
        <f t="shared" si="19"/>
        <v>0.99726094768413664</v>
      </c>
      <c r="J88" s="109">
        <f t="shared" si="20"/>
        <v>8.5667722335056276</v>
      </c>
      <c r="K88" s="113">
        <f t="shared" si="21"/>
        <v>5.508279563516405E-3</v>
      </c>
      <c r="L88" s="155">
        <f t="shared" si="22"/>
        <v>1.3382612127177165</v>
      </c>
    </row>
    <row r="89" spans="1:12" x14ac:dyDescent="0.4">
      <c r="A89" s="29">
        <v>85</v>
      </c>
      <c r="B89" s="109">
        <f t="shared" si="12"/>
        <v>0.91284425725234186</v>
      </c>
      <c r="C89" s="113">
        <f t="shared" si="13"/>
        <v>1.0871557427476581</v>
      </c>
      <c r="D89" s="109">
        <f t="shared" si="14"/>
        <v>3.8053019082544548E-3</v>
      </c>
      <c r="E89" s="113">
        <f t="shared" si="15"/>
        <v>1.9961946980917455</v>
      </c>
      <c r="F89" s="109">
        <f t="shared" si="16"/>
        <v>0.45642212862617093</v>
      </c>
      <c r="G89" s="113">
        <f t="shared" si="17"/>
        <v>0.54357787137382907</v>
      </c>
      <c r="H89" s="109">
        <f t="shared" si="18"/>
        <v>1.9026509541272274E-3</v>
      </c>
      <c r="I89" s="113">
        <f t="shared" si="19"/>
        <v>0.99809734904587277</v>
      </c>
      <c r="J89" s="156">
        <f t="shared" si="20"/>
        <v>10.47371324566986</v>
      </c>
      <c r="K89" s="113">
        <f t="shared" si="21"/>
        <v>3.8198375433473597E-3</v>
      </c>
      <c r="L89" s="155">
        <f t="shared" si="22"/>
        <v>1.3511804152313205</v>
      </c>
    </row>
    <row r="90" spans="1:12" x14ac:dyDescent="0.4">
      <c r="A90" s="29">
        <v>86</v>
      </c>
      <c r="B90" s="109">
        <f t="shared" si="12"/>
        <v>0.93024352625587481</v>
      </c>
      <c r="C90" s="113">
        <f t="shared" si="13"/>
        <v>1.0697564737441252</v>
      </c>
      <c r="D90" s="109">
        <f t="shared" si="14"/>
        <v>2.4359497401758023E-3</v>
      </c>
      <c r="E90" s="113">
        <f t="shared" si="15"/>
        <v>1.9975640502598242</v>
      </c>
      <c r="F90" s="109">
        <f t="shared" si="16"/>
        <v>0.4651217631279374</v>
      </c>
      <c r="G90" s="113">
        <f t="shared" si="17"/>
        <v>0.5348782368720626</v>
      </c>
      <c r="H90" s="109">
        <f t="shared" si="18"/>
        <v>1.2179748700879012E-3</v>
      </c>
      <c r="I90" s="113">
        <f t="shared" si="19"/>
        <v>0.9987820251299121</v>
      </c>
      <c r="J90" s="156">
        <f t="shared" si="20"/>
        <v>13.33558702620369</v>
      </c>
      <c r="K90" s="113">
        <f t="shared" si="21"/>
        <v>2.4418980811722335E-3</v>
      </c>
      <c r="L90" s="155">
        <f t="shared" si="22"/>
        <v>1.363996720124997</v>
      </c>
    </row>
    <row r="91" spans="1:12" x14ac:dyDescent="0.4">
      <c r="A91" s="29">
        <v>87</v>
      </c>
      <c r="B91" s="109">
        <f t="shared" si="12"/>
        <v>0.94766404375705604</v>
      </c>
      <c r="C91" s="113">
        <f t="shared" si="13"/>
        <v>1.052335956242944</v>
      </c>
      <c r="D91" s="109">
        <f t="shared" si="14"/>
        <v>1.3704652454261668E-3</v>
      </c>
      <c r="E91" s="113">
        <f t="shared" si="15"/>
        <v>1.9986295347545737</v>
      </c>
      <c r="F91" s="109">
        <f t="shared" si="16"/>
        <v>0.47383202187852802</v>
      </c>
      <c r="G91" s="113">
        <f t="shared" si="17"/>
        <v>0.52616797812147198</v>
      </c>
      <c r="H91" s="109">
        <f t="shared" si="18"/>
        <v>6.8523262271308338E-4</v>
      </c>
      <c r="I91" s="113">
        <f t="shared" si="19"/>
        <v>0.99931476737728686</v>
      </c>
      <c r="J91" s="156">
        <f t="shared" si="20"/>
        <v>18.107322609297348</v>
      </c>
      <c r="K91" s="113">
        <f t="shared" si="21"/>
        <v>1.3723459979209096E-3</v>
      </c>
      <c r="L91" s="155">
        <f t="shared" si="22"/>
        <v>1.3767091513875078</v>
      </c>
    </row>
    <row r="92" spans="1:12" x14ac:dyDescent="0.4">
      <c r="A92" s="29">
        <v>88</v>
      </c>
      <c r="B92" s="109">
        <f t="shared" si="12"/>
        <v>0.96510050329749897</v>
      </c>
      <c r="C92" s="113">
        <f t="shared" si="13"/>
        <v>1.0348994967025011</v>
      </c>
      <c r="D92" s="109">
        <f t="shared" si="14"/>
        <v>6.0917298090423788E-4</v>
      </c>
      <c r="E92" s="113">
        <f t="shared" si="15"/>
        <v>1.9993908270190959</v>
      </c>
      <c r="F92" s="109">
        <f t="shared" si="16"/>
        <v>0.48255025164874948</v>
      </c>
      <c r="G92" s="113">
        <f t="shared" si="17"/>
        <v>0.51744974835125057</v>
      </c>
      <c r="H92" s="109">
        <f t="shared" si="18"/>
        <v>3.0458649045211894E-4</v>
      </c>
      <c r="I92" s="113">
        <f t="shared" si="19"/>
        <v>0.99969541350954794</v>
      </c>
      <c r="J92" s="156">
        <f t="shared" si="20"/>
        <v>27.653708347843732</v>
      </c>
      <c r="K92" s="113">
        <f t="shared" si="21"/>
        <v>6.0954429882165151E-4</v>
      </c>
      <c r="L92" s="155">
        <f t="shared" si="22"/>
        <v>1.3893167409179945</v>
      </c>
    </row>
    <row r="93" spans="1:12" x14ac:dyDescent="0.4">
      <c r="A93" s="29">
        <v>89</v>
      </c>
      <c r="B93" s="109">
        <f t="shared" si="12"/>
        <v>0.98254759356271637</v>
      </c>
      <c r="C93" s="113">
        <f t="shared" si="13"/>
        <v>1.0174524064372836</v>
      </c>
      <c r="D93" s="109">
        <f t="shared" si="14"/>
        <v>1.5230484360873042E-4</v>
      </c>
      <c r="E93" s="113">
        <f t="shared" si="15"/>
        <v>1.9998476951563913</v>
      </c>
      <c r="F93" s="109">
        <f t="shared" si="16"/>
        <v>0.49127379678135819</v>
      </c>
      <c r="G93" s="113">
        <f t="shared" si="17"/>
        <v>0.50872620321864181</v>
      </c>
      <c r="H93" s="109">
        <f t="shared" si="18"/>
        <v>7.6152421804365211E-5</v>
      </c>
      <c r="I93" s="113">
        <f t="shared" si="19"/>
        <v>0.99992384757819563</v>
      </c>
      <c r="J93" s="156">
        <f t="shared" si="20"/>
        <v>56.2986884985499</v>
      </c>
      <c r="K93" s="113">
        <f t="shared" si="21"/>
        <v>1.5232804390774568E-4</v>
      </c>
      <c r="L93" s="155">
        <f t="shared" si="22"/>
        <v>1.4018185285997018</v>
      </c>
    </row>
    <row r="94" spans="1:12" x14ac:dyDescent="0.4">
      <c r="A94" s="30">
        <v>90</v>
      </c>
      <c r="B94" s="111">
        <f t="shared" si="12"/>
        <v>0.99999999999999989</v>
      </c>
      <c r="C94" s="114">
        <f t="shared" si="13"/>
        <v>1</v>
      </c>
      <c r="D94" s="111">
        <f t="shared" si="14"/>
        <v>0</v>
      </c>
      <c r="E94" s="114">
        <f t="shared" si="15"/>
        <v>2</v>
      </c>
      <c r="F94" s="111">
        <f t="shared" si="16"/>
        <v>0.49999999999999994</v>
      </c>
      <c r="G94" s="114">
        <f t="shared" si="17"/>
        <v>0.5</v>
      </c>
      <c r="H94" s="111">
        <f t="shared" si="18"/>
        <v>0</v>
      </c>
      <c r="I94" s="114">
        <f t="shared" si="19"/>
        <v>1</v>
      </c>
      <c r="J94" s="157" t="s">
        <v>140</v>
      </c>
      <c r="K94" s="114">
        <f t="shared" si="21"/>
        <v>0</v>
      </c>
      <c r="L94" s="158">
        <f t="shared" si="22"/>
        <v>1.4142135623730949</v>
      </c>
    </row>
  </sheetData>
  <mergeCells count="2">
    <mergeCell ref="A2:A3"/>
    <mergeCell ref="A1:L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3"/>
  <sheetViews>
    <sheetView zoomScaleNormal="100" workbookViewId="0">
      <selection sqref="A1:P1"/>
    </sheetView>
  </sheetViews>
  <sheetFormatPr defaultRowHeight="16.5" x14ac:dyDescent="0.4"/>
  <cols>
    <col min="1" max="1" width="3" style="49" customWidth="1"/>
    <col min="2" max="11" width="5.3984375" style="66" customWidth="1"/>
    <col min="12" max="16" width="3.5" style="66" customWidth="1"/>
    <col min="17" max="17" width="2.09765625" style="66" customWidth="1"/>
    <col min="18" max="18" width="3" style="66" customWidth="1"/>
    <col min="19" max="28" width="5.3984375" style="66" customWidth="1"/>
    <col min="29" max="33" width="3.5" style="66" customWidth="1"/>
    <col min="34" max="16384" width="8.796875" style="66"/>
  </cols>
  <sheetData>
    <row r="1" spans="1:34" x14ac:dyDescent="0.4">
      <c r="A1" s="245" t="s">
        <v>20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4"/>
      <c r="R1" s="245" t="s">
        <v>20</v>
      </c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34" ht="17.25" customHeight="1" x14ac:dyDescent="0.4">
      <c r="A2" s="246" t="s">
        <v>12</v>
      </c>
      <c r="B2" s="73">
        <v>0</v>
      </c>
      <c r="C2" s="67">
        <v>0.1</v>
      </c>
      <c r="D2" s="69">
        <v>0.2</v>
      </c>
      <c r="E2" s="71">
        <v>0.3</v>
      </c>
      <c r="F2" s="67">
        <v>0.4</v>
      </c>
      <c r="G2" s="69">
        <v>0.5</v>
      </c>
      <c r="H2" s="71">
        <v>0.6</v>
      </c>
      <c r="I2" s="67">
        <v>0.7</v>
      </c>
      <c r="J2" s="69">
        <v>0.8</v>
      </c>
      <c r="K2" s="71">
        <v>0.9</v>
      </c>
      <c r="L2" s="240" t="s">
        <v>1</v>
      </c>
      <c r="M2" s="241"/>
      <c r="N2" s="241"/>
      <c r="O2" s="241"/>
      <c r="P2" s="242"/>
      <c r="R2" s="246" t="s">
        <v>12</v>
      </c>
      <c r="S2" s="73">
        <v>0</v>
      </c>
      <c r="T2" s="67">
        <v>0.1</v>
      </c>
      <c r="U2" s="69">
        <v>0.2</v>
      </c>
      <c r="V2" s="71">
        <v>0.3</v>
      </c>
      <c r="W2" s="67">
        <v>0.4</v>
      </c>
      <c r="X2" s="69">
        <v>0.5</v>
      </c>
      <c r="Y2" s="71">
        <v>0.6</v>
      </c>
      <c r="Z2" s="67">
        <v>0.7</v>
      </c>
      <c r="AA2" s="69">
        <v>0.8</v>
      </c>
      <c r="AB2" s="71">
        <v>0.9</v>
      </c>
      <c r="AC2" s="240" t="s">
        <v>1</v>
      </c>
      <c r="AD2" s="241"/>
      <c r="AE2" s="241"/>
      <c r="AF2" s="241"/>
      <c r="AG2" s="242"/>
    </row>
    <row r="3" spans="1:34" x14ac:dyDescent="0.4">
      <c r="A3" s="247"/>
      <c r="B3" s="74" t="s">
        <v>2</v>
      </c>
      <c r="C3" s="68" t="s">
        <v>3</v>
      </c>
      <c r="D3" s="70" t="s">
        <v>4</v>
      </c>
      <c r="E3" s="72" t="s">
        <v>5</v>
      </c>
      <c r="F3" s="68" t="s">
        <v>6</v>
      </c>
      <c r="G3" s="70" t="s">
        <v>7</v>
      </c>
      <c r="H3" s="72" t="s">
        <v>8</v>
      </c>
      <c r="I3" s="68" t="s">
        <v>9</v>
      </c>
      <c r="J3" s="70" t="s">
        <v>10</v>
      </c>
      <c r="K3" s="72" t="s">
        <v>11</v>
      </c>
      <c r="L3" s="15">
        <v>1</v>
      </c>
      <c r="M3" s="78">
        <v>2</v>
      </c>
      <c r="N3" s="78">
        <v>3</v>
      </c>
      <c r="O3" s="15">
        <v>4</v>
      </c>
      <c r="P3" s="77">
        <v>5</v>
      </c>
      <c r="R3" s="247"/>
      <c r="S3" s="74" t="s">
        <v>2</v>
      </c>
      <c r="T3" s="68" t="s">
        <v>3</v>
      </c>
      <c r="U3" s="70" t="s">
        <v>4</v>
      </c>
      <c r="V3" s="72" t="s">
        <v>5</v>
      </c>
      <c r="W3" s="68" t="s">
        <v>6</v>
      </c>
      <c r="X3" s="70" t="s">
        <v>7</v>
      </c>
      <c r="Y3" s="72" t="s">
        <v>8</v>
      </c>
      <c r="Z3" s="68" t="s">
        <v>9</v>
      </c>
      <c r="AA3" s="70" t="s">
        <v>10</v>
      </c>
      <c r="AB3" s="72" t="s">
        <v>11</v>
      </c>
      <c r="AC3" s="15">
        <v>1</v>
      </c>
      <c r="AD3" s="78">
        <v>2</v>
      </c>
      <c r="AE3" s="78">
        <v>3</v>
      </c>
      <c r="AF3" s="15">
        <v>4</v>
      </c>
      <c r="AG3" s="77">
        <v>5</v>
      </c>
    </row>
    <row r="4" spans="1:34" x14ac:dyDescent="0.4">
      <c r="A4" s="46">
        <v>0</v>
      </c>
      <c r="B4" s="21">
        <f>RADIANS($A4+B$2)*100000</f>
        <v>0</v>
      </c>
      <c r="C4" s="50">
        <f t="shared" ref="C4:K19" si="0">RADIANS($A4+C$2)*100000</f>
        <v>174.53292519943295</v>
      </c>
      <c r="D4" s="52">
        <f t="shared" si="0"/>
        <v>349.0658503988659</v>
      </c>
      <c r="E4" s="51">
        <f t="shared" si="0"/>
        <v>523.59877559829886</v>
      </c>
      <c r="F4" s="50">
        <f t="shared" si="0"/>
        <v>698.13170079773181</v>
      </c>
      <c r="G4" s="52">
        <f t="shared" si="0"/>
        <v>872.66462599716476</v>
      </c>
      <c r="H4" s="51">
        <f t="shared" si="0"/>
        <v>1047.1975511965977</v>
      </c>
      <c r="I4" s="50">
        <f t="shared" si="0"/>
        <v>1221.7304763960306</v>
      </c>
      <c r="J4" s="52">
        <f t="shared" si="0"/>
        <v>1396.2634015954636</v>
      </c>
      <c r="K4" s="51">
        <f t="shared" si="0"/>
        <v>1570.7963267948967</v>
      </c>
      <c r="L4" s="27">
        <f>(RADIANS($A4+B$2+L$3*(1/6))*10000)-(RADIANS($A4+B$2)*10000)</f>
        <v>29.08882086657216</v>
      </c>
      <c r="M4" s="25">
        <f t="shared" ref="M4:P4" si="1">(RADIANS($A4+C$2+M$3*(1/6))*10000)-(RADIANS($A4+C$2)*10000)</f>
        <v>58.17764173314432</v>
      </c>
      <c r="N4" s="26">
        <f t="shared" si="1"/>
        <v>87.266462599716476</v>
      </c>
      <c r="O4" s="24">
        <f t="shared" si="1"/>
        <v>116.35528346628861</v>
      </c>
      <c r="P4" s="26">
        <f t="shared" si="1"/>
        <v>145.4441043328608</v>
      </c>
      <c r="R4" s="47">
        <v>45</v>
      </c>
      <c r="S4" s="22">
        <f t="shared" ref="S4:S48" si="2">RADIANS($R4+B$2)*100000</f>
        <v>78539.816339744822</v>
      </c>
      <c r="T4" s="6">
        <f t="shared" ref="T4:T48" si="3">RADIANS($R4+C$2)*100000</f>
        <v>78714.349264944263</v>
      </c>
      <c r="U4" s="7">
        <f t="shared" ref="U4:U48" si="4">RADIANS($R4+D$2)*100000</f>
        <v>78888.882190143704</v>
      </c>
      <c r="V4" s="8">
        <f t="shared" ref="V4:V48" si="5">RADIANS($R4+E$2)*100000</f>
        <v>79063.41511534313</v>
      </c>
      <c r="W4" s="6">
        <f t="shared" ref="W4:W48" si="6">RADIANS($R4+F$2)*100000</f>
        <v>79237.948040542557</v>
      </c>
      <c r="X4" s="7">
        <f t="shared" ref="X4:X48" si="7">RADIANS($R4+G$2)*100000</f>
        <v>79412.480965741997</v>
      </c>
      <c r="Y4" s="8">
        <f t="shared" ref="Y4:Y48" si="8">RADIANS($R4+H$2)*100000</f>
        <v>79587.013890941424</v>
      </c>
      <c r="Z4" s="6">
        <f t="shared" ref="Z4:Z48" si="9">RADIANS($R4+I$2)*100000</f>
        <v>79761.546816140864</v>
      </c>
      <c r="AA4" s="7">
        <f t="shared" ref="AA4:AA48" si="10">RADIANS($R4+J$2)*100000</f>
        <v>79936.079741340291</v>
      </c>
      <c r="AB4" s="8">
        <f t="shared" ref="AB4:AB48" si="11">RADIANS($R4+K$2)*100000</f>
        <v>80110.612666539731</v>
      </c>
      <c r="AC4" s="27">
        <f t="shared" ref="AC4:AC48" si="12">(RADIANS($R4+B$2+L$3*(1/6))*10000)-(RADIANS($R4+B$2)*10000)</f>
        <v>29.08882086657195</v>
      </c>
      <c r="AD4" s="13">
        <f t="shared" ref="AD4:AD48" si="13">(RADIANS($R4+C$2+M$3*(1/6))*10000)-(RADIANS($R4+C$2)*10000)</f>
        <v>58.17764173314481</v>
      </c>
      <c r="AE4" s="14">
        <f t="shared" ref="AE4:AE48" si="14">(RADIANS($R4+D$2+N$3*(1/6))*10000)-(RADIANS($R4+D$2)*10000)</f>
        <v>87.266462599715851</v>
      </c>
      <c r="AF4" s="27">
        <f t="shared" ref="AF4:AF48" si="15">(RADIANS($R4+E$2+O$3*(1/6))*10000)-(RADIANS($R4+E$2)*10000)</f>
        <v>116.3552834662878</v>
      </c>
      <c r="AG4" s="14">
        <f t="shared" ref="AG4:AG48" si="16">(RADIANS($R4+F$2+P$3*(1/6))*10000)-(RADIANS($R4+F$2)*10000)</f>
        <v>145.44410433286157</v>
      </c>
      <c r="AH4" s="12"/>
    </row>
    <row r="5" spans="1:34" x14ac:dyDescent="0.4">
      <c r="A5" s="47">
        <v>1</v>
      </c>
      <c r="B5" s="22">
        <f>RADIANS($A5+B$2)*100000</f>
        <v>1745.3292519943295</v>
      </c>
      <c r="C5" s="6">
        <f t="shared" si="0"/>
        <v>1919.8621771937628</v>
      </c>
      <c r="D5" s="7">
        <f t="shared" si="0"/>
        <v>2094.3951023931954</v>
      </c>
      <c r="E5" s="8">
        <f t="shared" si="0"/>
        <v>2268.9280275926285</v>
      </c>
      <c r="F5" s="6">
        <f t="shared" si="0"/>
        <v>2443.4609527920611</v>
      </c>
      <c r="G5" s="7">
        <f t="shared" si="0"/>
        <v>2617.9938779914946</v>
      </c>
      <c r="H5" s="8">
        <f t="shared" si="0"/>
        <v>2792.5268031909272</v>
      </c>
      <c r="I5" s="6">
        <f t="shared" si="0"/>
        <v>2967.0597283903603</v>
      </c>
      <c r="J5" s="7">
        <f t="shared" si="0"/>
        <v>3141.5926535897934</v>
      </c>
      <c r="K5" s="8">
        <f t="shared" si="0"/>
        <v>3316.125578789226</v>
      </c>
      <c r="L5" s="27">
        <f>(RADIANS($A5+B$2+L$3*(1/6))*10000)-(RADIANS($A5+B$2)*10000)</f>
        <v>29.088820866572178</v>
      </c>
      <c r="M5" s="13">
        <f t="shared" ref="M5" si="17">(RADIANS($A5+C$2+M$3*(1/6))*10000)-(RADIANS($A5+C$2)*10000)</f>
        <v>58.177641733144299</v>
      </c>
      <c r="N5" s="14">
        <f t="shared" ref="N5" si="18">(RADIANS($A5+D$2+N$3*(1/6))*10000)-(RADIANS($A5+D$2)*10000)</f>
        <v>87.266462599716476</v>
      </c>
      <c r="O5" s="27">
        <f t="shared" ref="O5" si="19">(RADIANS($A5+E$2+O$3*(1/6))*10000)-(RADIANS($A5+E$2)*10000)</f>
        <v>116.35528346628865</v>
      </c>
      <c r="P5" s="14">
        <f t="shared" ref="P5" si="20">(RADIANS($A5+F$2+P$3*(1/6))*10000)-(RADIANS($A5+F$2)*10000)</f>
        <v>145.4441043328608</v>
      </c>
      <c r="R5" s="47">
        <v>46</v>
      </c>
      <c r="S5" s="22">
        <f t="shared" si="2"/>
        <v>80285.145591739158</v>
      </c>
      <c r="T5" s="6">
        <f t="shared" si="3"/>
        <v>80459.678516938598</v>
      </c>
      <c r="U5" s="7">
        <f t="shared" si="4"/>
        <v>80634.211442138025</v>
      </c>
      <c r="V5" s="8">
        <f t="shared" si="5"/>
        <v>80808.744367337451</v>
      </c>
      <c r="W5" s="6">
        <f t="shared" si="6"/>
        <v>80983.277292536892</v>
      </c>
      <c r="X5" s="7">
        <f t="shared" si="7"/>
        <v>81157.810217736333</v>
      </c>
      <c r="Y5" s="8">
        <f t="shared" si="8"/>
        <v>81332.343142935759</v>
      </c>
      <c r="Z5" s="6">
        <f t="shared" si="9"/>
        <v>81506.876068135185</v>
      </c>
      <c r="AA5" s="7">
        <f t="shared" si="10"/>
        <v>81681.408993334611</v>
      </c>
      <c r="AB5" s="8">
        <f t="shared" si="11"/>
        <v>81855.941918534052</v>
      </c>
      <c r="AC5" s="27">
        <f t="shared" si="12"/>
        <v>29.08882086657195</v>
      </c>
      <c r="AD5" s="13">
        <f t="shared" si="13"/>
        <v>58.17764173314481</v>
      </c>
      <c r="AE5" s="14">
        <f t="shared" si="14"/>
        <v>87.266462599715851</v>
      </c>
      <c r="AF5" s="27">
        <f t="shared" si="15"/>
        <v>116.35528346628871</v>
      </c>
      <c r="AG5" s="14">
        <f t="shared" si="16"/>
        <v>145.44410433286066</v>
      </c>
    </row>
    <row r="6" spans="1:34" x14ac:dyDescent="0.4">
      <c r="A6" s="47">
        <v>2</v>
      </c>
      <c r="B6" s="22">
        <f t="shared" ref="B6:K44" si="21">RADIANS($A6+B$2)*100000</f>
        <v>3490.658503988659</v>
      </c>
      <c r="C6" s="6">
        <f t="shared" si="0"/>
        <v>3665.1914291880921</v>
      </c>
      <c r="D6" s="7">
        <f t="shared" si="0"/>
        <v>3839.7243543875256</v>
      </c>
      <c r="E6" s="8">
        <f t="shared" si="0"/>
        <v>4014.2572795869578</v>
      </c>
      <c r="F6" s="6">
        <f t="shared" si="0"/>
        <v>4188.7902047863909</v>
      </c>
      <c r="G6" s="7">
        <f t="shared" si="0"/>
        <v>4363.3231299858235</v>
      </c>
      <c r="H6" s="8">
        <f t="shared" si="0"/>
        <v>4537.856055185257</v>
      </c>
      <c r="I6" s="6">
        <f t="shared" si="0"/>
        <v>4712.3889803846905</v>
      </c>
      <c r="J6" s="7">
        <f t="shared" si="0"/>
        <v>4886.9219055841222</v>
      </c>
      <c r="K6" s="8">
        <f t="shared" si="0"/>
        <v>5061.4548307835557</v>
      </c>
      <c r="L6" s="27">
        <f t="shared" ref="L6:L48" si="22">(RADIANS($A6+B$2+L$3*(1/6))*10000)-(RADIANS($A6+B$2)*10000)</f>
        <v>29.088820866572121</v>
      </c>
      <c r="M6" s="13">
        <f t="shared" ref="M6:M48" si="23">(RADIANS($A6+C$2+M$3*(1/6))*10000)-(RADIANS($A6+C$2)*10000)</f>
        <v>58.177641733144355</v>
      </c>
      <c r="N6" s="14">
        <f t="shared" ref="N6:N48" si="24">(RADIANS($A6+D$2+N$3*(1/6))*10000)-(RADIANS($A6+D$2)*10000)</f>
        <v>87.266462599716476</v>
      </c>
      <c r="O6" s="27">
        <f t="shared" ref="O6:O48" si="25">(RADIANS($A6+E$2+O$3*(1/6))*10000)-(RADIANS($A6+E$2)*10000)</f>
        <v>116.3552834662886</v>
      </c>
      <c r="P6" s="14">
        <f t="shared" ref="P6:P48" si="26">(RADIANS($A6+F$2+P$3*(1/6))*10000)-(RADIANS($A6+F$2)*10000)</f>
        <v>145.44410433286077</v>
      </c>
      <c r="R6" s="47">
        <v>47</v>
      </c>
      <c r="S6" s="22">
        <f t="shared" si="2"/>
        <v>82030.474843733493</v>
      </c>
      <c r="T6" s="6">
        <f t="shared" si="3"/>
        <v>82205.007768932919</v>
      </c>
      <c r="U6" s="7">
        <f t="shared" si="4"/>
        <v>82379.54069413236</v>
      </c>
      <c r="V6" s="8">
        <f t="shared" si="5"/>
        <v>82554.073619331786</v>
      </c>
      <c r="W6" s="6">
        <f t="shared" si="6"/>
        <v>82728.606544531212</v>
      </c>
      <c r="X6" s="7">
        <f t="shared" si="7"/>
        <v>82903.139469730653</v>
      </c>
      <c r="Y6" s="8">
        <f t="shared" si="8"/>
        <v>83077.672394930094</v>
      </c>
      <c r="Z6" s="6">
        <f t="shared" si="9"/>
        <v>83252.20532012952</v>
      </c>
      <c r="AA6" s="7">
        <f t="shared" si="10"/>
        <v>83426.738245328947</v>
      </c>
      <c r="AB6" s="8">
        <f t="shared" si="11"/>
        <v>83601.271170528373</v>
      </c>
      <c r="AC6" s="27">
        <f t="shared" si="12"/>
        <v>29.088820866571041</v>
      </c>
      <c r="AD6" s="13">
        <f t="shared" si="13"/>
        <v>58.17764173314572</v>
      </c>
      <c r="AE6" s="14">
        <f t="shared" si="14"/>
        <v>87.26646259971676</v>
      </c>
      <c r="AF6" s="27">
        <f t="shared" si="15"/>
        <v>116.35528346628962</v>
      </c>
      <c r="AG6" s="14">
        <f t="shared" si="16"/>
        <v>145.44410433286066</v>
      </c>
    </row>
    <row r="7" spans="1:34" x14ac:dyDescent="0.4">
      <c r="A7" s="47">
        <v>3</v>
      </c>
      <c r="B7" s="22">
        <f t="shared" si="21"/>
        <v>5235.9877559829893</v>
      </c>
      <c r="C7" s="6">
        <f t="shared" si="0"/>
        <v>5410.5206811824219</v>
      </c>
      <c r="D7" s="7">
        <f t="shared" si="0"/>
        <v>5585.0536063818545</v>
      </c>
      <c r="E7" s="8">
        <f t="shared" si="0"/>
        <v>5759.5865315812871</v>
      </c>
      <c r="F7" s="6">
        <f t="shared" si="0"/>
        <v>5934.1194567807206</v>
      </c>
      <c r="G7" s="7">
        <f t="shared" si="0"/>
        <v>6108.6523819801532</v>
      </c>
      <c r="H7" s="8">
        <f t="shared" si="0"/>
        <v>6283.1853071795867</v>
      </c>
      <c r="I7" s="6">
        <f t="shared" si="0"/>
        <v>6457.7182323790203</v>
      </c>
      <c r="J7" s="7">
        <f t="shared" si="0"/>
        <v>6632.251157578452</v>
      </c>
      <c r="K7" s="8">
        <f t="shared" si="0"/>
        <v>6806.7840827778846</v>
      </c>
      <c r="L7" s="27">
        <f t="shared" si="22"/>
        <v>29.088820866572178</v>
      </c>
      <c r="M7" s="13">
        <f t="shared" si="23"/>
        <v>58.177641733144355</v>
      </c>
      <c r="N7" s="14">
        <f t="shared" si="24"/>
        <v>87.266462599716533</v>
      </c>
      <c r="O7" s="27">
        <f t="shared" si="25"/>
        <v>116.35528346628848</v>
      </c>
      <c r="P7" s="14">
        <f t="shared" si="26"/>
        <v>145.44410433286089</v>
      </c>
      <c r="R7" s="47">
        <v>48</v>
      </c>
      <c r="S7" s="22">
        <f t="shared" si="2"/>
        <v>83775.804095727828</v>
      </c>
      <c r="T7" s="6">
        <f t="shared" si="3"/>
        <v>83950.337020927254</v>
      </c>
      <c r="U7" s="7">
        <f t="shared" si="4"/>
        <v>84124.869946126695</v>
      </c>
      <c r="V7" s="8">
        <f t="shared" si="5"/>
        <v>84299.402871326107</v>
      </c>
      <c r="W7" s="6">
        <f t="shared" si="6"/>
        <v>84473.935796525548</v>
      </c>
      <c r="X7" s="7">
        <f t="shared" si="7"/>
        <v>84648.468721724974</v>
      </c>
      <c r="Y7" s="8">
        <f t="shared" si="8"/>
        <v>84823.001646924429</v>
      </c>
      <c r="Z7" s="6">
        <f t="shared" si="9"/>
        <v>84997.534572123855</v>
      </c>
      <c r="AA7" s="7">
        <f t="shared" si="10"/>
        <v>85172.067497323282</v>
      </c>
      <c r="AB7" s="8">
        <f t="shared" si="11"/>
        <v>85346.600422522708</v>
      </c>
      <c r="AC7" s="27">
        <f t="shared" si="12"/>
        <v>29.088820866571041</v>
      </c>
      <c r="AD7" s="13">
        <f t="shared" si="13"/>
        <v>58.17764173314572</v>
      </c>
      <c r="AE7" s="14">
        <f t="shared" si="14"/>
        <v>87.26646259971676</v>
      </c>
      <c r="AF7" s="27">
        <f t="shared" si="15"/>
        <v>116.3552834662878</v>
      </c>
      <c r="AG7" s="14">
        <f t="shared" si="16"/>
        <v>145.44410433286066</v>
      </c>
    </row>
    <row r="8" spans="1:34" x14ac:dyDescent="0.4">
      <c r="A8" s="47">
        <v>4</v>
      </c>
      <c r="B8" s="22">
        <f t="shared" si="21"/>
        <v>6981.3170079773181</v>
      </c>
      <c r="C8" s="6">
        <f t="shared" si="0"/>
        <v>7155.8499331767498</v>
      </c>
      <c r="D8" s="7">
        <f t="shared" si="0"/>
        <v>7330.3828583761842</v>
      </c>
      <c r="E8" s="8">
        <f t="shared" si="0"/>
        <v>7504.9157835756168</v>
      </c>
      <c r="F8" s="6">
        <f t="shared" si="0"/>
        <v>7679.4487087750513</v>
      </c>
      <c r="G8" s="7">
        <f t="shared" si="0"/>
        <v>7853.981633974483</v>
      </c>
      <c r="H8" s="8">
        <f t="shared" si="0"/>
        <v>8028.5145591739156</v>
      </c>
      <c r="I8" s="6">
        <f t="shared" si="0"/>
        <v>8203.04748437335</v>
      </c>
      <c r="J8" s="7">
        <f t="shared" si="0"/>
        <v>8377.5804095727817</v>
      </c>
      <c r="K8" s="8">
        <f t="shared" si="0"/>
        <v>8552.1133347722152</v>
      </c>
      <c r="L8" s="27">
        <f t="shared" si="22"/>
        <v>29.088820866572291</v>
      </c>
      <c r="M8" s="13">
        <f t="shared" si="23"/>
        <v>58.177641733144355</v>
      </c>
      <c r="N8" s="14">
        <f t="shared" si="24"/>
        <v>87.266462599716419</v>
      </c>
      <c r="O8" s="27">
        <f t="shared" si="25"/>
        <v>116.35528346628871</v>
      </c>
      <c r="P8" s="14">
        <f t="shared" si="26"/>
        <v>145.44410433286066</v>
      </c>
      <c r="R8" s="47">
        <v>49</v>
      </c>
      <c r="S8" s="22">
        <f t="shared" si="2"/>
        <v>85521.133347722149</v>
      </c>
      <c r="T8" s="6">
        <f t="shared" si="3"/>
        <v>85695.666272921575</v>
      </c>
      <c r="U8" s="7">
        <f t="shared" si="4"/>
        <v>85870.199198121016</v>
      </c>
      <c r="V8" s="8">
        <f t="shared" si="5"/>
        <v>86044.732123320442</v>
      </c>
      <c r="W8" s="6">
        <f t="shared" si="6"/>
        <v>86219.265048519883</v>
      </c>
      <c r="X8" s="7">
        <f t="shared" si="7"/>
        <v>86393.797973719309</v>
      </c>
      <c r="Y8" s="8">
        <f t="shared" si="8"/>
        <v>86568.33089891875</v>
      </c>
      <c r="Z8" s="6">
        <f t="shared" si="9"/>
        <v>86742.863824118191</v>
      </c>
      <c r="AA8" s="7">
        <f t="shared" si="10"/>
        <v>86917.396749317617</v>
      </c>
      <c r="AB8" s="8">
        <f t="shared" si="11"/>
        <v>87091.929674517043</v>
      </c>
      <c r="AC8" s="27">
        <f t="shared" si="12"/>
        <v>29.088820866571041</v>
      </c>
      <c r="AD8" s="13">
        <f t="shared" si="13"/>
        <v>58.17764173314572</v>
      </c>
      <c r="AE8" s="14">
        <f t="shared" si="14"/>
        <v>87.26646259971676</v>
      </c>
      <c r="AF8" s="27">
        <f t="shared" si="15"/>
        <v>116.3552834662878</v>
      </c>
      <c r="AG8" s="14">
        <f t="shared" si="16"/>
        <v>145.44410433286066</v>
      </c>
    </row>
    <row r="9" spans="1:34" x14ac:dyDescent="0.4">
      <c r="A9" s="47">
        <v>5</v>
      </c>
      <c r="B9" s="22">
        <f t="shared" si="21"/>
        <v>8726.6462599716469</v>
      </c>
      <c r="C9" s="6">
        <f t="shared" si="0"/>
        <v>8901.1791851710805</v>
      </c>
      <c r="D9" s="7">
        <f t="shared" si="0"/>
        <v>9075.712110370514</v>
      </c>
      <c r="E9" s="8">
        <f t="shared" si="0"/>
        <v>9250.2450355699475</v>
      </c>
      <c r="F9" s="6">
        <f t="shared" si="0"/>
        <v>9424.777960769381</v>
      </c>
      <c r="G9" s="7">
        <f t="shared" si="0"/>
        <v>9599.3108859688127</v>
      </c>
      <c r="H9" s="8">
        <f t="shared" si="0"/>
        <v>9773.8438111682444</v>
      </c>
      <c r="I9" s="6">
        <f t="shared" si="0"/>
        <v>9948.3767363676779</v>
      </c>
      <c r="J9" s="7">
        <f t="shared" si="0"/>
        <v>10122.909661567111</v>
      </c>
      <c r="K9" s="8">
        <f t="shared" si="0"/>
        <v>10297.442586766545</v>
      </c>
      <c r="L9" s="27">
        <f t="shared" si="22"/>
        <v>29.088820866572178</v>
      </c>
      <c r="M9" s="13">
        <f t="shared" si="23"/>
        <v>58.177641733144242</v>
      </c>
      <c r="N9" s="14">
        <f t="shared" si="24"/>
        <v>87.266462599716419</v>
      </c>
      <c r="O9" s="27">
        <f t="shared" si="25"/>
        <v>116.35528346628871</v>
      </c>
      <c r="P9" s="14">
        <f t="shared" si="26"/>
        <v>145.44410433286055</v>
      </c>
      <c r="R9" s="47">
        <v>50</v>
      </c>
      <c r="S9" s="22">
        <f t="shared" si="2"/>
        <v>87266.462599716469</v>
      </c>
      <c r="T9" s="6">
        <f t="shared" si="3"/>
        <v>87440.99552491591</v>
      </c>
      <c r="U9" s="7">
        <f t="shared" si="4"/>
        <v>87615.528450115336</v>
      </c>
      <c r="V9" s="8">
        <f t="shared" si="5"/>
        <v>87790.061375314777</v>
      </c>
      <c r="W9" s="6">
        <f t="shared" si="6"/>
        <v>87964.594300514203</v>
      </c>
      <c r="X9" s="7">
        <f t="shared" si="7"/>
        <v>88139.127225713644</v>
      </c>
      <c r="Y9" s="8">
        <f t="shared" si="8"/>
        <v>88313.660150913071</v>
      </c>
      <c r="Z9" s="6">
        <f t="shared" si="9"/>
        <v>88488.193076112511</v>
      </c>
      <c r="AA9" s="7">
        <f t="shared" si="10"/>
        <v>88662.726001311938</v>
      </c>
      <c r="AB9" s="8">
        <f t="shared" si="11"/>
        <v>88837.258926511378</v>
      </c>
      <c r="AC9" s="27">
        <f t="shared" si="12"/>
        <v>29.08882086657286</v>
      </c>
      <c r="AD9" s="13">
        <f t="shared" si="13"/>
        <v>58.17764173314572</v>
      </c>
      <c r="AE9" s="14">
        <f t="shared" si="14"/>
        <v>87.26646259971676</v>
      </c>
      <c r="AF9" s="27">
        <f t="shared" si="15"/>
        <v>116.35528346628598</v>
      </c>
      <c r="AG9" s="14">
        <f t="shared" si="16"/>
        <v>145.44410433286066</v>
      </c>
    </row>
    <row r="10" spans="1:34" x14ac:dyDescent="0.4">
      <c r="A10" s="47">
        <v>6</v>
      </c>
      <c r="B10" s="22">
        <f t="shared" si="21"/>
        <v>10471.975511965979</v>
      </c>
      <c r="C10" s="6">
        <f t="shared" si="0"/>
        <v>10646.50843716541</v>
      </c>
      <c r="D10" s="7">
        <f t="shared" si="0"/>
        <v>10821.041362364844</v>
      </c>
      <c r="E10" s="8">
        <f t="shared" si="0"/>
        <v>10995.574287564275</v>
      </c>
      <c r="F10" s="6">
        <f t="shared" si="0"/>
        <v>11170.107212763709</v>
      </c>
      <c r="G10" s="7">
        <f t="shared" si="0"/>
        <v>11344.640137963142</v>
      </c>
      <c r="H10" s="8">
        <f t="shared" si="0"/>
        <v>11519.173063162574</v>
      </c>
      <c r="I10" s="6">
        <f t="shared" si="0"/>
        <v>11693.705988362008</v>
      </c>
      <c r="J10" s="7">
        <f t="shared" si="0"/>
        <v>11868.238913561441</v>
      </c>
      <c r="K10" s="8">
        <f t="shared" si="0"/>
        <v>12042.771838760875</v>
      </c>
      <c r="L10" s="27">
        <f t="shared" si="22"/>
        <v>29.088820866572178</v>
      </c>
      <c r="M10" s="13">
        <f t="shared" si="23"/>
        <v>58.177641733144128</v>
      </c>
      <c r="N10" s="14">
        <f t="shared" si="24"/>
        <v>87.266462599716533</v>
      </c>
      <c r="O10" s="27">
        <f t="shared" si="25"/>
        <v>116.35528346628871</v>
      </c>
      <c r="P10" s="14">
        <f t="shared" si="26"/>
        <v>145.44410433286066</v>
      </c>
      <c r="R10" s="47">
        <v>51</v>
      </c>
      <c r="S10" s="22">
        <f t="shared" si="2"/>
        <v>89011.791851710805</v>
      </c>
      <c r="T10" s="6">
        <f t="shared" si="3"/>
        <v>89186.324776910245</v>
      </c>
      <c r="U10" s="7">
        <f t="shared" si="4"/>
        <v>89360.857702109672</v>
      </c>
      <c r="V10" s="8">
        <f t="shared" si="5"/>
        <v>89535.390627309098</v>
      </c>
      <c r="W10" s="6">
        <f t="shared" si="6"/>
        <v>89709.923552508539</v>
      </c>
      <c r="X10" s="7">
        <f t="shared" si="7"/>
        <v>89884.45647770798</v>
      </c>
      <c r="Y10" s="8">
        <f t="shared" si="8"/>
        <v>90058.989402907406</v>
      </c>
      <c r="Z10" s="6">
        <f t="shared" si="9"/>
        <v>90233.522328106847</v>
      </c>
      <c r="AA10" s="7">
        <f t="shared" si="10"/>
        <v>90408.055253306258</v>
      </c>
      <c r="AB10" s="8">
        <f t="shared" si="11"/>
        <v>90582.588178505699</v>
      </c>
      <c r="AC10" s="27">
        <f t="shared" si="12"/>
        <v>29.08882086657286</v>
      </c>
      <c r="AD10" s="13">
        <f t="shared" si="13"/>
        <v>58.177641733143901</v>
      </c>
      <c r="AE10" s="14">
        <f t="shared" si="14"/>
        <v>87.26646259971676</v>
      </c>
      <c r="AF10" s="27">
        <f t="shared" si="15"/>
        <v>116.3552834662878</v>
      </c>
      <c r="AG10" s="14">
        <f t="shared" si="16"/>
        <v>145.44410433286066</v>
      </c>
    </row>
    <row r="11" spans="1:34" x14ac:dyDescent="0.4">
      <c r="A11" s="47">
        <v>7</v>
      </c>
      <c r="B11" s="22">
        <f t="shared" si="21"/>
        <v>12217.304763960306</v>
      </c>
      <c r="C11" s="6">
        <f t="shared" si="0"/>
        <v>12391.837689159738</v>
      </c>
      <c r="D11" s="7">
        <f t="shared" si="0"/>
        <v>12566.370614359173</v>
      </c>
      <c r="E11" s="8">
        <f t="shared" si="0"/>
        <v>12740.903539558607</v>
      </c>
      <c r="F11" s="6">
        <f t="shared" si="0"/>
        <v>12915.436464758041</v>
      </c>
      <c r="G11" s="7">
        <f t="shared" si="0"/>
        <v>13089.96938995747</v>
      </c>
      <c r="H11" s="8">
        <f t="shared" si="0"/>
        <v>13264.502315156904</v>
      </c>
      <c r="I11" s="6">
        <f t="shared" si="0"/>
        <v>13439.035240356337</v>
      </c>
      <c r="J11" s="7">
        <f t="shared" si="0"/>
        <v>13613.568165555769</v>
      </c>
      <c r="K11" s="8">
        <f t="shared" si="0"/>
        <v>13788.101090755203</v>
      </c>
      <c r="L11" s="27">
        <f t="shared" si="22"/>
        <v>29.08882086657195</v>
      </c>
      <c r="M11" s="13">
        <f t="shared" si="23"/>
        <v>58.177641733144355</v>
      </c>
      <c r="N11" s="14">
        <f t="shared" si="24"/>
        <v>87.266462599716306</v>
      </c>
      <c r="O11" s="27">
        <f t="shared" si="25"/>
        <v>116.35528346628848</v>
      </c>
      <c r="P11" s="14">
        <f t="shared" si="26"/>
        <v>145.44410433286066</v>
      </c>
      <c r="R11" s="47">
        <v>52</v>
      </c>
      <c r="S11" s="22">
        <f t="shared" si="2"/>
        <v>90757.12110370514</v>
      </c>
      <c r="T11" s="6">
        <f t="shared" si="3"/>
        <v>90931.654028904581</v>
      </c>
      <c r="U11" s="7">
        <f t="shared" si="4"/>
        <v>91106.186954104007</v>
      </c>
      <c r="V11" s="8">
        <f t="shared" si="5"/>
        <v>91280.719879303433</v>
      </c>
      <c r="W11" s="6">
        <f t="shared" si="6"/>
        <v>91455.252804502859</v>
      </c>
      <c r="X11" s="7">
        <f t="shared" si="7"/>
        <v>91629.7857297023</v>
      </c>
      <c r="Y11" s="8">
        <f t="shared" si="8"/>
        <v>91804.318654901741</v>
      </c>
      <c r="Z11" s="6">
        <f t="shared" si="9"/>
        <v>91978.851580101167</v>
      </c>
      <c r="AA11" s="7">
        <f t="shared" si="10"/>
        <v>92153.384505300593</v>
      </c>
      <c r="AB11" s="8">
        <f t="shared" si="11"/>
        <v>92327.917430500034</v>
      </c>
      <c r="AC11" s="27">
        <f t="shared" si="12"/>
        <v>29.088820866571041</v>
      </c>
      <c r="AD11" s="13">
        <f t="shared" si="13"/>
        <v>58.177641733143901</v>
      </c>
      <c r="AE11" s="14">
        <f t="shared" si="14"/>
        <v>87.26646259971676</v>
      </c>
      <c r="AF11" s="27">
        <f t="shared" si="15"/>
        <v>116.3552834662878</v>
      </c>
      <c r="AG11" s="14">
        <f t="shared" si="16"/>
        <v>145.44410433286066</v>
      </c>
    </row>
    <row r="12" spans="1:34" x14ac:dyDescent="0.4">
      <c r="A12" s="47">
        <v>8</v>
      </c>
      <c r="B12" s="22">
        <f t="shared" si="21"/>
        <v>13962.634015954636</v>
      </c>
      <c r="C12" s="6">
        <f t="shared" si="0"/>
        <v>14137.16694115407</v>
      </c>
      <c r="D12" s="7">
        <f t="shared" si="0"/>
        <v>14311.6998663535</v>
      </c>
      <c r="E12" s="8">
        <f t="shared" si="0"/>
        <v>14486.232791552937</v>
      </c>
      <c r="F12" s="6">
        <f t="shared" si="0"/>
        <v>14660.765716752368</v>
      </c>
      <c r="G12" s="7">
        <f t="shared" si="0"/>
        <v>14835.298641951802</v>
      </c>
      <c r="H12" s="8">
        <f t="shared" si="0"/>
        <v>15009.831567151234</v>
      </c>
      <c r="I12" s="6">
        <f t="shared" si="0"/>
        <v>15184.364492350665</v>
      </c>
      <c r="J12" s="7">
        <f t="shared" si="0"/>
        <v>15358.897417550103</v>
      </c>
      <c r="K12" s="8">
        <f t="shared" si="0"/>
        <v>15533.430342749532</v>
      </c>
      <c r="L12" s="27">
        <f t="shared" si="22"/>
        <v>29.088820866572178</v>
      </c>
      <c r="M12" s="13">
        <f t="shared" si="23"/>
        <v>58.177641733144355</v>
      </c>
      <c r="N12" s="14">
        <f t="shared" si="24"/>
        <v>87.26646259971676</v>
      </c>
      <c r="O12" s="27">
        <f t="shared" si="25"/>
        <v>116.35528346628871</v>
      </c>
      <c r="P12" s="14">
        <f t="shared" si="26"/>
        <v>145.44410433286089</v>
      </c>
      <c r="R12" s="47">
        <v>53</v>
      </c>
      <c r="S12" s="22">
        <f t="shared" si="2"/>
        <v>92502.45035569946</v>
      </c>
      <c r="T12" s="6">
        <f t="shared" si="3"/>
        <v>92676.983280898901</v>
      </c>
      <c r="U12" s="7">
        <f t="shared" si="4"/>
        <v>92851.516206098342</v>
      </c>
      <c r="V12" s="8">
        <f t="shared" si="5"/>
        <v>93026.049131297768</v>
      </c>
      <c r="W12" s="6">
        <f t="shared" si="6"/>
        <v>93200.582056497195</v>
      </c>
      <c r="X12" s="7">
        <f t="shared" si="7"/>
        <v>93375.114981696621</v>
      </c>
      <c r="Y12" s="8">
        <f t="shared" si="8"/>
        <v>93549.647906896062</v>
      </c>
      <c r="Z12" s="6">
        <f t="shared" si="9"/>
        <v>93724.180832095502</v>
      </c>
      <c r="AA12" s="7">
        <f t="shared" si="10"/>
        <v>93898.713757294929</v>
      </c>
      <c r="AB12" s="8">
        <f t="shared" si="11"/>
        <v>94073.246682494355</v>
      </c>
      <c r="AC12" s="27">
        <f t="shared" si="12"/>
        <v>29.08882086657286</v>
      </c>
      <c r="AD12" s="13">
        <f t="shared" si="13"/>
        <v>58.177641733143901</v>
      </c>
      <c r="AE12" s="14">
        <f t="shared" si="14"/>
        <v>87.26646259971676</v>
      </c>
      <c r="AF12" s="27">
        <f t="shared" si="15"/>
        <v>116.3552834662878</v>
      </c>
      <c r="AG12" s="14">
        <f t="shared" si="16"/>
        <v>145.44410433286248</v>
      </c>
    </row>
    <row r="13" spans="1:34" x14ac:dyDescent="0.4">
      <c r="A13" s="47">
        <v>9</v>
      </c>
      <c r="B13" s="22">
        <f t="shared" si="21"/>
        <v>15707.963267948966</v>
      </c>
      <c r="C13" s="6">
        <f t="shared" si="0"/>
        <v>15882.496193148399</v>
      </c>
      <c r="D13" s="7">
        <f t="shared" si="0"/>
        <v>16057.029118347831</v>
      </c>
      <c r="E13" s="8">
        <f t="shared" si="0"/>
        <v>16231.562043547265</v>
      </c>
      <c r="F13" s="6">
        <f t="shared" si="0"/>
        <v>16406.0949687467</v>
      </c>
      <c r="G13" s="7">
        <f t="shared" si="0"/>
        <v>16580.62789394613</v>
      </c>
      <c r="H13" s="8">
        <f t="shared" si="0"/>
        <v>16755.160819145563</v>
      </c>
      <c r="I13" s="6">
        <f t="shared" si="0"/>
        <v>16929.693744344997</v>
      </c>
      <c r="J13" s="7">
        <f t="shared" si="0"/>
        <v>17104.22666954443</v>
      </c>
      <c r="K13" s="8">
        <f t="shared" si="0"/>
        <v>17278.759594743864</v>
      </c>
      <c r="L13" s="27">
        <f t="shared" si="22"/>
        <v>29.088820866572178</v>
      </c>
      <c r="M13" s="13">
        <f t="shared" si="23"/>
        <v>58.177641733144355</v>
      </c>
      <c r="N13" s="14">
        <f t="shared" si="24"/>
        <v>87.266462599716306</v>
      </c>
      <c r="O13" s="27">
        <f t="shared" si="25"/>
        <v>116.35528346628871</v>
      </c>
      <c r="P13" s="14">
        <f t="shared" si="26"/>
        <v>145.44410433286089</v>
      </c>
      <c r="R13" s="47">
        <v>54</v>
      </c>
      <c r="S13" s="22">
        <f t="shared" si="2"/>
        <v>94247.779607693796</v>
      </c>
      <c r="T13" s="6">
        <f t="shared" si="3"/>
        <v>94422.312532893222</v>
      </c>
      <c r="U13" s="7">
        <f t="shared" si="4"/>
        <v>94596.845458092677</v>
      </c>
      <c r="V13" s="8">
        <f t="shared" si="5"/>
        <v>94771.378383292089</v>
      </c>
      <c r="W13" s="6">
        <f t="shared" si="6"/>
        <v>94945.91130849153</v>
      </c>
      <c r="X13" s="7">
        <f t="shared" si="7"/>
        <v>95120.444233690956</v>
      </c>
      <c r="Y13" s="8">
        <f t="shared" si="8"/>
        <v>95294.977158890397</v>
      </c>
      <c r="Z13" s="6">
        <f t="shared" si="9"/>
        <v>95469.510084089823</v>
      </c>
      <c r="AA13" s="7">
        <f t="shared" si="10"/>
        <v>95644.043009289264</v>
      </c>
      <c r="AB13" s="8">
        <f t="shared" si="11"/>
        <v>95818.57593448869</v>
      </c>
      <c r="AC13" s="27">
        <f t="shared" si="12"/>
        <v>29.08882086657286</v>
      </c>
      <c r="AD13" s="13">
        <f t="shared" si="13"/>
        <v>58.177641733143901</v>
      </c>
      <c r="AE13" s="14">
        <f t="shared" si="14"/>
        <v>87.26646259971676</v>
      </c>
      <c r="AF13" s="27">
        <f t="shared" si="15"/>
        <v>116.3552834662878</v>
      </c>
      <c r="AG13" s="14">
        <f t="shared" si="16"/>
        <v>145.44410433286248</v>
      </c>
    </row>
    <row r="14" spans="1:34" x14ac:dyDescent="0.4">
      <c r="A14" s="47">
        <v>10</v>
      </c>
      <c r="B14" s="22">
        <f t="shared" si="21"/>
        <v>17453.292519943294</v>
      </c>
      <c r="C14" s="6">
        <f t="shared" si="0"/>
        <v>17627.825445142727</v>
      </c>
      <c r="D14" s="7">
        <f t="shared" si="0"/>
        <v>17802.358370342161</v>
      </c>
      <c r="E14" s="8">
        <f t="shared" si="0"/>
        <v>17976.891295541594</v>
      </c>
      <c r="F14" s="6">
        <f t="shared" si="0"/>
        <v>18151.424220741028</v>
      </c>
      <c r="G14" s="7">
        <f t="shared" si="0"/>
        <v>18325.957145940461</v>
      </c>
      <c r="H14" s="8">
        <f t="shared" si="0"/>
        <v>18500.490071139895</v>
      </c>
      <c r="I14" s="6">
        <f t="shared" si="0"/>
        <v>18675.022996339325</v>
      </c>
      <c r="J14" s="7">
        <f t="shared" si="0"/>
        <v>18849.555921538762</v>
      </c>
      <c r="K14" s="8">
        <f t="shared" si="0"/>
        <v>19024.088846738192</v>
      </c>
      <c r="L14" s="27">
        <f t="shared" si="22"/>
        <v>29.08882086657195</v>
      </c>
      <c r="M14" s="13">
        <f t="shared" si="23"/>
        <v>58.177641733144583</v>
      </c>
      <c r="N14" s="14">
        <f t="shared" si="24"/>
        <v>87.266462599716306</v>
      </c>
      <c r="O14" s="27">
        <f t="shared" si="25"/>
        <v>116.35528346628871</v>
      </c>
      <c r="P14" s="14">
        <f t="shared" si="26"/>
        <v>145.44410433286066</v>
      </c>
      <c r="R14" s="47">
        <v>55</v>
      </c>
      <c r="S14" s="22">
        <f t="shared" si="2"/>
        <v>95993.108859688131</v>
      </c>
      <c r="T14" s="6">
        <f t="shared" si="3"/>
        <v>96167.641784887557</v>
      </c>
      <c r="U14" s="7">
        <f t="shared" si="4"/>
        <v>96342.174710086998</v>
      </c>
      <c r="V14" s="8">
        <f t="shared" si="5"/>
        <v>96516.70763528641</v>
      </c>
      <c r="W14" s="6">
        <f t="shared" si="6"/>
        <v>96691.240560485865</v>
      </c>
      <c r="X14" s="7">
        <f t="shared" si="7"/>
        <v>96865.773485685291</v>
      </c>
      <c r="Y14" s="8">
        <f t="shared" si="8"/>
        <v>97040.306410884717</v>
      </c>
      <c r="Z14" s="6">
        <f t="shared" si="9"/>
        <v>97214.839336084158</v>
      </c>
      <c r="AA14" s="7">
        <f t="shared" si="10"/>
        <v>97389.372261283585</v>
      </c>
      <c r="AB14" s="8">
        <f t="shared" si="11"/>
        <v>97563.905186483025</v>
      </c>
      <c r="AC14" s="27">
        <f t="shared" si="12"/>
        <v>29.088820866571041</v>
      </c>
      <c r="AD14" s="13">
        <f t="shared" si="13"/>
        <v>58.177641733143901</v>
      </c>
      <c r="AE14" s="14">
        <f t="shared" si="14"/>
        <v>87.26646259971676</v>
      </c>
      <c r="AF14" s="27">
        <f t="shared" si="15"/>
        <v>116.3552834662878</v>
      </c>
      <c r="AG14" s="14">
        <f t="shared" si="16"/>
        <v>145.44410433286066</v>
      </c>
    </row>
    <row r="15" spans="1:34" x14ac:dyDescent="0.4">
      <c r="A15" s="47">
        <v>11</v>
      </c>
      <c r="B15" s="22">
        <f t="shared" si="21"/>
        <v>19198.621771937625</v>
      </c>
      <c r="C15" s="6">
        <f t="shared" si="0"/>
        <v>19373.154697137059</v>
      </c>
      <c r="D15" s="7">
        <f t="shared" si="0"/>
        <v>19547.687622336489</v>
      </c>
      <c r="E15" s="8">
        <f t="shared" si="0"/>
        <v>19722.220547535926</v>
      </c>
      <c r="F15" s="6">
        <f t="shared" si="0"/>
        <v>19896.753472735356</v>
      </c>
      <c r="G15" s="7">
        <f t="shared" si="0"/>
        <v>20071.286397934789</v>
      </c>
      <c r="H15" s="8">
        <f t="shared" si="0"/>
        <v>20245.819323134223</v>
      </c>
      <c r="I15" s="6">
        <f t="shared" si="0"/>
        <v>20420.352248333653</v>
      </c>
      <c r="J15" s="7">
        <f t="shared" si="0"/>
        <v>20594.88517353309</v>
      </c>
      <c r="K15" s="8">
        <f t="shared" si="0"/>
        <v>20769.418098732524</v>
      </c>
      <c r="L15" s="27">
        <f t="shared" si="22"/>
        <v>29.088820866572178</v>
      </c>
      <c r="M15" s="13">
        <f t="shared" si="23"/>
        <v>58.177641733144583</v>
      </c>
      <c r="N15" s="14">
        <f t="shared" si="24"/>
        <v>87.266462599716306</v>
      </c>
      <c r="O15" s="27">
        <f t="shared" si="25"/>
        <v>116.35528346628826</v>
      </c>
      <c r="P15" s="14">
        <f t="shared" si="26"/>
        <v>145.44410433286134</v>
      </c>
      <c r="R15" s="47">
        <v>56</v>
      </c>
      <c r="S15" s="22">
        <f t="shared" si="2"/>
        <v>97738.438111682452</v>
      </c>
      <c r="T15" s="6">
        <f t="shared" si="3"/>
        <v>97912.971036881892</v>
      </c>
      <c r="U15" s="7">
        <f t="shared" si="4"/>
        <v>98087.503962081319</v>
      </c>
      <c r="V15" s="8">
        <f t="shared" si="5"/>
        <v>98262.036887280745</v>
      </c>
      <c r="W15" s="6">
        <f t="shared" si="6"/>
        <v>98436.569812480186</v>
      </c>
      <c r="X15" s="7">
        <f t="shared" si="7"/>
        <v>98611.102737679626</v>
      </c>
      <c r="Y15" s="8">
        <f t="shared" si="8"/>
        <v>98785.635662879053</v>
      </c>
      <c r="Z15" s="6">
        <f t="shared" si="9"/>
        <v>98960.168588078493</v>
      </c>
      <c r="AA15" s="7">
        <f t="shared" si="10"/>
        <v>99134.701513277905</v>
      </c>
      <c r="AB15" s="8">
        <f t="shared" si="11"/>
        <v>99309.234438477346</v>
      </c>
      <c r="AC15" s="27">
        <f t="shared" si="12"/>
        <v>29.088820866571041</v>
      </c>
      <c r="AD15" s="13">
        <f t="shared" si="13"/>
        <v>58.177641733143901</v>
      </c>
      <c r="AE15" s="14">
        <f t="shared" si="14"/>
        <v>87.26646259971676</v>
      </c>
      <c r="AF15" s="27">
        <f t="shared" si="15"/>
        <v>116.35528346628962</v>
      </c>
      <c r="AG15" s="14">
        <f t="shared" si="16"/>
        <v>145.44410433286248</v>
      </c>
    </row>
    <row r="16" spans="1:34" x14ac:dyDescent="0.4">
      <c r="A16" s="47">
        <v>12</v>
      </c>
      <c r="B16" s="22">
        <f t="shared" si="21"/>
        <v>20943.951023931957</v>
      </c>
      <c r="C16" s="6">
        <f t="shared" si="0"/>
        <v>21118.483949131387</v>
      </c>
      <c r="D16" s="7">
        <f t="shared" si="0"/>
        <v>21293.01687433082</v>
      </c>
      <c r="E16" s="8">
        <f t="shared" si="0"/>
        <v>21467.549799530254</v>
      </c>
      <c r="F16" s="6">
        <f t="shared" si="0"/>
        <v>21642.082724729687</v>
      </c>
      <c r="G16" s="7">
        <f t="shared" si="0"/>
        <v>21816.615649929117</v>
      </c>
      <c r="H16" s="8">
        <f t="shared" si="0"/>
        <v>21991.148575128551</v>
      </c>
      <c r="I16" s="6">
        <f t="shared" si="0"/>
        <v>22165.681500327984</v>
      </c>
      <c r="J16" s="7">
        <f t="shared" si="0"/>
        <v>22340.214425527418</v>
      </c>
      <c r="K16" s="8">
        <f t="shared" si="0"/>
        <v>22514.747350726851</v>
      </c>
      <c r="L16" s="27">
        <f t="shared" si="22"/>
        <v>29.08882086657195</v>
      </c>
      <c r="M16" s="13">
        <f t="shared" si="23"/>
        <v>58.177641733144355</v>
      </c>
      <c r="N16" s="14">
        <f t="shared" si="24"/>
        <v>87.266462599716306</v>
      </c>
      <c r="O16" s="27">
        <f t="shared" si="25"/>
        <v>116.35528346628826</v>
      </c>
      <c r="P16" s="14">
        <f t="shared" si="26"/>
        <v>145.44410433286112</v>
      </c>
      <c r="R16" s="47">
        <v>57</v>
      </c>
      <c r="S16" s="22">
        <f t="shared" si="2"/>
        <v>99483.767363676787</v>
      </c>
      <c r="T16" s="6">
        <f t="shared" si="3"/>
        <v>99658.300288876228</v>
      </c>
      <c r="U16" s="7">
        <f t="shared" si="4"/>
        <v>99832.833214075654</v>
      </c>
      <c r="V16" s="8">
        <f t="shared" si="5"/>
        <v>100007.36613927508</v>
      </c>
      <c r="W16" s="6">
        <f t="shared" si="6"/>
        <v>100181.89906447452</v>
      </c>
      <c r="X16" s="7">
        <f t="shared" si="7"/>
        <v>100356.43198967395</v>
      </c>
      <c r="Y16" s="8">
        <f t="shared" si="8"/>
        <v>100530.96491487339</v>
      </c>
      <c r="Z16" s="6">
        <f t="shared" si="9"/>
        <v>100705.49784007281</v>
      </c>
      <c r="AA16" s="7">
        <f t="shared" si="10"/>
        <v>100880.03076527223</v>
      </c>
      <c r="AB16" s="8">
        <f t="shared" si="11"/>
        <v>101054.56369047168</v>
      </c>
      <c r="AC16" s="27">
        <f t="shared" si="12"/>
        <v>29.088820866569222</v>
      </c>
      <c r="AD16" s="13">
        <f t="shared" si="13"/>
        <v>58.17764173314572</v>
      </c>
      <c r="AE16" s="14">
        <f t="shared" si="14"/>
        <v>87.266462599714941</v>
      </c>
      <c r="AF16" s="27">
        <f t="shared" si="15"/>
        <v>116.3552834662878</v>
      </c>
      <c r="AG16" s="14">
        <f t="shared" si="16"/>
        <v>145.44410433286066</v>
      </c>
    </row>
    <row r="17" spans="1:33" x14ac:dyDescent="0.4">
      <c r="A17" s="47">
        <v>13</v>
      </c>
      <c r="B17" s="22">
        <f t="shared" si="21"/>
        <v>22689.280275926285</v>
      </c>
      <c r="C17" s="6">
        <f t="shared" si="0"/>
        <v>22863.813201125715</v>
      </c>
      <c r="D17" s="7">
        <f t="shared" si="0"/>
        <v>23038.346126325148</v>
      </c>
      <c r="E17" s="8">
        <f t="shared" si="0"/>
        <v>23212.879051524586</v>
      </c>
      <c r="F17" s="6">
        <f t="shared" si="0"/>
        <v>23387.411976724015</v>
      </c>
      <c r="G17" s="7">
        <f t="shared" si="0"/>
        <v>23561.944901923449</v>
      </c>
      <c r="H17" s="8">
        <f t="shared" si="0"/>
        <v>23736.477827122882</v>
      </c>
      <c r="I17" s="6">
        <f t="shared" si="0"/>
        <v>23911.010752322316</v>
      </c>
      <c r="J17" s="7">
        <f t="shared" si="0"/>
        <v>24085.543677521749</v>
      </c>
      <c r="K17" s="8">
        <f t="shared" si="0"/>
        <v>24260.076602721179</v>
      </c>
      <c r="L17" s="27">
        <f t="shared" si="22"/>
        <v>29.08882086657195</v>
      </c>
      <c r="M17" s="13">
        <f t="shared" si="23"/>
        <v>58.177641733144355</v>
      </c>
      <c r="N17" s="14">
        <f t="shared" si="24"/>
        <v>87.266462599716306</v>
      </c>
      <c r="O17" s="27">
        <f t="shared" si="25"/>
        <v>116.35528346628871</v>
      </c>
      <c r="P17" s="14">
        <f t="shared" si="26"/>
        <v>145.44410433286112</v>
      </c>
      <c r="R17" s="47">
        <v>58</v>
      </c>
      <c r="S17" s="22">
        <f t="shared" si="2"/>
        <v>101229.09661567112</v>
      </c>
      <c r="T17" s="6">
        <f t="shared" si="3"/>
        <v>101403.62954087055</v>
      </c>
      <c r="U17" s="7">
        <f t="shared" si="4"/>
        <v>101578.16246606999</v>
      </c>
      <c r="V17" s="8">
        <f t="shared" si="5"/>
        <v>101752.69539126942</v>
      </c>
      <c r="W17" s="6">
        <f t="shared" si="6"/>
        <v>101927.22831646886</v>
      </c>
      <c r="X17" s="7">
        <f t="shared" si="7"/>
        <v>102101.76124166828</v>
      </c>
      <c r="Y17" s="8">
        <f t="shared" si="8"/>
        <v>102276.29416686772</v>
      </c>
      <c r="Z17" s="6">
        <f t="shared" si="9"/>
        <v>102450.82709206715</v>
      </c>
      <c r="AA17" s="7">
        <f t="shared" si="10"/>
        <v>102625.36001726656</v>
      </c>
      <c r="AB17" s="8">
        <f t="shared" si="11"/>
        <v>102799.892942466</v>
      </c>
      <c r="AC17" s="27">
        <f t="shared" si="12"/>
        <v>29.08882086657286</v>
      </c>
      <c r="AD17" s="13">
        <f t="shared" si="13"/>
        <v>58.17764173314572</v>
      </c>
      <c r="AE17" s="14">
        <f t="shared" si="14"/>
        <v>87.266462599714941</v>
      </c>
      <c r="AF17" s="27">
        <f t="shared" si="15"/>
        <v>116.3552834662878</v>
      </c>
      <c r="AG17" s="14">
        <f t="shared" si="16"/>
        <v>145.44410433286066</v>
      </c>
    </row>
    <row r="18" spans="1:33" x14ac:dyDescent="0.4">
      <c r="A18" s="47">
        <v>14</v>
      </c>
      <c r="B18" s="22">
        <f t="shared" si="21"/>
        <v>24434.609527920613</v>
      </c>
      <c r="C18" s="6">
        <f t="shared" si="0"/>
        <v>24609.142453120046</v>
      </c>
      <c r="D18" s="7">
        <f t="shared" si="0"/>
        <v>24783.675378319476</v>
      </c>
      <c r="E18" s="8">
        <f t="shared" si="0"/>
        <v>24958.208303518913</v>
      </c>
      <c r="F18" s="6">
        <f t="shared" si="0"/>
        <v>25132.741228718347</v>
      </c>
      <c r="G18" s="7">
        <f t="shared" si="0"/>
        <v>25307.27415391778</v>
      </c>
      <c r="H18" s="8">
        <f t="shared" si="0"/>
        <v>25481.807079117214</v>
      </c>
      <c r="I18" s="6">
        <f t="shared" si="0"/>
        <v>25656.34000431664</v>
      </c>
      <c r="J18" s="7">
        <f t="shared" si="0"/>
        <v>25830.872929516081</v>
      </c>
      <c r="K18" s="8">
        <f t="shared" si="0"/>
        <v>26005.405854715515</v>
      </c>
      <c r="L18" s="27">
        <f t="shared" si="22"/>
        <v>29.08882086657195</v>
      </c>
      <c r="M18" s="13">
        <f t="shared" si="23"/>
        <v>58.17764173314481</v>
      </c>
      <c r="N18" s="14">
        <f t="shared" si="24"/>
        <v>87.266462599716306</v>
      </c>
      <c r="O18" s="27">
        <f t="shared" si="25"/>
        <v>116.35528346628826</v>
      </c>
      <c r="P18" s="14">
        <f t="shared" si="26"/>
        <v>145.44410433286112</v>
      </c>
      <c r="R18" s="47">
        <v>59</v>
      </c>
      <c r="S18" s="22">
        <f t="shared" si="2"/>
        <v>102974.42586766546</v>
      </c>
      <c r="T18" s="6">
        <f t="shared" si="3"/>
        <v>103148.95879286487</v>
      </c>
      <c r="U18" s="7">
        <f t="shared" si="4"/>
        <v>103323.49171806432</v>
      </c>
      <c r="V18" s="8">
        <f t="shared" si="5"/>
        <v>103498.02464326374</v>
      </c>
      <c r="W18" s="6">
        <f t="shared" si="6"/>
        <v>103672.55756846316</v>
      </c>
      <c r="X18" s="7">
        <f t="shared" si="7"/>
        <v>103847.0904936626</v>
      </c>
      <c r="Y18" s="8">
        <f t="shared" si="8"/>
        <v>104021.62341886206</v>
      </c>
      <c r="Z18" s="6">
        <f t="shared" si="9"/>
        <v>104196.15634406147</v>
      </c>
      <c r="AA18" s="7">
        <f t="shared" si="10"/>
        <v>104370.6892692609</v>
      </c>
      <c r="AB18" s="8">
        <f t="shared" si="11"/>
        <v>104545.22219446034</v>
      </c>
      <c r="AC18" s="27">
        <f t="shared" si="12"/>
        <v>29.08882086657286</v>
      </c>
      <c r="AD18" s="13">
        <f t="shared" si="13"/>
        <v>58.17764173314572</v>
      </c>
      <c r="AE18" s="14">
        <f t="shared" si="14"/>
        <v>87.266462599714941</v>
      </c>
      <c r="AF18" s="27">
        <f t="shared" si="15"/>
        <v>116.3552834662878</v>
      </c>
      <c r="AG18" s="14">
        <f t="shared" si="16"/>
        <v>145.44410433286066</v>
      </c>
    </row>
    <row r="19" spans="1:33" x14ac:dyDescent="0.4">
      <c r="A19" s="47">
        <v>15</v>
      </c>
      <c r="B19" s="22">
        <f t="shared" si="21"/>
        <v>26179.938779914941</v>
      </c>
      <c r="C19" s="6">
        <f t="shared" si="0"/>
        <v>26354.471705114374</v>
      </c>
      <c r="D19" s="7">
        <f t="shared" si="0"/>
        <v>26529.004630313808</v>
      </c>
      <c r="E19" s="8">
        <f t="shared" si="0"/>
        <v>26703.537555513245</v>
      </c>
      <c r="F19" s="6">
        <f t="shared" si="0"/>
        <v>26878.070480712675</v>
      </c>
      <c r="G19" s="7">
        <f t="shared" si="0"/>
        <v>27052.603405912108</v>
      </c>
      <c r="H19" s="8">
        <f t="shared" si="0"/>
        <v>27227.136331111538</v>
      </c>
      <c r="I19" s="6">
        <f t="shared" si="0"/>
        <v>27401.669256310972</v>
      </c>
      <c r="J19" s="7">
        <f t="shared" si="0"/>
        <v>27576.202181510405</v>
      </c>
      <c r="K19" s="8">
        <f t="shared" si="0"/>
        <v>27750.735106709839</v>
      </c>
      <c r="L19" s="27">
        <f t="shared" si="22"/>
        <v>29.088820866572405</v>
      </c>
      <c r="M19" s="13">
        <f t="shared" si="23"/>
        <v>58.17764173314481</v>
      </c>
      <c r="N19" s="14">
        <f t="shared" si="24"/>
        <v>87.26646259971676</v>
      </c>
      <c r="O19" s="27">
        <f t="shared" si="25"/>
        <v>116.35528346628871</v>
      </c>
      <c r="P19" s="14">
        <f t="shared" si="26"/>
        <v>145.44410433286157</v>
      </c>
      <c r="R19" s="47">
        <v>60</v>
      </c>
      <c r="S19" s="22">
        <f t="shared" si="2"/>
        <v>104719.75511965976</v>
      </c>
      <c r="T19" s="6">
        <f t="shared" si="3"/>
        <v>104894.2880448592</v>
      </c>
      <c r="U19" s="7">
        <f t="shared" si="4"/>
        <v>105068.82097005864</v>
      </c>
      <c r="V19" s="8">
        <f t="shared" si="5"/>
        <v>105243.35389525807</v>
      </c>
      <c r="W19" s="6">
        <f t="shared" si="6"/>
        <v>105417.8868204575</v>
      </c>
      <c r="X19" s="7">
        <f t="shared" si="7"/>
        <v>105592.41974565694</v>
      </c>
      <c r="Y19" s="8">
        <f t="shared" si="8"/>
        <v>105766.95267085636</v>
      </c>
      <c r="Z19" s="6">
        <f t="shared" si="9"/>
        <v>105941.48559605581</v>
      </c>
      <c r="AA19" s="7">
        <f t="shared" si="10"/>
        <v>106116.01852125523</v>
      </c>
      <c r="AB19" s="8">
        <f t="shared" si="11"/>
        <v>106290.55144645467</v>
      </c>
      <c r="AC19" s="27">
        <f t="shared" si="12"/>
        <v>29.088820866571041</v>
      </c>
      <c r="AD19" s="13">
        <f t="shared" si="13"/>
        <v>58.17764173314572</v>
      </c>
      <c r="AE19" s="14">
        <f t="shared" si="14"/>
        <v>87.266462599714941</v>
      </c>
      <c r="AF19" s="27">
        <f t="shared" si="15"/>
        <v>116.35528346628598</v>
      </c>
      <c r="AG19" s="14">
        <f t="shared" si="16"/>
        <v>145.44410433286066</v>
      </c>
    </row>
    <row r="20" spans="1:33" x14ac:dyDescent="0.4">
      <c r="A20" s="47">
        <v>16</v>
      </c>
      <c r="B20" s="22">
        <f t="shared" si="21"/>
        <v>27925.268031909272</v>
      </c>
      <c r="C20" s="6">
        <f t="shared" si="21"/>
        <v>28099.800957108706</v>
      </c>
      <c r="D20" s="7">
        <f t="shared" si="21"/>
        <v>28274.333882308139</v>
      </c>
      <c r="E20" s="8">
        <f t="shared" si="21"/>
        <v>28448.866807507573</v>
      </c>
      <c r="F20" s="6">
        <f t="shared" si="21"/>
        <v>28623.399732706999</v>
      </c>
      <c r="G20" s="7">
        <f t="shared" si="21"/>
        <v>28797.93265790644</v>
      </c>
      <c r="H20" s="8">
        <f t="shared" si="21"/>
        <v>28972.465583105874</v>
      </c>
      <c r="I20" s="6">
        <f t="shared" si="21"/>
        <v>29146.9985083053</v>
      </c>
      <c r="J20" s="7">
        <f t="shared" si="21"/>
        <v>29321.531433504737</v>
      </c>
      <c r="K20" s="8">
        <f t="shared" si="21"/>
        <v>29496.064358704167</v>
      </c>
      <c r="L20" s="27">
        <f t="shared" si="22"/>
        <v>29.088820866572405</v>
      </c>
      <c r="M20" s="13">
        <f t="shared" si="23"/>
        <v>58.177641733144355</v>
      </c>
      <c r="N20" s="14">
        <f t="shared" si="24"/>
        <v>87.266462599716306</v>
      </c>
      <c r="O20" s="27">
        <f t="shared" si="25"/>
        <v>116.35528346628917</v>
      </c>
      <c r="P20" s="14">
        <f t="shared" si="26"/>
        <v>145.44410433286112</v>
      </c>
      <c r="R20" s="47">
        <v>61</v>
      </c>
      <c r="S20" s="22">
        <f t="shared" si="2"/>
        <v>106465.0843716541</v>
      </c>
      <c r="T20" s="6">
        <f t="shared" si="3"/>
        <v>106639.61729685354</v>
      </c>
      <c r="U20" s="7">
        <f t="shared" si="4"/>
        <v>106814.15022205298</v>
      </c>
      <c r="V20" s="8">
        <f t="shared" si="5"/>
        <v>106988.68314725241</v>
      </c>
      <c r="W20" s="6">
        <f t="shared" si="6"/>
        <v>107163.21607245183</v>
      </c>
      <c r="X20" s="7">
        <f t="shared" si="7"/>
        <v>107337.74899765127</v>
      </c>
      <c r="Y20" s="8">
        <f t="shared" si="8"/>
        <v>107512.2819228507</v>
      </c>
      <c r="Z20" s="6">
        <f t="shared" si="9"/>
        <v>107686.81484805014</v>
      </c>
      <c r="AA20" s="7">
        <f t="shared" si="10"/>
        <v>107861.34777324957</v>
      </c>
      <c r="AB20" s="8">
        <f t="shared" si="11"/>
        <v>108035.88069844901</v>
      </c>
      <c r="AC20" s="27">
        <f t="shared" si="12"/>
        <v>29.088820866571041</v>
      </c>
      <c r="AD20" s="13">
        <f t="shared" si="13"/>
        <v>58.177641733143901</v>
      </c>
      <c r="AE20" s="14">
        <f t="shared" si="14"/>
        <v>87.26646259971676</v>
      </c>
      <c r="AF20" s="27">
        <f t="shared" si="15"/>
        <v>116.35528346628598</v>
      </c>
      <c r="AG20" s="14">
        <f t="shared" si="16"/>
        <v>145.44410433286066</v>
      </c>
    </row>
    <row r="21" spans="1:33" x14ac:dyDescent="0.4">
      <c r="A21" s="47">
        <v>17</v>
      </c>
      <c r="B21" s="22">
        <f t="shared" si="21"/>
        <v>29670.597283903604</v>
      </c>
      <c r="C21" s="6">
        <f t="shared" si="21"/>
        <v>29845.130209103037</v>
      </c>
      <c r="D21" s="7">
        <f t="shared" si="21"/>
        <v>30019.663134302467</v>
      </c>
      <c r="E21" s="8">
        <f t="shared" si="21"/>
        <v>30194.196059501905</v>
      </c>
      <c r="F21" s="6">
        <f t="shared" si="21"/>
        <v>30368.728984701331</v>
      </c>
      <c r="G21" s="7">
        <f t="shared" si="21"/>
        <v>30543.261909900764</v>
      </c>
      <c r="H21" s="8">
        <f t="shared" si="21"/>
        <v>30717.794835100205</v>
      </c>
      <c r="I21" s="6">
        <f t="shared" si="21"/>
        <v>30892.327760299631</v>
      </c>
      <c r="J21" s="7">
        <f t="shared" si="21"/>
        <v>31066.860685499065</v>
      </c>
      <c r="K21" s="8">
        <f t="shared" si="21"/>
        <v>31241.393610698498</v>
      </c>
      <c r="L21" s="27">
        <f t="shared" si="22"/>
        <v>29.088820866572405</v>
      </c>
      <c r="M21" s="13">
        <f t="shared" si="23"/>
        <v>58.177641733144355</v>
      </c>
      <c r="N21" s="14">
        <f t="shared" si="24"/>
        <v>87.26646259971676</v>
      </c>
      <c r="O21" s="27">
        <f t="shared" si="25"/>
        <v>116.35528346628826</v>
      </c>
      <c r="P21" s="14">
        <f t="shared" si="26"/>
        <v>145.44410433286066</v>
      </c>
      <c r="R21" s="47">
        <v>62</v>
      </c>
      <c r="S21" s="22">
        <f t="shared" si="2"/>
        <v>108210.41362364843</v>
      </c>
      <c r="T21" s="6">
        <f t="shared" si="3"/>
        <v>108384.94654884787</v>
      </c>
      <c r="U21" s="7">
        <f t="shared" si="4"/>
        <v>108559.47947404729</v>
      </c>
      <c r="V21" s="8">
        <f t="shared" si="5"/>
        <v>108734.01239924671</v>
      </c>
      <c r="W21" s="6">
        <f t="shared" si="6"/>
        <v>108908.54532444615</v>
      </c>
      <c r="X21" s="7">
        <f t="shared" si="7"/>
        <v>109083.07824964561</v>
      </c>
      <c r="Y21" s="8">
        <f t="shared" si="8"/>
        <v>109257.61117484502</v>
      </c>
      <c r="Z21" s="6">
        <f t="shared" si="9"/>
        <v>109432.14410004448</v>
      </c>
      <c r="AA21" s="7">
        <f t="shared" si="10"/>
        <v>109606.67702524389</v>
      </c>
      <c r="AB21" s="8">
        <f t="shared" si="11"/>
        <v>109781.20995044334</v>
      </c>
      <c r="AC21" s="27">
        <f t="shared" si="12"/>
        <v>29.08882086657286</v>
      </c>
      <c r="AD21" s="13">
        <f t="shared" si="13"/>
        <v>58.177641733143901</v>
      </c>
      <c r="AE21" s="14">
        <f t="shared" si="14"/>
        <v>87.266462599718579</v>
      </c>
      <c r="AF21" s="27">
        <f t="shared" si="15"/>
        <v>116.35528346628962</v>
      </c>
      <c r="AG21" s="14">
        <f t="shared" si="16"/>
        <v>145.44410433286066</v>
      </c>
    </row>
    <row r="22" spans="1:33" x14ac:dyDescent="0.4">
      <c r="A22" s="47">
        <v>18</v>
      </c>
      <c r="B22" s="22">
        <f t="shared" si="21"/>
        <v>31415.926535897932</v>
      </c>
      <c r="C22" s="6">
        <f t="shared" si="21"/>
        <v>31590.459461097369</v>
      </c>
      <c r="D22" s="7">
        <f t="shared" si="21"/>
        <v>31764.992386296799</v>
      </c>
      <c r="E22" s="8">
        <f t="shared" si="21"/>
        <v>31939.525311496232</v>
      </c>
      <c r="F22" s="6">
        <f t="shared" si="21"/>
        <v>32114.058236695662</v>
      </c>
      <c r="G22" s="7">
        <f t="shared" si="21"/>
        <v>32288.591161895096</v>
      </c>
      <c r="H22" s="8">
        <f t="shared" si="21"/>
        <v>32463.124087094529</v>
      </c>
      <c r="I22" s="6">
        <f t="shared" si="21"/>
        <v>32637.657012293963</v>
      </c>
      <c r="J22" s="7">
        <f t="shared" si="21"/>
        <v>32812.1899374934</v>
      </c>
      <c r="K22" s="8">
        <f t="shared" si="21"/>
        <v>32986.722862692826</v>
      </c>
      <c r="L22" s="27">
        <f t="shared" si="22"/>
        <v>29.088820866572405</v>
      </c>
      <c r="M22" s="13">
        <f t="shared" si="23"/>
        <v>58.177641733143446</v>
      </c>
      <c r="N22" s="14">
        <f t="shared" si="24"/>
        <v>87.266462599716306</v>
      </c>
      <c r="O22" s="27">
        <f t="shared" si="25"/>
        <v>116.35528346628871</v>
      </c>
      <c r="P22" s="14">
        <f t="shared" si="26"/>
        <v>145.44410433286021</v>
      </c>
      <c r="R22" s="47">
        <v>63</v>
      </c>
      <c r="S22" s="22">
        <f t="shared" si="2"/>
        <v>109955.74287564275</v>
      </c>
      <c r="T22" s="6">
        <f t="shared" si="3"/>
        <v>110130.27580084221</v>
      </c>
      <c r="U22" s="7">
        <f t="shared" si="4"/>
        <v>110304.80872604162</v>
      </c>
      <c r="V22" s="8">
        <f t="shared" si="5"/>
        <v>110479.34165124105</v>
      </c>
      <c r="W22" s="6">
        <f t="shared" si="6"/>
        <v>110653.87457644049</v>
      </c>
      <c r="X22" s="7">
        <f t="shared" si="7"/>
        <v>110828.40750163993</v>
      </c>
      <c r="Y22" s="8">
        <f t="shared" si="8"/>
        <v>111002.94042683936</v>
      </c>
      <c r="Z22" s="6">
        <f t="shared" si="9"/>
        <v>111177.4733520388</v>
      </c>
      <c r="AA22" s="7">
        <f t="shared" si="10"/>
        <v>111352.00627723822</v>
      </c>
      <c r="AB22" s="8">
        <f t="shared" si="11"/>
        <v>111526.53920243765</v>
      </c>
      <c r="AC22" s="27">
        <f t="shared" si="12"/>
        <v>29.08882086657286</v>
      </c>
      <c r="AD22" s="13">
        <f t="shared" si="13"/>
        <v>58.177641733143901</v>
      </c>
      <c r="AE22" s="14">
        <f t="shared" si="14"/>
        <v>87.26646259971676</v>
      </c>
      <c r="AF22" s="27">
        <f t="shared" si="15"/>
        <v>116.35528346628962</v>
      </c>
      <c r="AG22" s="14">
        <f t="shared" si="16"/>
        <v>145.44410433286248</v>
      </c>
    </row>
    <row r="23" spans="1:33" x14ac:dyDescent="0.4">
      <c r="A23" s="47">
        <v>19</v>
      </c>
      <c r="B23" s="22">
        <f t="shared" si="21"/>
        <v>33161.25578789226</v>
      </c>
      <c r="C23" s="6">
        <f t="shared" si="21"/>
        <v>33335.788713091693</v>
      </c>
      <c r="D23" s="7">
        <f t="shared" si="21"/>
        <v>33510.321638291127</v>
      </c>
      <c r="E23" s="8">
        <f t="shared" si="21"/>
        <v>33684.85456349056</v>
      </c>
      <c r="F23" s="6">
        <f t="shared" si="21"/>
        <v>33859.387488689994</v>
      </c>
      <c r="G23" s="7">
        <f t="shared" si="21"/>
        <v>34033.92041388942</v>
      </c>
      <c r="H23" s="8">
        <f t="shared" si="21"/>
        <v>34208.453339088861</v>
      </c>
      <c r="I23" s="6">
        <f t="shared" si="21"/>
        <v>34382.986264288287</v>
      </c>
      <c r="J23" s="7">
        <f t="shared" si="21"/>
        <v>34557.519189487728</v>
      </c>
      <c r="K23" s="8">
        <f t="shared" si="21"/>
        <v>34732.052114687154</v>
      </c>
      <c r="L23" s="27">
        <f t="shared" si="22"/>
        <v>29.088820866572405</v>
      </c>
      <c r="M23" s="13">
        <f t="shared" si="23"/>
        <v>58.177641733144355</v>
      </c>
      <c r="N23" s="14">
        <f t="shared" si="24"/>
        <v>87.266462599716306</v>
      </c>
      <c r="O23" s="27">
        <f t="shared" si="25"/>
        <v>116.35528346628917</v>
      </c>
      <c r="P23" s="14">
        <f t="shared" si="26"/>
        <v>145.44410433286066</v>
      </c>
      <c r="R23" s="47">
        <v>64</v>
      </c>
      <c r="S23" s="22">
        <f t="shared" si="2"/>
        <v>111701.07212763709</v>
      </c>
      <c r="T23" s="6">
        <f t="shared" si="3"/>
        <v>111875.60505283652</v>
      </c>
      <c r="U23" s="7">
        <f t="shared" si="4"/>
        <v>112050.13797803596</v>
      </c>
      <c r="V23" s="8">
        <f t="shared" si="5"/>
        <v>112224.67090323538</v>
      </c>
      <c r="W23" s="6">
        <f t="shared" si="6"/>
        <v>112399.20382843482</v>
      </c>
      <c r="X23" s="7">
        <f t="shared" si="7"/>
        <v>112573.73675363425</v>
      </c>
      <c r="Y23" s="8">
        <f t="shared" si="8"/>
        <v>112748.26967883366</v>
      </c>
      <c r="Z23" s="6">
        <f t="shared" si="9"/>
        <v>112922.80260403313</v>
      </c>
      <c r="AA23" s="7">
        <f t="shared" si="10"/>
        <v>113097.33552923256</v>
      </c>
      <c r="AB23" s="8">
        <f t="shared" si="11"/>
        <v>113271.868454432</v>
      </c>
      <c r="AC23" s="27">
        <f t="shared" si="12"/>
        <v>29.088820866574679</v>
      </c>
      <c r="AD23" s="13">
        <f t="shared" si="13"/>
        <v>58.177641733143901</v>
      </c>
      <c r="AE23" s="14">
        <f t="shared" si="14"/>
        <v>87.26646259971676</v>
      </c>
      <c r="AF23" s="27">
        <f t="shared" si="15"/>
        <v>116.35528346628962</v>
      </c>
      <c r="AG23" s="14">
        <f t="shared" si="16"/>
        <v>145.44410433286248</v>
      </c>
    </row>
    <row r="24" spans="1:33" x14ac:dyDescent="0.4">
      <c r="A24" s="47">
        <v>20</v>
      </c>
      <c r="B24" s="22">
        <f t="shared" si="21"/>
        <v>34906.585039886588</v>
      </c>
      <c r="C24" s="6">
        <f t="shared" si="21"/>
        <v>35081.117965086029</v>
      </c>
      <c r="D24" s="7">
        <f t="shared" si="21"/>
        <v>35255.650890285455</v>
      </c>
      <c r="E24" s="8">
        <f t="shared" si="21"/>
        <v>35430.183815484888</v>
      </c>
      <c r="F24" s="6">
        <f t="shared" si="21"/>
        <v>35604.716740684322</v>
      </c>
      <c r="G24" s="7">
        <f t="shared" si="21"/>
        <v>35779.249665883755</v>
      </c>
      <c r="H24" s="8">
        <f t="shared" si="21"/>
        <v>35953.782591083189</v>
      </c>
      <c r="I24" s="6">
        <f t="shared" si="21"/>
        <v>36128.315516282622</v>
      </c>
      <c r="J24" s="7">
        <f t="shared" si="21"/>
        <v>36302.848441482056</v>
      </c>
      <c r="K24" s="8">
        <f t="shared" si="21"/>
        <v>36477.381366681482</v>
      </c>
      <c r="L24" s="27">
        <f t="shared" si="22"/>
        <v>29.088820866572405</v>
      </c>
      <c r="M24" s="13">
        <f t="shared" si="23"/>
        <v>58.177641733143901</v>
      </c>
      <c r="N24" s="14">
        <f t="shared" si="24"/>
        <v>87.26646259971676</v>
      </c>
      <c r="O24" s="27">
        <f t="shared" si="25"/>
        <v>116.35528346628917</v>
      </c>
      <c r="P24" s="14">
        <f t="shared" si="26"/>
        <v>145.44410433286021</v>
      </c>
      <c r="R24" s="47">
        <v>65</v>
      </c>
      <c r="S24" s="22">
        <f t="shared" si="2"/>
        <v>113446.40137963142</v>
      </c>
      <c r="T24" s="6">
        <f t="shared" si="3"/>
        <v>113620.93430483085</v>
      </c>
      <c r="U24" s="7">
        <f t="shared" si="4"/>
        <v>113795.46723003029</v>
      </c>
      <c r="V24" s="8">
        <f t="shared" si="5"/>
        <v>113970.00015522972</v>
      </c>
      <c r="W24" s="6">
        <f t="shared" si="6"/>
        <v>114144.53308042916</v>
      </c>
      <c r="X24" s="7">
        <f t="shared" si="7"/>
        <v>114319.06600562859</v>
      </c>
      <c r="Y24" s="8">
        <f t="shared" si="8"/>
        <v>114493.598930828</v>
      </c>
      <c r="Z24" s="6">
        <f t="shared" si="9"/>
        <v>114668.13185602747</v>
      </c>
      <c r="AA24" s="7">
        <f t="shared" si="10"/>
        <v>114842.66478122689</v>
      </c>
      <c r="AB24" s="8">
        <f t="shared" si="11"/>
        <v>115017.19770642633</v>
      </c>
      <c r="AC24" s="27">
        <f t="shared" si="12"/>
        <v>29.088820866571041</v>
      </c>
      <c r="AD24" s="13">
        <f t="shared" si="13"/>
        <v>58.177641733143901</v>
      </c>
      <c r="AE24" s="14">
        <f t="shared" si="14"/>
        <v>87.266462599718579</v>
      </c>
      <c r="AF24" s="27">
        <f t="shared" si="15"/>
        <v>116.35528346628962</v>
      </c>
      <c r="AG24" s="14">
        <f t="shared" si="16"/>
        <v>145.44410433286066</v>
      </c>
    </row>
    <row r="25" spans="1:33" x14ac:dyDescent="0.4">
      <c r="A25" s="47">
        <v>21</v>
      </c>
      <c r="B25" s="22">
        <f t="shared" si="21"/>
        <v>36651.914291880923</v>
      </c>
      <c r="C25" s="6">
        <f t="shared" si="21"/>
        <v>36826.447217080356</v>
      </c>
      <c r="D25" s="7">
        <f t="shared" si="21"/>
        <v>37000.98014227979</v>
      </c>
      <c r="E25" s="8">
        <f t="shared" si="21"/>
        <v>37175.513067479224</v>
      </c>
      <c r="F25" s="6">
        <f t="shared" si="21"/>
        <v>37350.04599267865</v>
      </c>
      <c r="G25" s="7">
        <f t="shared" si="21"/>
        <v>37524.578917878091</v>
      </c>
      <c r="H25" s="8">
        <f t="shared" si="21"/>
        <v>37699.111843077524</v>
      </c>
      <c r="I25" s="6">
        <f t="shared" si="21"/>
        <v>37873.64476827695</v>
      </c>
      <c r="J25" s="7">
        <f t="shared" si="21"/>
        <v>38048.177693476384</v>
      </c>
      <c r="K25" s="8">
        <f t="shared" si="21"/>
        <v>38222.710618675817</v>
      </c>
      <c r="L25" s="27">
        <f t="shared" si="22"/>
        <v>29.088820866572405</v>
      </c>
      <c r="M25" s="13">
        <f t="shared" si="23"/>
        <v>58.177641733144355</v>
      </c>
      <c r="N25" s="14">
        <f t="shared" si="24"/>
        <v>87.266462599716306</v>
      </c>
      <c r="O25" s="27">
        <f t="shared" si="25"/>
        <v>116.35528346628917</v>
      </c>
      <c r="P25" s="14">
        <f t="shared" si="26"/>
        <v>145.44410433286112</v>
      </c>
      <c r="R25" s="47">
        <v>66</v>
      </c>
      <c r="S25" s="22">
        <f t="shared" si="2"/>
        <v>115191.73063162576</v>
      </c>
      <c r="T25" s="6">
        <f t="shared" si="3"/>
        <v>115366.26355682517</v>
      </c>
      <c r="U25" s="7">
        <f t="shared" si="4"/>
        <v>115540.79648202463</v>
      </c>
      <c r="V25" s="8">
        <f t="shared" si="5"/>
        <v>115715.32940722404</v>
      </c>
      <c r="W25" s="6">
        <f t="shared" si="6"/>
        <v>115889.86233242349</v>
      </c>
      <c r="X25" s="7">
        <f t="shared" si="7"/>
        <v>116064.39525762291</v>
      </c>
      <c r="Y25" s="8">
        <f t="shared" si="8"/>
        <v>116238.92818282233</v>
      </c>
      <c r="Z25" s="6">
        <f t="shared" si="9"/>
        <v>116413.46110802177</v>
      </c>
      <c r="AA25" s="7">
        <f t="shared" si="10"/>
        <v>116587.9940332212</v>
      </c>
      <c r="AB25" s="8">
        <f t="shared" si="11"/>
        <v>116762.52695842067</v>
      </c>
      <c r="AC25" s="27">
        <f t="shared" si="12"/>
        <v>29.088820866571041</v>
      </c>
      <c r="AD25" s="13">
        <f t="shared" si="13"/>
        <v>58.177641733143901</v>
      </c>
      <c r="AE25" s="14">
        <f t="shared" si="14"/>
        <v>87.26646259971676</v>
      </c>
      <c r="AF25" s="27">
        <f t="shared" si="15"/>
        <v>116.35528346628962</v>
      </c>
      <c r="AG25" s="14">
        <f t="shared" si="16"/>
        <v>145.44410433286066</v>
      </c>
    </row>
    <row r="26" spans="1:33" x14ac:dyDescent="0.4">
      <c r="A26" s="47">
        <v>22</v>
      </c>
      <c r="B26" s="22">
        <f t="shared" si="21"/>
        <v>38397.243543875251</v>
      </c>
      <c r="C26" s="6">
        <f t="shared" si="21"/>
        <v>38571.776469074684</v>
      </c>
      <c r="D26" s="7">
        <f t="shared" si="21"/>
        <v>38746.309394274118</v>
      </c>
      <c r="E26" s="8">
        <f t="shared" si="21"/>
        <v>38920.842319473544</v>
      </c>
      <c r="F26" s="6">
        <f t="shared" si="21"/>
        <v>39095.375244672978</v>
      </c>
      <c r="G26" s="7">
        <f t="shared" si="21"/>
        <v>39269.908169872411</v>
      </c>
      <c r="H26" s="8">
        <f t="shared" si="21"/>
        <v>39444.441095071852</v>
      </c>
      <c r="I26" s="6">
        <f t="shared" si="21"/>
        <v>39618.974020271278</v>
      </c>
      <c r="J26" s="7">
        <f t="shared" si="21"/>
        <v>39793.506945470712</v>
      </c>
      <c r="K26" s="8">
        <f t="shared" si="21"/>
        <v>39968.039870670145</v>
      </c>
      <c r="L26" s="27">
        <f t="shared" si="22"/>
        <v>29.088820866572405</v>
      </c>
      <c r="M26" s="13">
        <f t="shared" si="23"/>
        <v>58.177641733143901</v>
      </c>
      <c r="N26" s="14">
        <f t="shared" si="24"/>
        <v>87.26646259971676</v>
      </c>
      <c r="O26" s="27">
        <f t="shared" si="25"/>
        <v>116.35528346628871</v>
      </c>
      <c r="P26" s="14">
        <f t="shared" si="26"/>
        <v>145.44410433286021</v>
      </c>
      <c r="R26" s="47">
        <v>67</v>
      </c>
      <c r="S26" s="22">
        <f t="shared" si="2"/>
        <v>116937.05988362008</v>
      </c>
      <c r="T26" s="6">
        <f t="shared" si="3"/>
        <v>117111.59280881951</v>
      </c>
      <c r="U26" s="7">
        <f t="shared" si="4"/>
        <v>117286.12573401895</v>
      </c>
      <c r="V26" s="8">
        <f t="shared" si="5"/>
        <v>117460.65865921837</v>
      </c>
      <c r="W26" s="6">
        <f t="shared" si="6"/>
        <v>117635.19158441781</v>
      </c>
      <c r="X26" s="7">
        <f t="shared" si="7"/>
        <v>117809.72450961724</v>
      </c>
      <c r="Y26" s="8">
        <f t="shared" si="8"/>
        <v>117984.25743481667</v>
      </c>
      <c r="Z26" s="6">
        <f t="shared" si="9"/>
        <v>118158.79036001611</v>
      </c>
      <c r="AA26" s="7">
        <f t="shared" si="10"/>
        <v>118333.32328521553</v>
      </c>
      <c r="AB26" s="8">
        <f t="shared" si="11"/>
        <v>118507.85621041499</v>
      </c>
      <c r="AC26" s="27">
        <f t="shared" si="12"/>
        <v>29.088820866571041</v>
      </c>
      <c r="AD26" s="13">
        <f t="shared" si="13"/>
        <v>58.177641733143901</v>
      </c>
      <c r="AE26" s="14">
        <f t="shared" si="14"/>
        <v>87.266462599714941</v>
      </c>
      <c r="AF26" s="27">
        <f t="shared" si="15"/>
        <v>116.35528346628962</v>
      </c>
      <c r="AG26" s="14">
        <f t="shared" si="16"/>
        <v>145.44410433285884</v>
      </c>
    </row>
    <row r="27" spans="1:33" x14ac:dyDescent="0.4">
      <c r="A27" s="47">
        <v>23</v>
      </c>
      <c r="B27" s="22">
        <f t="shared" si="21"/>
        <v>40142.572795869579</v>
      </c>
      <c r="C27" s="6">
        <f t="shared" si="21"/>
        <v>40317.105721069012</v>
      </c>
      <c r="D27" s="7">
        <f t="shared" si="21"/>
        <v>40491.638646268446</v>
      </c>
      <c r="E27" s="8">
        <f t="shared" si="21"/>
        <v>40666.171571467879</v>
      </c>
      <c r="F27" s="6">
        <f t="shared" si="21"/>
        <v>40840.704496667306</v>
      </c>
      <c r="G27" s="7">
        <f t="shared" si="21"/>
        <v>41015.237421866746</v>
      </c>
      <c r="H27" s="8">
        <f t="shared" si="21"/>
        <v>41189.77034706618</v>
      </c>
      <c r="I27" s="6">
        <f t="shared" si="21"/>
        <v>41364.303272265606</v>
      </c>
      <c r="J27" s="7">
        <f t="shared" si="21"/>
        <v>41538.836197465047</v>
      </c>
      <c r="K27" s="8">
        <f t="shared" si="21"/>
        <v>41713.369122664473</v>
      </c>
      <c r="L27" s="27">
        <f t="shared" si="22"/>
        <v>29.088820866572405</v>
      </c>
      <c r="M27" s="13">
        <f t="shared" si="23"/>
        <v>58.177641733143901</v>
      </c>
      <c r="N27" s="14">
        <f t="shared" si="24"/>
        <v>87.266462599715851</v>
      </c>
      <c r="O27" s="27">
        <f t="shared" si="25"/>
        <v>116.35528346628917</v>
      </c>
      <c r="P27" s="14">
        <f t="shared" si="26"/>
        <v>145.44410433286112</v>
      </c>
      <c r="R27" s="47">
        <v>68</v>
      </c>
      <c r="S27" s="22">
        <f t="shared" si="2"/>
        <v>118682.38913561442</v>
      </c>
      <c r="T27" s="6">
        <f t="shared" si="3"/>
        <v>118856.92206081384</v>
      </c>
      <c r="U27" s="7">
        <f t="shared" si="4"/>
        <v>119031.45498601328</v>
      </c>
      <c r="V27" s="8">
        <f t="shared" si="5"/>
        <v>119205.98791121271</v>
      </c>
      <c r="W27" s="6">
        <f t="shared" si="6"/>
        <v>119380.52083641215</v>
      </c>
      <c r="X27" s="7">
        <f t="shared" si="7"/>
        <v>119555.05376161158</v>
      </c>
      <c r="Y27" s="8">
        <f t="shared" si="8"/>
        <v>119729.586686811</v>
      </c>
      <c r="Z27" s="6">
        <f t="shared" si="9"/>
        <v>119904.11961201044</v>
      </c>
      <c r="AA27" s="7">
        <f t="shared" si="10"/>
        <v>120078.65253720987</v>
      </c>
      <c r="AB27" s="8">
        <f t="shared" si="11"/>
        <v>120253.18546240931</v>
      </c>
      <c r="AC27" s="27">
        <f t="shared" si="12"/>
        <v>29.08882086657286</v>
      </c>
      <c r="AD27" s="13">
        <f t="shared" si="13"/>
        <v>58.177641733142082</v>
      </c>
      <c r="AE27" s="14">
        <f t="shared" si="14"/>
        <v>87.266462599714941</v>
      </c>
      <c r="AF27" s="27">
        <f t="shared" si="15"/>
        <v>116.35528346628962</v>
      </c>
      <c r="AG27" s="14">
        <f t="shared" si="16"/>
        <v>145.44410433286066</v>
      </c>
    </row>
    <row r="28" spans="1:33" x14ac:dyDescent="0.4">
      <c r="A28" s="47">
        <v>24</v>
      </c>
      <c r="B28" s="22">
        <f t="shared" si="21"/>
        <v>41887.902047863914</v>
      </c>
      <c r="C28" s="6">
        <f t="shared" si="21"/>
        <v>42062.434973063348</v>
      </c>
      <c r="D28" s="7">
        <f t="shared" si="21"/>
        <v>42236.967898262774</v>
      </c>
      <c r="E28" s="8">
        <f t="shared" si="21"/>
        <v>42411.500823462215</v>
      </c>
      <c r="F28" s="6">
        <f t="shared" si="21"/>
        <v>42586.033748661641</v>
      </c>
      <c r="G28" s="7">
        <f t="shared" si="21"/>
        <v>42760.566673861074</v>
      </c>
      <c r="H28" s="8">
        <f t="shared" si="21"/>
        <v>42935.099599060508</v>
      </c>
      <c r="I28" s="6">
        <f t="shared" si="21"/>
        <v>43109.632524259941</v>
      </c>
      <c r="J28" s="7">
        <f t="shared" si="21"/>
        <v>43284.165449459375</v>
      </c>
      <c r="K28" s="8">
        <f t="shared" si="21"/>
        <v>43458.698374658808</v>
      </c>
      <c r="L28" s="27">
        <f t="shared" si="22"/>
        <v>29.08882086657195</v>
      </c>
      <c r="M28" s="13">
        <f t="shared" si="23"/>
        <v>58.177641733143901</v>
      </c>
      <c r="N28" s="14">
        <f t="shared" si="24"/>
        <v>87.26646259971676</v>
      </c>
      <c r="O28" s="27">
        <f t="shared" si="25"/>
        <v>116.35528346628871</v>
      </c>
      <c r="P28" s="14">
        <f t="shared" si="26"/>
        <v>145.44410433286066</v>
      </c>
      <c r="R28" s="47">
        <v>69</v>
      </c>
      <c r="S28" s="22">
        <f t="shared" si="2"/>
        <v>120427.71838760872</v>
      </c>
      <c r="T28" s="6">
        <f t="shared" si="3"/>
        <v>120602.25131280815</v>
      </c>
      <c r="U28" s="7">
        <f t="shared" si="4"/>
        <v>120776.78423800762</v>
      </c>
      <c r="V28" s="8">
        <f t="shared" si="5"/>
        <v>120951.31716320704</v>
      </c>
      <c r="W28" s="6">
        <f t="shared" si="6"/>
        <v>121125.85008840649</v>
      </c>
      <c r="X28" s="7">
        <f t="shared" si="7"/>
        <v>121300.38301360591</v>
      </c>
      <c r="Y28" s="8">
        <f t="shared" si="8"/>
        <v>121474.91593880532</v>
      </c>
      <c r="Z28" s="6">
        <f t="shared" si="9"/>
        <v>121649.44886400478</v>
      </c>
      <c r="AA28" s="7">
        <f t="shared" si="10"/>
        <v>121823.98178920419</v>
      </c>
      <c r="AB28" s="8">
        <f t="shared" si="11"/>
        <v>121998.51471440365</v>
      </c>
      <c r="AC28" s="27">
        <f t="shared" si="12"/>
        <v>29.088820866574679</v>
      </c>
      <c r="AD28" s="13">
        <f t="shared" si="13"/>
        <v>58.177641733143901</v>
      </c>
      <c r="AE28" s="14">
        <f t="shared" si="14"/>
        <v>87.266462599714941</v>
      </c>
      <c r="AF28" s="27">
        <f t="shared" si="15"/>
        <v>116.35528346628962</v>
      </c>
      <c r="AG28" s="14">
        <f t="shared" si="16"/>
        <v>145.44410433285884</v>
      </c>
    </row>
    <row r="29" spans="1:33" x14ac:dyDescent="0.4">
      <c r="A29" s="47">
        <v>25</v>
      </c>
      <c r="B29" s="22">
        <f t="shared" si="21"/>
        <v>43633.231299858235</v>
      </c>
      <c r="C29" s="6">
        <f t="shared" si="21"/>
        <v>43807.764225057668</v>
      </c>
      <c r="D29" s="7">
        <f t="shared" si="21"/>
        <v>43982.297150257102</v>
      </c>
      <c r="E29" s="8">
        <f t="shared" si="21"/>
        <v>44156.830075456535</v>
      </c>
      <c r="F29" s="6">
        <f t="shared" si="21"/>
        <v>44331.363000655969</v>
      </c>
      <c r="G29" s="7">
        <f t="shared" si="21"/>
        <v>44505.895925855402</v>
      </c>
      <c r="H29" s="8">
        <f t="shared" si="21"/>
        <v>44680.428851054836</v>
      </c>
      <c r="I29" s="6">
        <f t="shared" si="21"/>
        <v>44854.961776254269</v>
      </c>
      <c r="J29" s="7">
        <f t="shared" si="21"/>
        <v>45029.494701453703</v>
      </c>
      <c r="K29" s="8">
        <f t="shared" si="21"/>
        <v>45204.027626653129</v>
      </c>
      <c r="L29" s="27">
        <f t="shared" si="22"/>
        <v>29.08882086657286</v>
      </c>
      <c r="M29" s="13">
        <f t="shared" si="23"/>
        <v>58.177641733143901</v>
      </c>
      <c r="N29" s="14">
        <f t="shared" si="24"/>
        <v>87.266462599715851</v>
      </c>
      <c r="O29" s="27">
        <f t="shared" si="25"/>
        <v>116.35528346628871</v>
      </c>
      <c r="P29" s="14">
        <f t="shared" si="26"/>
        <v>145.44410433286066</v>
      </c>
      <c r="R29" s="47">
        <v>70</v>
      </c>
      <c r="S29" s="22">
        <f t="shared" si="2"/>
        <v>122173.04763960306</v>
      </c>
      <c r="T29" s="6">
        <f t="shared" si="3"/>
        <v>122347.58056480248</v>
      </c>
      <c r="U29" s="7">
        <f t="shared" si="4"/>
        <v>122522.11349000195</v>
      </c>
      <c r="V29" s="8">
        <f t="shared" si="5"/>
        <v>122696.64641520137</v>
      </c>
      <c r="W29" s="6">
        <f t="shared" si="6"/>
        <v>122871.17934040082</v>
      </c>
      <c r="X29" s="7">
        <f t="shared" si="7"/>
        <v>123045.71226560023</v>
      </c>
      <c r="Y29" s="8">
        <f t="shared" si="8"/>
        <v>123220.24519079966</v>
      </c>
      <c r="Z29" s="6">
        <f t="shared" si="9"/>
        <v>123394.7781159991</v>
      </c>
      <c r="AA29" s="7">
        <f t="shared" si="10"/>
        <v>123569.31104119853</v>
      </c>
      <c r="AB29" s="8">
        <f t="shared" si="11"/>
        <v>123743.84396639797</v>
      </c>
      <c r="AC29" s="27">
        <f t="shared" si="12"/>
        <v>29.08882086657286</v>
      </c>
      <c r="AD29" s="13">
        <f t="shared" si="13"/>
        <v>58.177641733143901</v>
      </c>
      <c r="AE29" s="14">
        <f t="shared" si="14"/>
        <v>87.266462599714941</v>
      </c>
      <c r="AF29" s="27">
        <f t="shared" si="15"/>
        <v>116.35528346628962</v>
      </c>
      <c r="AG29" s="14">
        <f t="shared" si="16"/>
        <v>145.44410433285884</v>
      </c>
    </row>
    <row r="30" spans="1:33" x14ac:dyDescent="0.4">
      <c r="A30" s="47">
        <v>26</v>
      </c>
      <c r="B30" s="22">
        <f t="shared" si="21"/>
        <v>45378.56055185257</v>
      </c>
      <c r="C30" s="6">
        <f t="shared" si="21"/>
        <v>45553.093477052003</v>
      </c>
      <c r="D30" s="7">
        <f t="shared" si="21"/>
        <v>45727.62640225143</v>
      </c>
      <c r="E30" s="8">
        <f t="shared" si="21"/>
        <v>45902.15932745087</v>
      </c>
      <c r="F30" s="6">
        <f t="shared" si="21"/>
        <v>46076.692252650297</v>
      </c>
      <c r="G30" s="7">
        <f t="shared" si="21"/>
        <v>46251.22517784973</v>
      </c>
      <c r="H30" s="8">
        <f t="shared" si="21"/>
        <v>46425.758103049171</v>
      </c>
      <c r="I30" s="6">
        <f t="shared" si="21"/>
        <v>46600.291028248597</v>
      </c>
      <c r="J30" s="7">
        <f t="shared" si="21"/>
        <v>46774.823953448031</v>
      </c>
      <c r="K30" s="8">
        <f t="shared" si="21"/>
        <v>46949.356878647464</v>
      </c>
      <c r="L30" s="27">
        <f t="shared" si="22"/>
        <v>29.08882086657286</v>
      </c>
      <c r="M30" s="13">
        <f t="shared" si="23"/>
        <v>58.177641733143901</v>
      </c>
      <c r="N30" s="14">
        <f t="shared" si="24"/>
        <v>87.266462599715851</v>
      </c>
      <c r="O30" s="27">
        <f t="shared" si="25"/>
        <v>116.3552834662878</v>
      </c>
      <c r="P30" s="14">
        <f t="shared" si="26"/>
        <v>145.44410433286066</v>
      </c>
      <c r="R30" s="47">
        <v>71</v>
      </c>
      <c r="S30" s="22">
        <f t="shared" si="2"/>
        <v>123918.37689159739</v>
      </c>
      <c r="T30" s="6">
        <f t="shared" si="3"/>
        <v>124092.90981679682</v>
      </c>
      <c r="U30" s="7">
        <f t="shared" si="4"/>
        <v>124267.44274199626</v>
      </c>
      <c r="V30" s="8">
        <f t="shared" si="5"/>
        <v>124441.97566719569</v>
      </c>
      <c r="W30" s="6">
        <f t="shared" si="6"/>
        <v>124616.50859239514</v>
      </c>
      <c r="X30" s="7">
        <f t="shared" si="7"/>
        <v>124791.04151759457</v>
      </c>
      <c r="Y30" s="8">
        <f t="shared" si="8"/>
        <v>124965.57444279399</v>
      </c>
      <c r="Z30" s="6">
        <f t="shared" si="9"/>
        <v>125140.10736799343</v>
      </c>
      <c r="AA30" s="7">
        <f t="shared" si="10"/>
        <v>125314.64029319286</v>
      </c>
      <c r="AB30" s="8">
        <f t="shared" si="11"/>
        <v>125489.1732183923</v>
      </c>
      <c r="AC30" s="27">
        <f t="shared" si="12"/>
        <v>29.08882086657286</v>
      </c>
      <c r="AD30" s="13">
        <f t="shared" si="13"/>
        <v>58.177641733143901</v>
      </c>
      <c r="AE30" s="14">
        <f t="shared" si="14"/>
        <v>87.266462599718579</v>
      </c>
      <c r="AF30" s="27">
        <f t="shared" si="15"/>
        <v>116.35528346628962</v>
      </c>
      <c r="AG30" s="14">
        <f t="shared" si="16"/>
        <v>145.44410433285884</v>
      </c>
    </row>
    <row r="31" spans="1:33" x14ac:dyDescent="0.4">
      <c r="A31" s="47">
        <v>27</v>
      </c>
      <c r="B31" s="22">
        <f t="shared" si="21"/>
        <v>47123.889803846898</v>
      </c>
      <c r="C31" s="6">
        <f t="shared" si="21"/>
        <v>47298.422729046339</v>
      </c>
      <c r="D31" s="7">
        <f t="shared" si="21"/>
        <v>47472.955654245765</v>
      </c>
      <c r="E31" s="8">
        <f t="shared" si="21"/>
        <v>47647.488579445198</v>
      </c>
      <c r="F31" s="6">
        <f t="shared" si="21"/>
        <v>47822.021504644632</v>
      </c>
      <c r="G31" s="7">
        <f t="shared" si="21"/>
        <v>47996.554429844065</v>
      </c>
      <c r="H31" s="8">
        <f t="shared" si="21"/>
        <v>48171.087355043499</v>
      </c>
      <c r="I31" s="6">
        <f t="shared" si="21"/>
        <v>48345.620280242932</v>
      </c>
      <c r="J31" s="7">
        <f t="shared" si="21"/>
        <v>48520.153205442359</v>
      </c>
      <c r="K31" s="8">
        <f t="shared" si="21"/>
        <v>48694.686130641792</v>
      </c>
      <c r="L31" s="27">
        <f t="shared" si="22"/>
        <v>29.08882086657286</v>
      </c>
      <c r="M31" s="13">
        <f t="shared" si="23"/>
        <v>58.177641733143901</v>
      </c>
      <c r="N31" s="14">
        <f t="shared" si="24"/>
        <v>87.26646259971676</v>
      </c>
      <c r="O31" s="27">
        <f t="shared" si="25"/>
        <v>116.35528346628871</v>
      </c>
      <c r="P31" s="14">
        <f t="shared" si="26"/>
        <v>145.44410433286066</v>
      </c>
      <c r="R31" s="47">
        <v>72</v>
      </c>
      <c r="S31" s="22">
        <f t="shared" si="2"/>
        <v>125663.70614359173</v>
      </c>
      <c r="T31" s="6">
        <f t="shared" si="3"/>
        <v>125838.23906879115</v>
      </c>
      <c r="U31" s="7">
        <f t="shared" si="4"/>
        <v>126012.77199399059</v>
      </c>
      <c r="V31" s="8">
        <f t="shared" si="5"/>
        <v>126187.30491919001</v>
      </c>
      <c r="W31" s="6">
        <f t="shared" si="6"/>
        <v>126361.83784438948</v>
      </c>
      <c r="X31" s="7">
        <f t="shared" si="7"/>
        <v>126536.3707695889</v>
      </c>
      <c r="Y31" s="8">
        <f t="shared" si="8"/>
        <v>126710.90369478833</v>
      </c>
      <c r="Z31" s="6">
        <f t="shared" si="9"/>
        <v>126885.43661998777</v>
      </c>
      <c r="AA31" s="7">
        <f t="shared" si="10"/>
        <v>127059.9695451872</v>
      </c>
      <c r="AB31" s="8">
        <f t="shared" si="11"/>
        <v>127234.50247038664</v>
      </c>
      <c r="AC31" s="27">
        <f t="shared" si="12"/>
        <v>29.088820866574679</v>
      </c>
      <c r="AD31" s="13">
        <f t="shared" si="13"/>
        <v>58.177641733142082</v>
      </c>
      <c r="AE31" s="14">
        <f t="shared" si="14"/>
        <v>87.266462599718579</v>
      </c>
      <c r="AF31" s="27">
        <f t="shared" si="15"/>
        <v>116.35528346628962</v>
      </c>
      <c r="AG31" s="14">
        <f t="shared" si="16"/>
        <v>145.44410433285884</v>
      </c>
    </row>
    <row r="32" spans="1:33" x14ac:dyDescent="0.4">
      <c r="A32" s="47">
        <v>28</v>
      </c>
      <c r="B32" s="22">
        <f t="shared" si="21"/>
        <v>48869.219055841226</v>
      </c>
      <c r="C32" s="6">
        <f t="shared" si="21"/>
        <v>49043.751981040659</v>
      </c>
      <c r="D32" s="7">
        <f t="shared" si="21"/>
        <v>49218.284906240093</v>
      </c>
      <c r="E32" s="8">
        <f t="shared" si="21"/>
        <v>49392.817831439526</v>
      </c>
      <c r="F32" s="6">
        <f t="shared" si="21"/>
        <v>49567.350756638953</v>
      </c>
      <c r="G32" s="7">
        <f t="shared" si="21"/>
        <v>49741.883681838393</v>
      </c>
      <c r="H32" s="8">
        <f t="shared" si="21"/>
        <v>49916.416607037827</v>
      </c>
      <c r="I32" s="6">
        <f t="shared" si="21"/>
        <v>50090.94953223726</v>
      </c>
      <c r="J32" s="7">
        <f t="shared" si="21"/>
        <v>50265.482457436694</v>
      </c>
      <c r="K32" s="8">
        <f t="shared" si="21"/>
        <v>50440.015382636113</v>
      </c>
      <c r="L32" s="27">
        <f t="shared" si="22"/>
        <v>29.08882086657195</v>
      </c>
      <c r="M32" s="13">
        <f t="shared" si="23"/>
        <v>58.17764173314481</v>
      </c>
      <c r="N32" s="14">
        <f t="shared" si="24"/>
        <v>87.26646259971767</v>
      </c>
      <c r="O32" s="27">
        <f t="shared" si="25"/>
        <v>116.35528346628871</v>
      </c>
      <c r="P32" s="14">
        <f t="shared" si="26"/>
        <v>145.44410433286157</v>
      </c>
      <c r="R32" s="47">
        <v>73</v>
      </c>
      <c r="S32" s="22">
        <f t="shared" si="2"/>
        <v>127409.03539558606</v>
      </c>
      <c r="T32" s="6">
        <f t="shared" si="3"/>
        <v>127583.56832078547</v>
      </c>
      <c r="U32" s="7">
        <f t="shared" si="4"/>
        <v>127758.10124598493</v>
      </c>
      <c r="V32" s="8">
        <f t="shared" si="5"/>
        <v>127932.63417118434</v>
      </c>
      <c r="W32" s="6">
        <f t="shared" si="6"/>
        <v>128107.16709638378</v>
      </c>
      <c r="X32" s="7">
        <f t="shared" si="7"/>
        <v>128281.70002158321</v>
      </c>
      <c r="Y32" s="8">
        <f t="shared" si="8"/>
        <v>128456.23294678265</v>
      </c>
      <c r="Z32" s="6">
        <f t="shared" si="9"/>
        <v>128630.7658719821</v>
      </c>
      <c r="AA32" s="7">
        <f t="shared" si="10"/>
        <v>128805.29879718152</v>
      </c>
      <c r="AB32" s="8">
        <f t="shared" si="11"/>
        <v>128979.83172238097</v>
      </c>
      <c r="AC32" s="27">
        <f t="shared" si="12"/>
        <v>29.088820866574679</v>
      </c>
      <c r="AD32" s="13">
        <f t="shared" si="13"/>
        <v>58.177641733143901</v>
      </c>
      <c r="AE32" s="14">
        <f t="shared" si="14"/>
        <v>87.26646259971676</v>
      </c>
      <c r="AF32" s="27">
        <f t="shared" si="15"/>
        <v>116.35528346628962</v>
      </c>
      <c r="AG32" s="14">
        <f t="shared" si="16"/>
        <v>145.44410433286248</v>
      </c>
    </row>
    <row r="33" spans="1:33" x14ac:dyDescent="0.4">
      <c r="A33" s="47">
        <v>29</v>
      </c>
      <c r="B33" s="22">
        <f t="shared" si="21"/>
        <v>50614.548307835561</v>
      </c>
      <c r="C33" s="6">
        <f t="shared" si="21"/>
        <v>50789.081233034995</v>
      </c>
      <c r="D33" s="7">
        <f t="shared" si="21"/>
        <v>50963.614158234428</v>
      </c>
      <c r="E33" s="8">
        <f t="shared" si="21"/>
        <v>51138.147083433862</v>
      </c>
      <c r="F33" s="6">
        <f t="shared" si="21"/>
        <v>51312.680008633281</v>
      </c>
      <c r="G33" s="7">
        <f t="shared" si="21"/>
        <v>51487.212933832729</v>
      </c>
      <c r="H33" s="8">
        <f t="shared" si="21"/>
        <v>51661.745859032162</v>
      </c>
      <c r="I33" s="6">
        <f t="shared" si="21"/>
        <v>51836.278784231581</v>
      </c>
      <c r="J33" s="7">
        <f t="shared" si="21"/>
        <v>52010.811709431029</v>
      </c>
      <c r="K33" s="8">
        <f t="shared" si="21"/>
        <v>52185.344634630448</v>
      </c>
      <c r="L33" s="27">
        <f t="shared" si="22"/>
        <v>29.08882086657195</v>
      </c>
      <c r="M33" s="13">
        <f t="shared" si="23"/>
        <v>58.177641733143901</v>
      </c>
      <c r="N33" s="14">
        <f t="shared" si="24"/>
        <v>87.266462599715851</v>
      </c>
      <c r="O33" s="27">
        <f t="shared" si="25"/>
        <v>116.35528346628871</v>
      </c>
      <c r="P33" s="14">
        <f t="shared" si="26"/>
        <v>145.44410433286157</v>
      </c>
      <c r="R33" s="47">
        <v>74</v>
      </c>
      <c r="S33" s="22">
        <f t="shared" si="2"/>
        <v>129154.36464758038</v>
      </c>
      <c r="T33" s="6">
        <f t="shared" si="3"/>
        <v>129328.89757277981</v>
      </c>
      <c r="U33" s="7">
        <f t="shared" si="4"/>
        <v>129503.43049797925</v>
      </c>
      <c r="V33" s="8">
        <f t="shared" si="5"/>
        <v>129677.96342317868</v>
      </c>
      <c r="W33" s="6">
        <f t="shared" si="6"/>
        <v>129852.49634837812</v>
      </c>
      <c r="X33" s="7">
        <f t="shared" si="7"/>
        <v>130027.02927357754</v>
      </c>
      <c r="Y33" s="8">
        <f t="shared" si="8"/>
        <v>130201.56219877697</v>
      </c>
      <c r="Z33" s="6">
        <f t="shared" si="9"/>
        <v>130376.09512397643</v>
      </c>
      <c r="AA33" s="7">
        <f t="shared" si="10"/>
        <v>130550.62804917585</v>
      </c>
      <c r="AB33" s="8">
        <f t="shared" si="11"/>
        <v>130725.16097437529</v>
      </c>
      <c r="AC33" s="27">
        <f t="shared" si="12"/>
        <v>29.08882086657286</v>
      </c>
      <c r="AD33" s="13">
        <f t="shared" si="13"/>
        <v>58.177641733143901</v>
      </c>
      <c r="AE33" s="14">
        <f t="shared" si="14"/>
        <v>87.26646259971676</v>
      </c>
      <c r="AF33" s="27">
        <f t="shared" si="15"/>
        <v>116.35528346628962</v>
      </c>
      <c r="AG33" s="14">
        <f t="shared" si="16"/>
        <v>145.44410433286248</v>
      </c>
    </row>
    <row r="34" spans="1:33" x14ac:dyDescent="0.4">
      <c r="A34" s="47">
        <v>30</v>
      </c>
      <c r="B34" s="22">
        <f t="shared" si="21"/>
        <v>52359.877559829882</v>
      </c>
      <c r="C34" s="6">
        <f t="shared" si="21"/>
        <v>52534.410485029322</v>
      </c>
      <c r="D34" s="7">
        <f t="shared" si="21"/>
        <v>52708.943410228749</v>
      </c>
      <c r="E34" s="8">
        <f t="shared" si="21"/>
        <v>52883.476335428182</v>
      </c>
      <c r="F34" s="6">
        <f t="shared" si="21"/>
        <v>53058.009260627616</v>
      </c>
      <c r="G34" s="7">
        <f t="shared" si="21"/>
        <v>53232.542185827049</v>
      </c>
      <c r="H34" s="8">
        <f t="shared" si="21"/>
        <v>53407.07511102649</v>
      </c>
      <c r="I34" s="6">
        <f t="shared" si="21"/>
        <v>53581.608036225916</v>
      </c>
      <c r="J34" s="7">
        <f t="shared" si="21"/>
        <v>53756.14096142535</v>
      </c>
      <c r="K34" s="8">
        <f t="shared" si="21"/>
        <v>53930.673886624783</v>
      </c>
      <c r="L34" s="27">
        <f t="shared" si="22"/>
        <v>29.08882086657286</v>
      </c>
      <c r="M34" s="13">
        <f t="shared" si="23"/>
        <v>58.177641733142991</v>
      </c>
      <c r="N34" s="14">
        <f t="shared" si="24"/>
        <v>87.26646259971676</v>
      </c>
      <c r="O34" s="27">
        <f t="shared" si="25"/>
        <v>116.35528346628962</v>
      </c>
      <c r="P34" s="14">
        <f t="shared" si="26"/>
        <v>145.44410433286066</v>
      </c>
      <c r="R34" s="47">
        <v>75</v>
      </c>
      <c r="S34" s="22">
        <f t="shared" si="2"/>
        <v>130899.69389957472</v>
      </c>
      <c r="T34" s="6">
        <f t="shared" si="3"/>
        <v>131074.22682477414</v>
      </c>
      <c r="U34" s="7">
        <f t="shared" si="4"/>
        <v>131248.7597499736</v>
      </c>
      <c r="V34" s="8">
        <f t="shared" si="5"/>
        <v>131423.292675173</v>
      </c>
      <c r="W34" s="6">
        <f t="shared" si="6"/>
        <v>131597.82560037245</v>
      </c>
      <c r="X34" s="7">
        <f t="shared" si="7"/>
        <v>131772.35852557188</v>
      </c>
      <c r="Y34" s="8">
        <f t="shared" si="8"/>
        <v>131946.89145077131</v>
      </c>
      <c r="Z34" s="6">
        <f t="shared" si="9"/>
        <v>132121.42437597073</v>
      </c>
      <c r="AA34" s="7">
        <f t="shared" si="10"/>
        <v>132295.95730117016</v>
      </c>
      <c r="AB34" s="8">
        <f t="shared" si="11"/>
        <v>132470.49022636964</v>
      </c>
      <c r="AC34" s="27">
        <f t="shared" si="12"/>
        <v>29.088820866571041</v>
      </c>
      <c r="AD34" s="13">
        <f t="shared" si="13"/>
        <v>58.177641733143901</v>
      </c>
      <c r="AE34" s="14">
        <f t="shared" si="14"/>
        <v>87.26646259971676</v>
      </c>
      <c r="AF34" s="27">
        <f t="shared" si="15"/>
        <v>116.35528346628962</v>
      </c>
      <c r="AG34" s="14">
        <f t="shared" si="16"/>
        <v>145.44410433286066</v>
      </c>
    </row>
    <row r="35" spans="1:33" x14ac:dyDescent="0.4">
      <c r="A35" s="47">
        <v>31</v>
      </c>
      <c r="B35" s="22">
        <f t="shared" si="21"/>
        <v>54105.206811824217</v>
      </c>
      <c r="C35" s="6">
        <f t="shared" si="21"/>
        <v>54279.739737023643</v>
      </c>
      <c r="D35" s="7">
        <f t="shared" si="21"/>
        <v>54454.272662223077</v>
      </c>
      <c r="E35" s="8">
        <f t="shared" si="21"/>
        <v>54628.80558742251</v>
      </c>
      <c r="F35" s="6">
        <f t="shared" si="21"/>
        <v>54803.338512621944</v>
      </c>
      <c r="G35" s="7">
        <f t="shared" si="21"/>
        <v>54977.871437821377</v>
      </c>
      <c r="H35" s="8">
        <f t="shared" si="21"/>
        <v>55152.404363020811</v>
      </c>
      <c r="I35" s="6">
        <f t="shared" si="21"/>
        <v>55326.937288220244</v>
      </c>
      <c r="J35" s="7">
        <f t="shared" si="21"/>
        <v>55501.470213419678</v>
      </c>
      <c r="K35" s="8">
        <f t="shared" si="21"/>
        <v>55676.003138619111</v>
      </c>
      <c r="L35" s="27">
        <f t="shared" si="22"/>
        <v>29.088820866573769</v>
      </c>
      <c r="M35" s="13">
        <f t="shared" si="23"/>
        <v>58.17764173314481</v>
      </c>
      <c r="N35" s="14">
        <f t="shared" si="24"/>
        <v>87.266462599715851</v>
      </c>
      <c r="O35" s="27">
        <f t="shared" si="25"/>
        <v>116.35528346628962</v>
      </c>
      <c r="P35" s="14">
        <f t="shared" si="26"/>
        <v>145.44410433286066</v>
      </c>
      <c r="R35" s="47">
        <v>76</v>
      </c>
      <c r="S35" s="22">
        <f t="shared" si="2"/>
        <v>132645.02315156904</v>
      </c>
      <c r="T35" s="6">
        <f t="shared" si="3"/>
        <v>132819.55607676847</v>
      </c>
      <c r="U35" s="7">
        <f t="shared" si="4"/>
        <v>132994.08900196792</v>
      </c>
      <c r="V35" s="8">
        <f t="shared" si="5"/>
        <v>133168.62192716735</v>
      </c>
      <c r="W35" s="6">
        <f t="shared" si="6"/>
        <v>133343.15485236677</v>
      </c>
      <c r="X35" s="7">
        <f t="shared" si="7"/>
        <v>133517.6877775662</v>
      </c>
      <c r="Y35" s="8">
        <f t="shared" si="8"/>
        <v>133692.22070276563</v>
      </c>
      <c r="Z35" s="6">
        <f t="shared" si="9"/>
        <v>133866.75362796508</v>
      </c>
      <c r="AA35" s="7">
        <f t="shared" si="10"/>
        <v>134041.28655316451</v>
      </c>
      <c r="AB35" s="8">
        <f t="shared" si="11"/>
        <v>134215.81947836396</v>
      </c>
      <c r="AC35" s="27">
        <f t="shared" si="12"/>
        <v>29.088820866571041</v>
      </c>
      <c r="AD35" s="13">
        <f t="shared" si="13"/>
        <v>58.177641733143901</v>
      </c>
      <c r="AE35" s="14">
        <f t="shared" si="14"/>
        <v>87.26646259971676</v>
      </c>
      <c r="AF35" s="27">
        <f t="shared" si="15"/>
        <v>116.35528346628962</v>
      </c>
      <c r="AG35" s="14">
        <f t="shared" si="16"/>
        <v>145.44410433285884</v>
      </c>
    </row>
    <row r="36" spans="1:33" x14ac:dyDescent="0.4">
      <c r="A36" s="47">
        <v>32</v>
      </c>
      <c r="B36" s="22">
        <f t="shared" si="21"/>
        <v>55850.536063818545</v>
      </c>
      <c r="C36" s="6">
        <f t="shared" si="21"/>
        <v>56025.068989017978</v>
      </c>
      <c r="D36" s="7">
        <f t="shared" si="21"/>
        <v>56199.601914217412</v>
      </c>
      <c r="E36" s="8">
        <f t="shared" si="21"/>
        <v>56374.134839416831</v>
      </c>
      <c r="F36" s="6">
        <f t="shared" si="21"/>
        <v>56548.667764616279</v>
      </c>
      <c r="G36" s="7">
        <f t="shared" si="21"/>
        <v>56723.200689815712</v>
      </c>
      <c r="H36" s="8">
        <f t="shared" si="21"/>
        <v>56897.733615015146</v>
      </c>
      <c r="I36" s="6">
        <f t="shared" si="21"/>
        <v>57072.266540214579</v>
      </c>
      <c r="J36" s="7">
        <f t="shared" si="21"/>
        <v>57246.799465413998</v>
      </c>
      <c r="K36" s="8">
        <f t="shared" si="21"/>
        <v>57421.332390613446</v>
      </c>
      <c r="L36" s="27">
        <f t="shared" si="22"/>
        <v>29.08882086657195</v>
      </c>
      <c r="M36" s="13">
        <f t="shared" si="23"/>
        <v>58.17764173314481</v>
      </c>
      <c r="N36" s="14">
        <f t="shared" si="24"/>
        <v>87.26646259971676</v>
      </c>
      <c r="O36" s="27">
        <f t="shared" si="25"/>
        <v>116.3552834662878</v>
      </c>
      <c r="P36" s="14">
        <f t="shared" si="26"/>
        <v>145.44410433286157</v>
      </c>
      <c r="R36" s="47">
        <v>77</v>
      </c>
      <c r="S36" s="22">
        <f t="shared" si="2"/>
        <v>134390.35240356339</v>
      </c>
      <c r="T36" s="6">
        <f t="shared" si="3"/>
        <v>134564.88532876282</v>
      </c>
      <c r="U36" s="7">
        <f t="shared" si="4"/>
        <v>134739.41825396224</v>
      </c>
      <c r="V36" s="8">
        <f t="shared" si="5"/>
        <v>134913.95117916167</v>
      </c>
      <c r="W36" s="6">
        <f t="shared" si="6"/>
        <v>135088.48410436112</v>
      </c>
      <c r="X36" s="7">
        <f t="shared" si="7"/>
        <v>135263.01702956055</v>
      </c>
      <c r="Y36" s="8">
        <f t="shared" si="8"/>
        <v>135437.54995475998</v>
      </c>
      <c r="Z36" s="6">
        <f t="shared" si="9"/>
        <v>135612.0828799594</v>
      </c>
      <c r="AA36" s="7">
        <f t="shared" si="10"/>
        <v>135786.61580515883</v>
      </c>
      <c r="AB36" s="8">
        <f t="shared" si="11"/>
        <v>135961.14873035828</v>
      </c>
      <c r="AC36" s="27">
        <f t="shared" si="12"/>
        <v>29.088820866571041</v>
      </c>
      <c r="AD36" s="13">
        <f t="shared" si="13"/>
        <v>58.177641733143901</v>
      </c>
      <c r="AE36" s="14">
        <f t="shared" si="14"/>
        <v>87.266462599714941</v>
      </c>
      <c r="AF36" s="27">
        <f t="shared" si="15"/>
        <v>116.35528346628962</v>
      </c>
      <c r="AG36" s="14">
        <f t="shared" si="16"/>
        <v>145.44410433285884</v>
      </c>
    </row>
    <row r="37" spans="1:33" x14ac:dyDescent="0.4">
      <c r="A37" s="47">
        <v>33</v>
      </c>
      <c r="B37" s="22">
        <f t="shared" si="21"/>
        <v>57595.86531581288</v>
      </c>
      <c r="C37" s="6">
        <f t="shared" si="21"/>
        <v>57770.398241012314</v>
      </c>
      <c r="D37" s="7">
        <f t="shared" si="21"/>
        <v>57944.931166211747</v>
      </c>
      <c r="E37" s="8">
        <f t="shared" si="21"/>
        <v>58119.464091411166</v>
      </c>
      <c r="F37" s="6">
        <f t="shared" si="21"/>
        <v>58293.9970166106</v>
      </c>
      <c r="G37" s="7">
        <f t="shared" si="21"/>
        <v>58468.52994181004</v>
      </c>
      <c r="H37" s="8">
        <f t="shared" si="21"/>
        <v>58643.062867009474</v>
      </c>
      <c r="I37" s="6">
        <f t="shared" si="21"/>
        <v>58817.595792208907</v>
      </c>
      <c r="J37" s="7">
        <f t="shared" si="21"/>
        <v>58992.128717408334</v>
      </c>
      <c r="K37" s="8">
        <f t="shared" si="21"/>
        <v>59166.661642607767</v>
      </c>
      <c r="L37" s="27">
        <f t="shared" si="22"/>
        <v>29.08882086657195</v>
      </c>
      <c r="M37" s="13">
        <f t="shared" si="23"/>
        <v>58.17764173314481</v>
      </c>
      <c r="N37" s="14">
        <f t="shared" si="24"/>
        <v>87.26646259971676</v>
      </c>
      <c r="O37" s="27">
        <f t="shared" si="25"/>
        <v>116.35528346628871</v>
      </c>
      <c r="P37" s="14">
        <f t="shared" si="26"/>
        <v>145.44410433286157</v>
      </c>
      <c r="R37" s="47">
        <v>78</v>
      </c>
      <c r="S37" s="22">
        <f t="shared" si="2"/>
        <v>136135.68165555768</v>
      </c>
      <c r="T37" s="6">
        <f t="shared" si="3"/>
        <v>136310.21458075714</v>
      </c>
      <c r="U37" s="7">
        <f t="shared" si="4"/>
        <v>136484.74750595659</v>
      </c>
      <c r="V37" s="8">
        <f t="shared" si="5"/>
        <v>136659.28043115602</v>
      </c>
      <c r="W37" s="6">
        <f t="shared" si="6"/>
        <v>136833.81335635544</v>
      </c>
      <c r="X37" s="7">
        <f t="shared" si="7"/>
        <v>137008.34628155487</v>
      </c>
      <c r="Y37" s="8">
        <f t="shared" si="8"/>
        <v>137182.8792067543</v>
      </c>
      <c r="Z37" s="6">
        <f t="shared" si="9"/>
        <v>137357.41213195375</v>
      </c>
      <c r="AA37" s="7">
        <f t="shared" si="10"/>
        <v>137531.94505715315</v>
      </c>
      <c r="AB37" s="8">
        <f t="shared" si="11"/>
        <v>137706.4779823526</v>
      </c>
      <c r="AC37" s="27">
        <f t="shared" si="12"/>
        <v>29.088820866574679</v>
      </c>
      <c r="AD37" s="13">
        <f t="shared" si="13"/>
        <v>58.177641733140263</v>
      </c>
      <c r="AE37" s="14">
        <f t="shared" si="14"/>
        <v>87.266462599714941</v>
      </c>
      <c r="AF37" s="27">
        <f t="shared" si="15"/>
        <v>116.35528346628962</v>
      </c>
      <c r="AG37" s="14">
        <f t="shared" si="16"/>
        <v>145.44410433285884</v>
      </c>
    </row>
    <row r="38" spans="1:33" x14ac:dyDescent="0.4">
      <c r="A38" s="47">
        <v>34</v>
      </c>
      <c r="B38" s="22">
        <f t="shared" si="21"/>
        <v>59341.194567807208</v>
      </c>
      <c r="C38" s="6">
        <f t="shared" si="21"/>
        <v>59515.727493006641</v>
      </c>
      <c r="D38" s="7">
        <f t="shared" si="21"/>
        <v>59690.260418206075</v>
      </c>
      <c r="E38" s="8">
        <f t="shared" si="21"/>
        <v>59864.793343405501</v>
      </c>
      <c r="F38" s="6">
        <f t="shared" si="21"/>
        <v>60039.326268604935</v>
      </c>
      <c r="G38" s="7">
        <f t="shared" si="21"/>
        <v>60213.859193804361</v>
      </c>
      <c r="H38" s="8">
        <f t="shared" si="21"/>
        <v>60388.392119003809</v>
      </c>
      <c r="I38" s="6">
        <f t="shared" si="21"/>
        <v>60562.925044203243</v>
      </c>
      <c r="J38" s="7">
        <f t="shared" si="21"/>
        <v>60737.457969402662</v>
      </c>
      <c r="K38" s="8">
        <f t="shared" si="21"/>
        <v>60911.990894602095</v>
      </c>
      <c r="L38" s="27">
        <f t="shared" si="22"/>
        <v>29.088820866571041</v>
      </c>
      <c r="M38" s="13">
        <f t="shared" si="23"/>
        <v>58.17764173314481</v>
      </c>
      <c r="N38" s="14">
        <f t="shared" si="24"/>
        <v>87.26646259971676</v>
      </c>
      <c r="O38" s="27">
        <f t="shared" si="25"/>
        <v>116.35528346628871</v>
      </c>
      <c r="P38" s="14">
        <f t="shared" si="26"/>
        <v>145.44410433286157</v>
      </c>
      <c r="R38" s="47">
        <v>79</v>
      </c>
      <c r="S38" s="22">
        <f t="shared" si="2"/>
        <v>137881.01090755203</v>
      </c>
      <c r="T38" s="6">
        <f t="shared" si="3"/>
        <v>138055.54383275146</v>
      </c>
      <c r="U38" s="7">
        <f t="shared" si="4"/>
        <v>138230.07675795091</v>
      </c>
      <c r="V38" s="8">
        <f t="shared" si="5"/>
        <v>138404.60968315034</v>
      </c>
      <c r="W38" s="6">
        <f t="shared" si="6"/>
        <v>138579.14260834979</v>
      </c>
      <c r="X38" s="7">
        <f t="shared" si="7"/>
        <v>138753.67553354919</v>
      </c>
      <c r="Y38" s="8">
        <f t="shared" si="8"/>
        <v>138928.20845874862</v>
      </c>
      <c r="Z38" s="6">
        <f t="shared" si="9"/>
        <v>139102.74138394807</v>
      </c>
      <c r="AA38" s="7">
        <f t="shared" si="10"/>
        <v>139277.2743091475</v>
      </c>
      <c r="AB38" s="8">
        <f t="shared" si="11"/>
        <v>139451.80723434692</v>
      </c>
      <c r="AC38" s="27">
        <f t="shared" si="12"/>
        <v>29.088820866574679</v>
      </c>
      <c r="AD38" s="13">
        <f t="shared" si="13"/>
        <v>58.177641733143901</v>
      </c>
      <c r="AE38" s="14">
        <f t="shared" si="14"/>
        <v>87.266462599714941</v>
      </c>
      <c r="AF38" s="27">
        <f t="shared" si="15"/>
        <v>116.35528346628962</v>
      </c>
      <c r="AG38" s="14">
        <f t="shared" si="16"/>
        <v>145.44410433285884</v>
      </c>
    </row>
    <row r="39" spans="1:33" x14ac:dyDescent="0.4">
      <c r="A39" s="47">
        <v>35</v>
      </c>
      <c r="B39" s="22">
        <f t="shared" si="21"/>
        <v>61086.523819801529</v>
      </c>
      <c r="C39" s="6">
        <f t="shared" si="21"/>
        <v>61261.056745000977</v>
      </c>
      <c r="D39" s="7">
        <f t="shared" si="21"/>
        <v>61435.58967020041</v>
      </c>
      <c r="E39" s="8">
        <f t="shared" si="21"/>
        <v>61610.122595399829</v>
      </c>
      <c r="F39" s="6">
        <f t="shared" si="21"/>
        <v>61784.655520599263</v>
      </c>
      <c r="G39" s="7">
        <f t="shared" si="21"/>
        <v>61959.188445798696</v>
      </c>
      <c r="H39" s="8">
        <f t="shared" si="21"/>
        <v>62133.72137099813</v>
      </c>
      <c r="I39" s="6">
        <f t="shared" si="21"/>
        <v>62308.254296197571</v>
      </c>
      <c r="J39" s="7">
        <f t="shared" si="21"/>
        <v>62482.787221396997</v>
      </c>
      <c r="K39" s="8">
        <f t="shared" si="21"/>
        <v>62657.32014659643</v>
      </c>
      <c r="L39" s="27">
        <f t="shared" si="22"/>
        <v>29.08882086657195</v>
      </c>
      <c r="M39" s="13">
        <f t="shared" si="23"/>
        <v>58.17764173314481</v>
      </c>
      <c r="N39" s="14">
        <f t="shared" si="24"/>
        <v>87.26646259971676</v>
      </c>
      <c r="O39" s="27">
        <f t="shared" si="25"/>
        <v>116.35528346628871</v>
      </c>
      <c r="P39" s="14">
        <f t="shared" si="26"/>
        <v>145.44410433286157</v>
      </c>
      <c r="R39" s="47">
        <v>80</v>
      </c>
      <c r="S39" s="22">
        <f t="shared" si="2"/>
        <v>139626.34015954635</v>
      </c>
      <c r="T39" s="6">
        <f t="shared" si="3"/>
        <v>139800.87308474578</v>
      </c>
      <c r="U39" s="7">
        <f t="shared" si="4"/>
        <v>139975.40600994523</v>
      </c>
      <c r="V39" s="8">
        <f t="shared" si="5"/>
        <v>140149.93893514466</v>
      </c>
      <c r="W39" s="6">
        <f t="shared" si="6"/>
        <v>140324.47186034411</v>
      </c>
      <c r="X39" s="7">
        <f t="shared" si="7"/>
        <v>140499.00478554354</v>
      </c>
      <c r="Y39" s="8">
        <f t="shared" si="8"/>
        <v>140673.53771074297</v>
      </c>
      <c r="Z39" s="6">
        <f t="shared" si="9"/>
        <v>140848.07063594239</v>
      </c>
      <c r="AA39" s="7">
        <f t="shared" si="10"/>
        <v>141022.60356114182</v>
      </c>
      <c r="AB39" s="8">
        <f t="shared" si="11"/>
        <v>141197.13648634127</v>
      </c>
      <c r="AC39" s="27">
        <f t="shared" si="12"/>
        <v>29.08882086657286</v>
      </c>
      <c r="AD39" s="13">
        <f t="shared" si="13"/>
        <v>58.177641733143901</v>
      </c>
      <c r="AE39" s="14">
        <f t="shared" si="14"/>
        <v>87.266462599718579</v>
      </c>
      <c r="AF39" s="27">
        <f t="shared" si="15"/>
        <v>116.3552834662878</v>
      </c>
      <c r="AG39" s="14">
        <f t="shared" si="16"/>
        <v>145.44410433285884</v>
      </c>
    </row>
    <row r="40" spans="1:33" x14ac:dyDescent="0.4">
      <c r="A40" s="47">
        <v>36</v>
      </c>
      <c r="B40" s="22">
        <f t="shared" si="21"/>
        <v>62831.853071795864</v>
      </c>
      <c r="C40" s="6">
        <f t="shared" si="21"/>
        <v>63006.385996995297</v>
      </c>
      <c r="D40" s="7">
        <f t="shared" si="21"/>
        <v>63180.918922194738</v>
      </c>
      <c r="E40" s="8">
        <f t="shared" si="21"/>
        <v>63355.451847394164</v>
      </c>
      <c r="F40" s="6">
        <f t="shared" si="21"/>
        <v>63529.984772593598</v>
      </c>
      <c r="G40" s="7">
        <f t="shared" si="21"/>
        <v>63704.517697793031</v>
      </c>
      <c r="H40" s="8">
        <f t="shared" si="21"/>
        <v>63879.050622992465</v>
      </c>
      <c r="I40" s="6">
        <f t="shared" si="21"/>
        <v>64053.583548191891</v>
      </c>
      <c r="J40" s="7">
        <f t="shared" si="21"/>
        <v>64228.116473391325</v>
      </c>
      <c r="K40" s="8">
        <f t="shared" si="21"/>
        <v>64402.649398590758</v>
      </c>
      <c r="L40" s="27">
        <f t="shared" si="22"/>
        <v>29.08882086657195</v>
      </c>
      <c r="M40" s="13">
        <f t="shared" si="23"/>
        <v>58.17764173314481</v>
      </c>
      <c r="N40" s="14">
        <f t="shared" si="24"/>
        <v>87.266462599714941</v>
      </c>
      <c r="O40" s="27">
        <f t="shared" si="25"/>
        <v>116.3552834662878</v>
      </c>
      <c r="P40" s="14">
        <f t="shared" si="26"/>
        <v>145.44410433286066</v>
      </c>
      <c r="R40" s="47">
        <v>81</v>
      </c>
      <c r="S40" s="22">
        <f t="shared" si="2"/>
        <v>141371.6694115407</v>
      </c>
      <c r="T40" s="6">
        <f t="shared" si="3"/>
        <v>141546.2023367401</v>
      </c>
      <c r="U40" s="7">
        <f t="shared" si="4"/>
        <v>141720.73526193955</v>
      </c>
      <c r="V40" s="8">
        <f t="shared" si="5"/>
        <v>141895.26818713898</v>
      </c>
      <c r="W40" s="6">
        <f t="shared" si="6"/>
        <v>142069.80111233843</v>
      </c>
      <c r="X40" s="7">
        <f t="shared" si="7"/>
        <v>142244.33403753786</v>
      </c>
      <c r="Y40" s="8">
        <f t="shared" si="8"/>
        <v>142418.86696273729</v>
      </c>
      <c r="Z40" s="6">
        <f t="shared" si="9"/>
        <v>142593.39988793674</v>
      </c>
      <c r="AA40" s="7">
        <f t="shared" si="10"/>
        <v>142767.93281313617</v>
      </c>
      <c r="AB40" s="8">
        <f t="shared" si="11"/>
        <v>142942.4657383356</v>
      </c>
      <c r="AC40" s="27">
        <f t="shared" si="12"/>
        <v>29.08882086657286</v>
      </c>
      <c r="AD40" s="13">
        <f t="shared" si="13"/>
        <v>58.177641733143901</v>
      </c>
      <c r="AE40" s="14">
        <f t="shared" si="14"/>
        <v>87.266462599718579</v>
      </c>
      <c r="AF40" s="27">
        <f t="shared" si="15"/>
        <v>116.35528346628962</v>
      </c>
      <c r="AG40" s="14">
        <f t="shared" si="16"/>
        <v>145.44410433285884</v>
      </c>
    </row>
    <row r="41" spans="1:33" x14ac:dyDescent="0.4">
      <c r="A41" s="47">
        <v>37</v>
      </c>
      <c r="B41" s="22">
        <f t="shared" si="21"/>
        <v>64577.182323790192</v>
      </c>
      <c r="C41" s="6">
        <f t="shared" si="21"/>
        <v>64751.715248989625</v>
      </c>
      <c r="D41" s="7">
        <f t="shared" si="21"/>
        <v>64926.248174189059</v>
      </c>
      <c r="E41" s="8">
        <f t="shared" si="21"/>
        <v>65100.781099388485</v>
      </c>
      <c r="F41" s="6">
        <f t="shared" si="21"/>
        <v>65275.314024587926</v>
      </c>
      <c r="G41" s="7">
        <f t="shared" si="21"/>
        <v>65449.846949787359</v>
      </c>
      <c r="H41" s="8">
        <f t="shared" si="21"/>
        <v>65624.3798749868</v>
      </c>
      <c r="I41" s="6">
        <f t="shared" si="21"/>
        <v>65798.912800186226</v>
      </c>
      <c r="J41" s="7">
        <f t="shared" si="21"/>
        <v>65973.445725385653</v>
      </c>
      <c r="K41" s="8">
        <f t="shared" si="21"/>
        <v>66147.978650585079</v>
      </c>
      <c r="L41" s="27">
        <f t="shared" si="22"/>
        <v>29.08882086657195</v>
      </c>
      <c r="M41" s="13">
        <f t="shared" si="23"/>
        <v>58.17764173314481</v>
      </c>
      <c r="N41" s="14">
        <f t="shared" si="24"/>
        <v>87.26646259971676</v>
      </c>
      <c r="O41" s="27">
        <f t="shared" si="25"/>
        <v>116.3552834662878</v>
      </c>
      <c r="P41" s="14">
        <f t="shared" si="26"/>
        <v>145.44410433286066</v>
      </c>
      <c r="R41" s="47">
        <v>82</v>
      </c>
      <c r="S41" s="22">
        <f t="shared" si="2"/>
        <v>143116.99866353502</v>
      </c>
      <c r="T41" s="6">
        <f t="shared" si="3"/>
        <v>143291.53158873445</v>
      </c>
      <c r="U41" s="7">
        <f t="shared" si="4"/>
        <v>143466.0645139339</v>
      </c>
      <c r="V41" s="8">
        <f t="shared" si="5"/>
        <v>143640.5974391333</v>
      </c>
      <c r="W41" s="6">
        <f t="shared" si="6"/>
        <v>143815.13036433276</v>
      </c>
      <c r="X41" s="7">
        <f t="shared" si="7"/>
        <v>143989.66328953218</v>
      </c>
      <c r="Y41" s="8">
        <f t="shared" si="8"/>
        <v>144164.19621473161</v>
      </c>
      <c r="Z41" s="6">
        <f t="shared" si="9"/>
        <v>144338.72913993106</v>
      </c>
      <c r="AA41" s="7">
        <f t="shared" si="10"/>
        <v>144513.26206513049</v>
      </c>
      <c r="AB41" s="8">
        <f t="shared" si="11"/>
        <v>144687.79499032994</v>
      </c>
      <c r="AC41" s="27">
        <f t="shared" si="12"/>
        <v>29.088820866574679</v>
      </c>
      <c r="AD41" s="13">
        <f t="shared" si="13"/>
        <v>58.177641733142082</v>
      </c>
      <c r="AE41" s="14">
        <f t="shared" si="14"/>
        <v>87.266462599718579</v>
      </c>
      <c r="AF41" s="27">
        <f t="shared" si="15"/>
        <v>116.35528346628962</v>
      </c>
      <c r="AG41" s="14">
        <f t="shared" si="16"/>
        <v>145.44410433286066</v>
      </c>
    </row>
    <row r="42" spans="1:33" x14ac:dyDescent="0.4">
      <c r="A42" s="47">
        <v>38</v>
      </c>
      <c r="B42" s="22">
        <f t="shared" si="21"/>
        <v>66322.51157578452</v>
      </c>
      <c r="C42" s="6">
        <f t="shared" si="21"/>
        <v>66497.04450098396</v>
      </c>
      <c r="D42" s="7">
        <f t="shared" si="21"/>
        <v>66671.577426183387</v>
      </c>
      <c r="E42" s="8">
        <f t="shared" si="21"/>
        <v>66846.110351382813</v>
      </c>
      <c r="F42" s="6">
        <f t="shared" si="21"/>
        <v>67020.643276582254</v>
      </c>
      <c r="G42" s="7">
        <f t="shared" si="21"/>
        <v>67195.176201781695</v>
      </c>
      <c r="H42" s="8">
        <f t="shared" si="21"/>
        <v>67369.709126981121</v>
      </c>
      <c r="I42" s="6">
        <f t="shared" si="21"/>
        <v>67544.242052180562</v>
      </c>
      <c r="J42" s="7">
        <f t="shared" si="21"/>
        <v>67718.774977379988</v>
      </c>
      <c r="K42" s="8">
        <f t="shared" si="21"/>
        <v>67893.307902579414</v>
      </c>
      <c r="L42" s="27">
        <f t="shared" si="22"/>
        <v>29.08882086657195</v>
      </c>
      <c r="M42" s="13">
        <f t="shared" si="23"/>
        <v>58.17764173314481</v>
      </c>
      <c r="N42" s="14">
        <f t="shared" si="24"/>
        <v>87.26646259971676</v>
      </c>
      <c r="O42" s="27">
        <f t="shared" si="25"/>
        <v>116.35528346628871</v>
      </c>
      <c r="P42" s="14">
        <f t="shared" si="26"/>
        <v>145.44410433286157</v>
      </c>
      <c r="R42" s="47">
        <v>83</v>
      </c>
      <c r="S42" s="22">
        <f t="shared" si="2"/>
        <v>144862.32791552934</v>
      </c>
      <c r="T42" s="6">
        <f t="shared" si="3"/>
        <v>145036.86084072877</v>
      </c>
      <c r="U42" s="7">
        <f t="shared" si="4"/>
        <v>145211.39376592822</v>
      </c>
      <c r="V42" s="8">
        <f t="shared" si="5"/>
        <v>145385.92669112765</v>
      </c>
      <c r="W42" s="6">
        <f t="shared" si="6"/>
        <v>145560.45961632708</v>
      </c>
      <c r="X42" s="7">
        <f t="shared" si="7"/>
        <v>145734.9925415265</v>
      </c>
      <c r="Y42" s="8">
        <f t="shared" si="8"/>
        <v>145909.52546672593</v>
      </c>
      <c r="Z42" s="6">
        <f t="shared" si="9"/>
        <v>146084.05839192538</v>
      </c>
      <c r="AA42" s="7">
        <f t="shared" si="10"/>
        <v>146258.59131712481</v>
      </c>
      <c r="AB42" s="8">
        <f t="shared" si="11"/>
        <v>146433.12424232427</v>
      </c>
      <c r="AC42" s="27">
        <f t="shared" si="12"/>
        <v>29.08882086657286</v>
      </c>
      <c r="AD42" s="13">
        <f t="shared" si="13"/>
        <v>58.177641733143901</v>
      </c>
      <c r="AE42" s="14">
        <f t="shared" si="14"/>
        <v>87.26646259971676</v>
      </c>
      <c r="AF42" s="27">
        <f t="shared" si="15"/>
        <v>116.35528346628962</v>
      </c>
      <c r="AG42" s="14">
        <f t="shared" si="16"/>
        <v>145.44410433286248</v>
      </c>
    </row>
    <row r="43" spans="1:33" x14ac:dyDescent="0.4">
      <c r="A43" s="47">
        <v>39</v>
      </c>
      <c r="B43" s="22">
        <f t="shared" si="21"/>
        <v>68067.84082777884</v>
      </c>
      <c r="C43" s="6">
        <f t="shared" si="21"/>
        <v>68242.373752978296</v>
      </c>
      <c r="D43" s="7">
        <f t="shared" si="21"/>
        <v>68416.906678177722</v>
      </c>
      <c r="E43" s="8">
        <f t="shared" si="21"/>
        <v>68591.439603377148</v>
      </c>
      <c r="F43" s="6">
        <f t="shared" si="21"/>
        <v>68765.972528576574</v>
      </c>
      <c r="G43" s="7">
        <f t="shared" si="21"/>
        <v>68940.505453776015</v>
      </c>
      <c r="H43" s="8">
        <f t="shared" si="21"/>
        <v>69115.038378975456</v>
      </c>
      <c r="I43" s="6">
        <f t="shared" si="21"/>
        <v>69289.571304174897</v>
      </c>
      <c r="J43" s="7">
        <f t="shared" si="21"/>
        <v>69464.104229374308</v>
      </c>
      <c r="K43" s="8">
        <f t="shared" si="21"/>
        <v>69638.637154573749</v>
      </c>
      <c r="L43" s="27">
        <f t="shared" si="22"/>
        <v>29.08882086657195</v>
      </c>
      <c r="M43" s="13">
        <f t="shared" si="23"/>
        <v>58.17764173314481</v>
      </c>
      <c r="N43" s="14">
        <f t="shared" si="24"/>
        <v>87.266462599715851</v>
      </c>
      <c r="O43" s="27">
        <f t="shared" si="25"/>
        <v>116.35528346628871</v>
      </c>
      <c r="P43" s="14">
        <f t="shared" si="26"/>
        <v>145.44410433286157</v>
      </c>
      <c r="R43" s="47">
        <v>84</v>
      </c>
      <c r="S43" s="22">
        <f t="shared" si="2"/>
        <v>146607.65716752369</v>
      </c>
      <c r="T43" s="6">
        <f t="shared" si="3"/>
        <v>146782.19009272312</v>
      </c>
      <c r="U43" s="7">
        <f t="shared" si="4"/>
        <v>146956.72301792254</v>
      </c>
      <c r="V43" s="8">
        <f t="shared" si="5"/>
        <v>147131.25594312197</v>
      </c>
      <c r="W43" s="6">
        <f t="shared" si="6"/>
        <v>147305.78886832143</v>
      </c>
      <c r="X43" s="7">
        <f t="shared" si="7"/>
        <v>147480.32179352085</v>
      </c>
      <c r="Y43" s="8">
        <f t="shared" si="8"/>
        <v>147654.85471872025</v>
      </c>
      <c r="Z43" s="6">
        <f t="shared" si="9"/>
        <v>147829.3876439197</v>
      </c>
      <c r="AA43" s="7">
        <f t="shared" si="10"/>
        <v>148003.92056911916</v>
      </c>
      <c r="AB43" s="8">
        <f t="shared" si="11"/>
        <v>148178.45349431859</v>
      </c>
      <c r="AC43" s="27">
        <f t="shared" si="12"/>
        <v>29.08882086657286</v>
      </c>
      <c r="AD43" s="13">
        <f t="shared" si="13"/>
        <v>58.177641733143901</v>
      </c>
      <c r="AE43" s="14">
        <f t="shared" si="14"/>
        <v>87.266462599714941</v>
      </c>
      <c r="AF43" s="27">
        <f t="shared" si="15"/>
        <v>116.35528346628962</v>
      </c>
      <c r="AG43" s="14">
        <f t="shared" si="16"/>
        <v>145.44410433286248</v>
      </c>
    </row>
    <row r="44" spans="1:33" x14ac:dyDescent="0.4">
      <c r="A44" s="47">
        <v>40</v>
      </c>
      <c r="B44" s="22">
        <f t="shared" si="21"/>
        <v>69813.170079773176</v>
      </c>
      <c r="C44" s="6">
        <f t="shared" ref="C44:K48" si="27">RADIANS($A44+C$2)*100000</f>
        <v>69987.703004972616</v>
      </c>
      <c r="D44" s="7">
        <f t="shared" si="27"/>
        <v>70162.235930172057</v>
      </c>
      <c r="E44" s="8">
        <f t="shared" si="27"/>
        <v>70336.768855371483</v>
      </c>
      <c r="F44" s="6">
        <f t="shared" si="27"/>
        <v>70511.30178057091</v>
      </c>
      <c r="G44" s="7">
        <f t="shared" si="27"/>
        <v>70685.83470577035</v>
      </c>
      <c r="H44" s="8">
        <f t="shared" si="27"/>
        <v>70860.367630969777</v>
      </c>
      <c r="I44" s="6">
        <f t="shared" si="27"/>
        <v>71034.900556169217</v>
      </c>
      <c r="J44" s="7">
        <f t="shared" si="27"/>
        <v>71209.433481368644</v>
      </c>
      <c r="K44" s="8">
        <f t="shared" si="27"/>
        <v>71383.966406568084</v>
      </c>
      <c r="L44" s="27">
        <f t="shared" si="22"/>
        <v>29.08882086657195</v>
      </c>
      <c r="M44" s="13">
        <f t="shared" si="23"/>
        <v>58.17764173314481</v>
      </c>
      <c r="N44" s="14">
        <f t="shared" si="24"/>
        <v>87.26646259971676</v>
      </c>
      <c r="O44" s="27">
        <f t="shared" si="25"/>
        <v>116.35528346628871</v>
      </c>
      <c r="P44" s="14">
        <f t="shared" si="26"/>
        <v>145.44410433286157</v>
      </c>
      <c r="R44" s="47">
        <v>85</v>
      </c>
      <c r="S44" s="22">
        <f t="shared" si="2"/>
        <v>148352.98641951801</v>
      </c>
      <c r="T44" s="6">
        <f t="shared" si="3"/>
        <v>148527.51934471744</v>
      </c>
      <c r="U44" s="7">
        <f t="shared" si="4"/>
        <v>148702.05226991689</v>
      </c>
      <c r="V44" s="8">
        <f t="shared" si="5"/>
        <v>148876.58519511632</v>
      </c>
      <c r="W44" s="6">
        <f t="shared" si="6"/>
        <v>149051.11812031575</v>
      </c>
      <c r="X44" s="7">
        <f t="shared" si="7"/>
        <v>149225.65104551517</v>
      </c>
      <c r="Y44" s="8">
        <f t="shared" si="8"/>
        <v>149400.1839707146</v>
      </c>
      <c r="Z44" s="6">
        <f t="shared" si="9"/>
        <v>149574.71689591403</v>
      </c>
      <c r="AA44" s="7">
        <f t="shared" si="10"/>
        <v>149749.24982111345</v>
      </c>
      <c r="AB44" s="8">
        <f t="shared" si="11"/>
        <v>149923.78274631294</v>
      </c>
      <c r="AC44" s="27">
        <f t="shared" si="12"/>
        <v>29.088820866571041</v>
      </c>
      <c r="AD44" s="13">
        <f t="shared" si="13"/>
        <v>58.177641733143901</v>
      </c>
      <c r="AE44" s="14">
        <f t="shared" si="14"/>
        <v>87.26646259971676</v>
      </c>
      <c r="AF44" s="27">
        <f t="shared" si="15"/>
        <v>116.35528346628962</v>
      </c>
      <c r="AG44" s="14">
        <f t="shared" si="16"/>
        <v>145.44410433285884</v>
      </c>
    </row>
    <row r="45" spans="1:33" x14ac:dyDescent="0.4">
      <c r="A45" s="47">
        <v>41</v>
      </c>
      <c r="B45" s="22">
        <f t="shared" ref="B45:B48" si="28">RADIANS($A45+B$2)*100000</f>
        <v>71558.499331767511</v>
      </c>
      <c r="C45" s="6">
        <f t="shared" si="27"/>
        <v>71733.032256966952</v>
      </c>
      <c r="D45" s="7">
        <f t="shared" si="27"/>
        <v>71907.565182166378</v>
      </c>
      <c r="E45" s="8">
        <f t="shared" si="27"/>
        <v>72082.098107365804</v>
      </c>
      <c r="F45" s="6">
        <f t="shared" si="27"/>
        <v>72256.631032565245</v>
      </c>
      <c r="G45" s="7">
        <f t="shared" si="27"/>
        <v>72431.163957764671</v>
      </c>
      <c r="H45" s="8">
        <f t="shared" si="27"/>
        <v>72605.696882964112</v>
      </c>
      <c r="I45" s="6">
        <f t="shared" si="27"/>
        <v>72780.229808163538</v>
      </c>
      <c r="J45" s="7">
        <f t="shared" si="27"/>
        <v>72954.762733362964</v>
      </c>
      <c r="K45" s="8">
        <f t="shared" si="27"/>
        <v>73129.295658562405</v>
      </c>
      <c r="L45" s="27">
        <f t="shared" si="22"/>
        <v>29.08882086657195</v>
      </c>
      <c r="M45" s="13">
        <f t="shared" si="23"/>
        <v>58.17764173314481</v>
      </c>
      <c r="N45" s="14">
        <f t="shared" si="24"/>
        <v>87.266462599715851</v>
      </c>
      <c r="O45" s="27">
        <f t="shared" si="25"/>
        <v>116.3552834662878</v>
      </c>
      <c r="P45" s="14">
        <f t="shared" si="26"/>
        <v>145.44410433286066</v>
      </c>
      <c r="R45" s="47">
        <v>86</v>
      </c>
      <c r="S45" s="22">
        <f t="shared" si="2"/>
        <v>150098.31567151236</v>
      </c>
      <c r="T45" s="6">
        <f t="shared" si="3"/>
        <v>150272.84859671176</v>
      </c>
      <c r="U45" s="7">
        <f t="shared" si="4"/>
        <v>150447.38152191121</v>
      </c>
      <c r="V45" s="8">
        <f t="shared" si="5"/>
        <v>150621.91444711064</v>
      </c>
      <c r="W45" s="6">
        <f t="shared" si="6"/>
        <v>150796.4473723101</v>
      </c>
      <c r="X45" s="7">
        <f t="shared" si="7"/>
        <v>150970.98029750949</v>
      </c>
      <c r="Y45" s="8">
        <f t="shared" si="8"/>
        <v>151145.51322270892</v>
      </c>
      <c r="Z45" s="6">
        <f t="shared" si="9"/>
        <v>151320.04614790838</v>
      </c>
      <c r="AA45" s="7">
        <f t="shared" si="10"/>
        <v>151494.5790731078</v>
      </c>
      <c r="AB45" s="8">
        <f t="shared" si="11"/>
        <v>151669.11199830723</v>
      </c>
      <c r="AC45" s="27">
        <f t="shared" si="12"/>
        <v>29.088820866571041</v>
      </c>
      <c r="AD45" s="13">
        <f t="shared" si="13"/>
        <v>58.177641733143901</v>
      </c>
      <c r="AE45" s="14">
        <f t="shared" si="14"/>
        <v>87.26646259971676</v>
      </c>
      <c r="AF45" s="27">
        <f t="shared" si="15"/>
        <v>116.35528346628962</v>
      </c>
      <c r="AG45" s="14">
        <f t="shared" si="16"/>
        <v>145.44410433285884</v>
      </c>
    </row>
    <row r="46" spans="1:33" x14ac:dyDescent="0.4">
      <c r="A46" s="47">
        <v>42</v>
      </c>
      <c r="B46" s="22">
        <f t="shared" si="28"/>
        <v>73303.828583761846</v>
      </c>
      <c r="C46" s="6">
        <f t="shared" si="27"/>
        <v>73478.361508961272</v>
      </c>
      <c r="D46" s="7">
        <f t="shared" si="27"/>
        <v>73652.894434160713</v>
      </c>
      <c r="E46" s="8">
        <f t="shared" si="27"/>
        <v>73827.427359360125</v>
      </c>
      <c r="F46" s="6">
        <f t="shared" si="27"/>
        <v>74001.96028455958</v>
      </c>
      <c r="G46" s="7">
        <f t="shared" si="27"/>
        <v>74176.493209759006</v>
      </c>
      <c r="H46" s="8">
        <f t="shared" si="27"/>
        <v>74351.026134958447</v>
      </c>
      <c r="I46" s="6">
        <f t="shared" si="27"/>
        <v>74525.559060157873</v>
      </c>
      <c r="J46" s="7">
        <f t="shared" si="27"/>
        <v>74700.0919853573</v>
      </c>
      <c r="K46" s="8">
        <f t="shared" si="27"/>
        <v>74874.624910556726</v>
      </c>
      <c r="L46" s="27">
        <f t="shared" si="22"/>
        <v>29.08882086657195</v>
      </c>
      <c r="M46" s="13">
        <f t="shared" si="23"/>
        <v>58.17764173314481</v>
      </c>
      <c r="N46" s="14">
        <f t="shared" si="24"/>
        <v>87.26646259971676</v>
      </c>
      <c r="O46" s="27">
        <f t="shared" si="25"/>
        <v>116.3552834662878</v>
      </c>
      <c r="P46" s="14">
        <f t="shared" si="26"/>
        <v>145.44410433286066</v>
      </c>
      <c r="R46" s="47">
        <v>87</v>
      </c>
      <c r="S46" s="22">
        <f t="shared" si="2"/>
        <v>151843.64492350665</v>
      </c>
      <c r="T46" s="6">
        <f t="shared" si="3"/>
        <v>152018.17784870611</v>
      </c>
      <c r="U46" s="7">
        <f t="shared" si="4"/>
        <v>152192.71077390554</v>
      </c>
      <c r="V46" s="8">
        <f t="shared" si="5"/>
        <v>152367.24369910496</v>
      </c>
      <c r="W46" s="6">
        <f t="shared" si="6"/>
        <v>152541.77662430442</v>
      </c>
      <c r="X46" s="7">
        <f t="shared" si="7"/>
        <v>152716.30954950384</v>
      </c>
      <c r="Y46" s="8">
        <f t="shared" si="8"/>
        <v>152890.84247470327</v>
      </c>
      <c r="Z46" s="6">
        <f t="shared" si="9"/>
        <v>153065.3753999027</v>
      </c>
      <c r="AA46" s="7">
        <f t="shared" si="10"/>
        <v>153239.90832510212</v>
      </c>
      <c r="AB46" s="8">
        <f t="shared" si="11"/>
        <v>153414.44125030158</v>
      </c>
      <c r="AC46" s="27">
        <f t="shared" si="12"/>
        <v>29.088820866574679</v>
      </c>
      <c r="AD46" s="13">
        <f t="shared" si="13"/>
        <v>58.177641733140263</v>
      </c>
      <c r="AE46" s="14">
        <f t="shared" si="14"/>
        <v>87.266462599714941</v>
      </c>
      <c r="AF46" s="27">
        <f t="shared" si="15"/>
        <v>116.35528346628962</v>
      </c>
      <c r="AG46" s="14">
        <f t="shared" si="16"/>
        <v>145.44410433285884</v>
      </c>
    </row>
    <row r="47" spans="1:33" x14ac:dyDescent="0.4">
      <c r="A47" s="47">
        <v>43</v>
      </c>
      <c r="B47" s="22">
        <f t="shared" si="28"/>
        <v>75049.157835756181</v>
      </c>
      <c r="C47" s="6">
        <f t="shared" si="27"/>
        <v>75223.690760955607</v>
      </c>
      <c r="D47" s="7">
        <f t="shared" si="27"/>
        <v>75398.223686155048</v>
      </c>
      <c r="E47" s="8">
        <f t="shared" si="27"/>
        <v>75572.75661135446</v>
      </c>
      <c r="F47" s="6">
        <f t="shared" si="27"/>
        <v>75747.289536553901</v>
      </c>
      <c r="G47" s="7">
        <f t="shared" si="27"/>
        <v>75921.822461753327</v>
      </c>
      <c r="H47" s="8">
        <f t="shared" si="27"/>
        <v>76096.355386952768</v>
      </c>
      <c r="I47" s="6">
        <f t="shared" si="27"/>
        <v>76270.888312152209</v>
      </c>
      <c r="J47" s="7">
        <f t="shared" si="27"/>
        <v>76445.421237351635</v>
      </c>
      <c r="K47" s="8">
        <f t="shared" si="27"/>
        <v>76619.954162551061</v>
      </c>
      <c r="L47" s="27">
        <f t="shared" si="22"/>
        <v>29.08882086657195</v>
      </c>
      <c r="M47" s="13">
        <f t="shared" si="23"/>
        <v>58.17764173314481</v>
      </c>
      <c r="N47" s="14">
        <f t="shared" si="24"/>
        <v>87.26646259971676</v>
      </c>
      <c r="O47" s="27">
        <f t="shared" si="25"/>
        <v>116.35528346628871</v>
      </c>
      <c r="P47" s="14">
        <f t="shared" si="26"/>
        <v>145.44410433286157</v>
      </c>
      <c r="R47" s="47">
        <v>88</v>
      </c>
      <c r="S47" s="22">
        <f t="shared" si="2"/>
        <v>153588.974175501</v>
      </c>
      <c r="T47" s="6">
        <f t="shared" si="3"/>
        <v>153763.5071007004</v>
      </c>
      <c r="U47" s="7">
        <f t="shared" si="4"/>
        <v>153938.04002589989</v>
      </c>
      <c r="V47" s="8">
        <f t="shared" si="5"/>
        <v>154112.57295109931</v>
      </c>
      <c r="W47" s="6">
        <f t="shared" si="6"/>
        <v>154287.10587629874</v>
      </c>
      <c r="X47" s="7">
        <f t="shared" si="7"/>
        <v>154461.63880149816</v>
      </c>
      <c r="Y47" s="8">
        <f t="shared" si="8"/>
        <v>154636.17172669759</v>
      </c>
      <c r="Z47" s="6">
        <f t="shared" si="9"/>
        <v>154810.70465189705</v>
      </c>
      <c r="AA47" s="7">
        <f t="shared" si="10"/>
        <v>154985.23757709647</v>
      </c>
      <c r="AB47" s="8">
        <f t="shared" si="11"/>
        <v>155159.7705022959</v>
      </c>
      <c r="AC47" s="27">
        <f t="shared" si="12"/>
        <v>29.088820866574679</v>
      </c>
      <c r="AD47" s="13">
        <f t="shared" si="13"/>
        <v>58.177641733143901</v>
      </c>
      <c r="AE47" s="14">
        <f t="shared" si="14"/>
        <v>87.266462599714941</v>
      </c>
      <c r="AF47" s="27">
        <f t="shared" si="15"/>
        <v>116.35528346628962</v>
      </c>
      <c r="AG47" s="14">
        <f t="shared" si="16"/>
        <v>145.44410433285884</v>
      </c>
    </row>
    <row r="48" spans="1:33" x14ac:dyDescent="0.4">
      <c r="A48" s="48">
        <v>44</v>
      </c>
      <c r="B48" s="23">
        <f t="shared" si="28"/>
        <v>76794.487087750502</v>
      </c>
      <c r="C48" s="9">
        <f t="shared" si="27"/>
        <v>76969.020012949943</v>
      </c>
      <c r="D48" s="10">
        <f t="shared" si="27"/>
        <v>77143.552938149369</v>
      </c>
      <c r="E48" s="11">
        <f t="shared" si="27"/>
        <v>77318.085863348795</v>
      </c>
      <c r="F48" s="9">
        <f t="shared" si="27"/>
        <v>77492.618788548236</v>
      </c>
      <c r="G48" s="10">
        <f t="shared" si="27"/>
        <v>77667.151713747662</v>
      </c>
      <c r="H48" s="11">
        <f t="shared" si="27"/>
        <v>77841.684638947088</v>
      </c>
      <c r="I48" s="9">
        <f t="shared" si="27"/>
        <v>78016.217564146544</v>
      </c>
      <c r="J48" s="10">
        <f t="shared" si="27"/>
        <v>78190.750489345955</v>
      </c>
      <c r="K48" s="11">
        <f t="shared" si="27"/>
        <v>78365.283414545396</v>
      </c>
      <c r="L48" s="28">
        <f t="shared" si="22"/>
        <v>29.08882086657195</v>
      </c>
      <c r="M48" s="16">
        <f t="shared" si="23"/>
        <v>58.17764173314481</v>
      </c>
      <c r="N48" s="17">
        <f t="shared" si="24"/>
        <v>87.266462599715851</v>
      </c>
      <c r="O48" s="28">
        <f t="shared" si="25"/>
        <v>116.35528346628871</v>
      </c>
      <c r="P48" s="17">
        <f t="shared" si="26"/>
        <v>145.44410433286157</v>
      </c>
      <c r="R48" s="48">
        <v>89</v>
      </c>
      <c r="S48" s="23">
        <f t="shared" si="2"/>
        <v>155334.30342749532</v>
      </c>
      <c r="T48" s="9">
        <f t="shared" si="3"/>
        <v>155508.83635269475</v>
      </c>
      <c r="U48" s="10">
        <f t="shared" si="4"/>
        <v>155683.36927789418</v>
      </c>
      <c r="V48" s="11">
        <f t="shared" si="5"/>
        <v>155857.90220309363</v>
      </c>
      <c r="W48" s="9">
        <f t="shared" si="6"/>
        <v>156032.43512829309</v>
      </c>
      <c r="X48" s="10">
        <f t="shared" si="7"/>
        <v>156206.96805349251</v>
      </c>
      <c r="Y48" s="11">
        <f t="shared" si="8"/>
        <v>156381.50097869191</v>
      </c>
      <c r="Z48" s="9">
        <f t="shared" si="9"/>
        <v>156556.03390389137</v>
      </c>
      <c r="AA48" s="10">
        <f t="shared" si="10"/>
        <v>156730.56682909079</v>
      </c>
      <c r="AB48" s="11">
        <f t="shared" si="11"/>
        <v>156905.09975429025</v>
      </c>
      <c r="AC48" s="28">
        <f t="shared" si="12"/>
        <v>29.088820866574679</v>
      </c>
      <c r="AD48" s="16">
        <f t="shared" si="13"/>
        <v>58.177641733143901</v>
      </c>
      <c r="AE48" s="17">
        <f t="shared" si="14"/>
        <v>87.26646259971676</v>
      </c>
      <c r="AF48" s="28">
        <f t="shared" si="15"/>
        <v>116.3552834662878</v>
      </c>
      <c r="AG48" s="17">
        <f t="shared" si="16"/>
        <v>145.44410433285884</v>
      </c>
    </row>
    <row r="49" spans="1:1" x14ac:dyDescent="0.4">
      <c r="A49" s="66"/>
    </row>
    <row r="50" spans="1:1" x14ac:dyDescent="0.4">
      <c r="A50" s="66"/>
    </row>
    <row r="51" spans="1:1" x14ac:dyDescent="0.4">
      <c r="A51" s="66"/>
    </row>
    <row r="52" spans="1:1" x14ac:dyDescent="0.4">
      <c r="A52" s="66"/>
    </row>
    <row r="53" spans="1:1" x14ac:dyDescent="0.4">
      <c r="A53" s="66"/>
    </row>
    <row r="54" spans="1:1" x14ac:dyDescent="0.4">
      <c r="A54" s="66"/>
    </row>
    <row r="55" spans="1:1" x14ac:dyDescent="0.4">
      <c r="A55" s="66"/>
    </row>
    <row r="56" spans="1:1" x14ac:dyDescent="0.4">
      <c r="A56" s="66"/>
    </row>
    <row r="57" spans="1:1" x14ac:dyDescent="0.4">
      <c r="A57" s="66"/>
    </row>
    <row r="58" spans="1:1" x14ac:dyDescent="0.4">
      <c r="A58" s="66"/>
    </row>
    <row r="59" spans="1:1" x14ac:dyDescent="0.4">
      <c r="A59" s="66"/>
    </row>
    <row r="60" spans="1:1" x14ac:dyDescent="0.4">
      <c r="A60" s="66"/>
    </row>
    <row r="61" spans="1:1" x14ac:dyDescent="0.4">
      <c r="A61" s="66"/>
    </row>
    <row r="62" spans="1:1" x14ac:dyDescent="0.4">
      <c r="A62" s="66"/>
    </row>
    <row r="63" spans="1:1" x14ac:dyDescent="0.4">
      <c r="A63" s="66"/>
    </row>
    <row r="64" spans="1:1" x14ac:dyDescent="0.4">
      <c r="A64" s="66"/>
    </row>
    <row r="65" spans="1:1" x14ac:dyDescent="0.4">
      <c r="A65" s="66"/>
    </row>
    <row r="66" spans="1:1" x14ac:dyDescent="0.4">
      <c r="A66" s="66"/>
    </row>
    <row r="67" spans="1:1" x14ac:dyDescent="0.4">
      <c r="A67" s="66"/>
    </row>
    <row r="68" spans="1:1" x14ac:dyDescent="0.4">
      <c r="A68" s="66"/>
    </row>
    <row r="69" spans="1:1" x14ac:dyDescent="0.4">
      <c r="A69" s="66"/>
    </row>
    <row r="70" spans="1:1" x14ac:dyDescent="0.4">
      <c r="A70" s="66"/>
    </row>
    <row r="71" spans="1:1" x14ac:dyDescent="0.4">
      <c r="A71" s="66"/>
    </row>
    <row r="72" spans="1:1" x14ac:dyDescent="0.4">
      <c r="A72" s="66"/>
    </row>
    <row r="73" spans="1:1" x14ac:dyDescent="0.4">
      <c r="A73" s="66"/>
    </row>
    <row r="74" spans="1:1" x14ac:dyDescent="0.4">
      <c r="A74" s="66"/>
    </row>
    <row r="75" spans="1:1" x14ac:dyDescent="0.4">
      <c r="A75" s="66"/>
    </row>
    <row r="76" spans="1:1" x14ac:dyDescent="0.4">
      <c r="A76" s="66"/>
    </row>
    <row r="77" spans="1:1" x14ac:dyDescent="0.4">
      <c r="A77" s="66"/>
    </row>
    <row r="78" spans="1:1" x14ac:dyDescent="0.4">
      <c r="A78" s="66"/>
    </row>
    <row r="79" spans="1:1" x14ac:dyDescent="0.4">
      <c r="A79" s="66"/>
    </row>
    <row r="80" spans="1:1" x14ac:dyDescent="0.4">
      <c r="A80" s="66"/>
    </row>
    <row r="81" spans="1:1" x14ac:dyDescent="0.4">
      <c r="A81" s="66"/>
    </row>
    <row r="82" spans="1:1" x14ac:dyDescent="0.4">
      <c r="A82" s="66"/>
    </row>
    <row r="83" spans="1:1" x14ac:dyDescent="0.4">
      <c r="A83" s="66"/>
    </row>
    <row r="84" spans="1:1" x14ac:dyDescent="0.4">
      <c r="A84" s="66"/>
    </row>
    <row r="85" spans="1:1" x14ac:dyDescent="0.4">
      <c r="A85" s="66"/>
    </row>
    <row r="86" spans="1:1" x14ac:dyDescent="0.4">
      <c r="A86" s="66"/>
    </row>
    <row r="87" spans="1:1" x14ac:dyDescent="0.4">
      <c r="A87" s="66"/>
    </row>
    <row r="88" spans="1:1" x14ac:dyDescent="0.4">
      <c r="A88" s="66"/>
    </row>
    <row r="89" spans="1:1" x14ac:dyDescent="0.4">
      <c r="A89" s="66"/>
    </row>
    <row r="90" spans="1:1" x14ac:dyDescent="0.4">
      <c r="A90" s="66"/>
    </row>
    <row r="91" spans="1:1" x14ac:dyDescent="0.4">
      <c r="A91" s="66"/>
    </row>
    <row r="92" spans="1:1" x14ac:dyDescent="0.4">
      <c r="A92" s="66"/>
    </row>
    <row r="93" spans="1:1" x14ac:dyDescent="0.4">
      <c r="A93" s="66"/>
    </row>
  </sheetData>
  <mergeCells count="6">
    <mergeCell ref="A1:P1"/>
    <mergeCell ref="R1:AG1"/>
    <mergeCell ref="A2:A3"/>
    <mergeCell ref="L2:P2"/>
    <mergeCell ref="R2:R3"/>
    <mergeCell ref="AC2:AG2"/>
  </mergeCells>
  <pageMargins left="0.7" right="0.7" top="0.75" bottom="0.75" header="0.3" footer="0.3"/>
  <pageSetup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"/>
  <sheetViews>
    <sheetView workbookViewId="0">
      <selection sqref="A1:J1"/>
    </sheetView>
  </sheetViews>
  <sheetFormatPr defaultRowHeight="16.5" x14ac:dyDescent="0.4"/>
  <cols>
    <col min="1" max="1" width="4.69921875" style="66" bestFit="1" customWidth="1"/>
    <col min="2" max="4" width="7.09765625" style="66" bestFit="1" customWidth="1"/>
    <col min="5" max="6" width="7.8984375" style="66" bestFit="1" customWidth="1"/>
    <col min="7" max="9" width="7.09765625" style="66" bestFit="1" customWidth="1"/>
    <col min="10" max="10" width="4.69921875" style="66" bestFit="1" customWidth="1"/>
    <col min="11" max="16384" width="8.796875" style="66"/>
  </cols>
  <sheetData>
    <row r="1" spans="1:10" x14ac:dyDescent="0.4">
      <c r="A1" s="228" t="s">
        <v>258</v>
      </c>
      <c r="B1" s="228"/>
      <c r="C1" s="228"/>
      <c r="D1" s="228"/>
      <c r="E1" s="228"/>
      <c r="F1" s="228"/>
      <c r="G1" s="228"/>
      <c r="H1" s="228"/>
      <c r="I1" s="228"/>
      <c r="J1" s="228"/>
    </row>
    <row r="2" spans="1:10" x14ac:dyDescent="0.4">
      <c r="A2" s="108" t="s">
        <v>24</v>
      </c>
      <c r="B2" s="108" t="s">
        <v>25</v>
      </c>
      <c r="C2" s="76" t="s">
        <v>26</v>
      </c>
      <c r="D2" s="75" t="s">
        <v>27</v>
      </c>
      <c r="E2" s="108" t="s">
        <v>28</v>
      </c>
      <c r="F2" s="76" t="s">
        <v>29</v>
      </c>
      <c r="G2" s="75" t="s">
        <v>30</v>
      </c>
      <c r="H2" s="75"/>
      <c r="I2" s="77"/>
      <c r="J2" s="77"/>
    </row>
    <row r="3" spans="1:10" x14ac:dyDescent="0.4">
      <c r="A3" s="29">
        <v>0</v>
      </c>
      <c r="B3" s="109">
        <f>RADIANS(A3)</f>
        <v>0</v>
      </c>
      <c r="C3" s="112">
        <f>2*SIN(B3/2)</f>
        <v>0</v>
      </c>
      <c r="D3" s="109">
        <f>SIN(B3)</f>
        <v>0</v>
      </c>
      <c r="E3" s="112">
        <f>TAN(B3)</f>
        <v>0</v>
      </c>
      <c r="F3" s="110" t="s">
        <v>140</v>
      </c>
      <c r="G3" s="112">
        <f>COS(B3)</f>
        <v>1</v>
      </c>
      <c r="H3" s="109">
        <f t="shared" ref="H3:H47" si="0">2*SIN(I3/2)</f>
        <v>1.4142135623730949</v>
      </c>
      <c r="I3" s="112">
        <f t="shared" ref="I3:I47" si="1">RADIANS(J3)</f>
        <v>1.5707963267948966</v>
      </c>
      <c r="J3" s="104">
        <v>90</v>
      </c>
    </row>
    <row r="4" spans="1:10" x14ac:dyDescent="0.4">
      <c r="A4" s="29">
        <v>1</v>
      </c>
      <c r="B4" s="109">
        <f t="shared" ref="B4:B48" si="2">RADIANS(A4)</f>
        <v>1.7453292519943295E-2</v>
      </c>
      <c r="C4" s="113">
        <f t="shared" ref="C4:C48" si="3">2*SIN(B4/2)</f>
        <v>1.7453070996747869E-2</v>
      </c>
      <c r="D4" s="109">
        <f t="shared" ref="D4:D48" si="4">SIN(B4)</f>
        <v>1.7452406437283512E-2</v>
      </c>
      <c r="E4" s="113">
        <f t="shared" ref="E4:E48" si="5">TAN(B4)</f>
        <v>1.7455064928217585E-2</v>
      </c>
      <c r="F4" s="109">
        <f t="shared" ref="F4:F48" si="6">1/TAN(B4)</f>
        <v>57.289961630759429</v>
      </c>
      <c r="G4" s="113">
        <f t="shared" ref="G4:G48" si="7">COS(B4)</f>
        <v>0.99984769515639127</v>
      </c>
      <c r="H4" s="109">
        <f t="shared" si="0"/>
        <v>1.4018185285997018</v>
      </c>
      <c r="I4" s="113">
        <f t="shared" si="1"/>
        <v>1.5533430342749532</v>
      </c>
      <c r="J4" s="104">
        <v>89</v>
      </c>
    </row>
    <row r="5" spans="1:10" x14ac:dyDescent="0.4">
      <c r="A5" s="29">
        <v>2</v>
      </c>
      <c r="B5" s="109">
        <f t="shared" si="2"/>
        <v>3.4906585039886591E-2</v>
      </c>
      <c r="C5" s="113">
        <f t="shared" si="3"/>
        <v>3.4904812874567023E-2</v>
      </c>
      <c r="D5" s="109">
        <f t="shared" si="4"/>
        <v>3.4899496702500969E-2</v>
      </c>
      <c r="E5" s="113">
        <f t="shared" si="5"/>
        <v>3.492076949174773E-2</v>
      </c>
      <c r="F5" s="109">
        <f t="shared" si="6"/>
        <v>28.636253282915604</v>
      </c>
      <c r="G5" s="113">
        <f t="shared" si="7"/>
        <v>0.99939082701909576</v>
      </c>
      <c r="H5" s="109">
        <f t="shared" si="0"/>
        <v>1.3893167409179945</v>
      </c>
      <c r="I5" s="113">
        <f t="shared" si="1"/>
        <v>1.5358897417550099</v>
      </c>
      <c r="J5" s="104">
        <v>88</v>
      </c>
    </row>
    <row r="6" spans="1:10" x14ac:dyDescent="0.4">
      <c r="A6" s="29">
        <v>3</v>
      </c>
      <c r="B6" s="109">
        <f t="shared" si="2"/>
        <v>5.235987755982989E-2</v>
      </c>
      <c r="C6" s="113">
        <f t="shared" si="3"/>
        <v>5.2353896615746305E-2</v>
      </c>
      <c r="D6" s="109">
        <f t="shared" si="4"/>
        <v>5.2335956242943835E-2</v>
      </c>
      <c r="E6" s="113">
        <f t="shared" si="5"/>
        <v>5.240777928304121E-2</v>
      </c>
      <c r="F6" s="109">
        <f t="shared" si="6"/>
        <v>19.081136687728208</v>
      </c>
      <c r="G6" s="113">
        <f t="shared" si="7"/>
        <v>0.99862953475457383</v>
      </c>
      <c r="H6" s="109">
        <f t="shared" si="0"/>
        <v>1.3767091513875078</v>
      </c>
      <c r="I6" s="113">
        <f t="shared" si="1"/>
        <v>1.5184364492350666</v>
      </c>
      <c r="J6" s="104">
        <v>87</v>
      </c>
    </row>
    <row r="7" spans="1:10" x14ac:dyDescent="0.4">
      <c r="A7" s="29">
        <v>4</v>
      </c>
      <c r="B7" s="109">
        <f t="shared" si="2"/>
        <v>6.9813170079773182E-2</v>
      </c>
      <c r="C7" s="113">
        <f t="shared" si="3"/>
        <v>6.9798993405001938E-2</v>
      </c>
      <c r="D7" s="109">
        <f t="shared" si="4"/>
        <v>6.9756473744125302E-2</v>
      </c>
      <c r="E7" s="113">
        <f t="shared" si="5"/>
        <v>6.9926811943510414E-2</v>
      </c>
      <c r="F7" s="109">
        <f t="shared" si="6"/>
        <v>14.300666256711928</v>
      </c>
      <c r="G7" s="113">
        <f t="shared" si="7"/>
        <v>0.9975640502598242</v>
      </c>
      <c r="H7" s="109">
        <f t="shared" si="0"/>
        <v>1.363996720124997</v>
      </c>
      <c r="I7" s="113">
        <f t="shared" si="1"/>
        <v>1.5009831567151235</v>
      </c>
      <c r="J7" s="104">
        <v>86</v>
      </c>
    </row>
    <row r="8" spans="1:10" x14ac:dyDescent="0.4">
      <c r="A8" s="29">
        <v>5</v>
      </c>
      <c r="B8" s="109">
        <f t="shared" si="2"/>
        <v>8.7266462599716474E-2</v>
      </c>
      <c r="C8" s="113">
        <f t="shared" si="3"/>
        <v>8.7238774730672E-2</v>
      </c>
      <c r="D8" s="109">
        <f t="shared" si="4"/>
        <v>8.7155742747658166E-2</v>
      </c>
      <c r="E8" s="113">
        <f t="shared" si="5"/>
        <v>8.7488663525924007E-2</v>
      </c>
      <c r="F8" s="109">
        <f t="shared" si="6"/>
        <v>11.430052302761343</v>
      </c>
      <c r="G8" s="113">
        <f t="shared" si="7"/>
        <v>0.99619469809174555</v>
      </c>
      <c r="H8" s="109">
        <f t="shared" si="0"/>
        <v>1.3511804152313205</v>
      </c>
      <c r="I8" s="113">
        <f t="shared" si="1"/>
        <v>1.4835298641951802</v>
      </c>
      <c r="J8" s="104">
        <v>85</v>
      </c>
    </row>
    <row r="9" spans="1:10" x14ac:dyDescent="0.4">
      <c r="A9" s="29">
        <v>6</v>
      </c>
      <c r="B9" s="109">
        <f t="shared" si="2"/>
        <v>0.10471975511965978</v>
      </c>
      <c r="C9" s="113">
        <f t="shared" si="3"/>
        <v>0.10467191248588767</v>
      </c>
      <c r="D9" s="109">
        <f t="shared" si="4"/>
        <v>0.10452846326765347</v>
      </c>
      <c r="E9" s="113">
        <f t="shared" si="5"/>
        <v>0.10510423526567647</v>
      </c>
      <c r="F9" s="109">
        <f t="shared" si="6"/>
        <v>9.5143644542225836</v>
      </c>
      <c r="G9" s="113">
        <f t="shared" si="7"/>
        <v>0.99452189536827329</v>
      </c>
      <c r="H9" s="109">
        <f t="shared" si="0"/>
        <v>1.3382612127177165</v>
      </c>
      <c r="I9" s="113">
        <f t="shared" si="1"/>
        <v>1.4660765716752369</v>
      </c>
      <c r="J9" s="104">
        <v>84</v>
      </c>
    </row>
    <row r="10" spans="1:10" x14ac:dyDescent="0.4">
      <c r="A10" s="29">
        <v>7</v>
      </c>
      <c r="B10" s="109">
        <f t="shared" si="2"/>
        <v>0.12217304763960307</v>
      </c>
      <c r="C10" s="113">
        <f t="shared" si="3"/>
        <v>0.12209707906971375</v>
      </c>
      <c r="D10" s="109">
        <f t="shared" si="4"/>
        <v>0.12186934340514748</v>
      </c>
      <c r="E10" s="113">
        <f t="shared" si="5"/>
        <v>0.1227845609029046</v>
      </c>
      <c r="F10" s="109">
        <f t="shared" si="6"/>
        <v>8.1443464279745932</v>
      </c>
      <c r="G10" s="113">
        <f t="shared" si="7"/>
        <v>0.99254615164132198</v>
      </c>
      <c r="H10" s="109">
        <f t="shared" si="0"/>
        <v>1.325240096431475</v>
      </c>
      <c r="I10" s="113">
        <f t="shared" si="1"/>
        <v>1.4486232791552935</v>
      </c>
      <c r="J10" s="104">
        <v>83</v>
      </c>
    </row>
    <row r="11" spans="1:10" x14ac:dyDescent="0.4">
      <c r="A11" s="29">
        <v>8</v>
      </c>
      <c r="B11" s="109">
        <f t="shared" si="2"/>
        <v>0.13962634015954636</v>
      </c>
      <c r="C11" s="113">
        <f t="shared" si="3"/>
        <v>0.1395129474882506</v>
      </c>
      <c r="D11" s="109">
        <f t="shared" si="4"/>
        <v>0.13917310096006544</v>
      </c>
      <c r="E11" s="113">
        <f t="shared" si="5"/>
        <v>0.14054083470239145</v>
      </c>
      <c r="F11" s="109">
        <f t="shared" si="6"/>
        <v>7.1153697223842087</v>
      </c>
      <c r="G11" s="113">
        <f t="shared" si="7"/>
        <v>0.99026806874157036</v>
      </c>
      <c r="H11" s="109">
        <f t="shared" si="0"/>
        <v>1.3121180579810146</v>
      </c>
      <c r="I11" s="113">
        <f t="shared" si="1"/>
        <v>1.4311699866353502</v>
      </c>
      <c r="J11" s="104">
        <v>82</v>
      </c>
    </row>
    <row r="12" spans="1:10" x14ac:dyDescent="0.4">
      <c r="A12" s="29">
        <v>9</v>
      </c>
      <c r="B12" s="109">
        <f t="shared" si="2"/>
        <v>0.15707963267948966</v>
      </c>
      <c r="C12" s="113">
        <f t="shared" si="3"/>
        <v>0.15691819145568989</v>
      </c>
      <c r="D12" s="109">
        <f t="shared" si="4"/>
        <v>0.15643446504023087</v>
      </c>
      <c r="E12" s="113">
        <f t="shared" si="5"/>
        <v>0.15838444032453627</v>
      </c>
      <c r="F12" s="109">
        <f t="shared" si="6"/>
        <v>6.3137515146750438</v>
      </c>
      <c r="G12" s="113">
        <f t="shared" si="7"/>
        <v>0.98768834059513777</v>
      </c>
      <c r="H12" s="109">
        <f t="shared" si="0"/>
        <v>1.2988960966603673</v>
      </c>
      <c r="I12" s="113">
        <f t="shared" si="1"/>
        <v>1.4137166941154069</v>
      </c>
      <c r="J12" s="104">
        <v>81</v>
      </c>
    </row>
    <row r="13" spans="1:10" x14ac:dyDescent="0.4">
      <c r="A13" s="29">
        <v>10</v>
      </c>
      <c r="B13" s="109">
        <f t="shared" si="2"/>
        <v>0.17453292519943295</v>
      </c>
      <c r="C13" s="113">
        <f t="shared" si="3"/>
        <v>0.17431148549531633</v>
      </c>
      <c r="D13" s="109">
        <f t="shared" si="4"/>
        <v>0.17364817766693033</v>
      </c>
      <c r="E13" s="113">
        <f t="shared" si="5"/>
        <v>0.17632698070846498</v>
      </c>
      <c r="F13" s="109">
        <f t="shared" si="6"/>
        <v>5.6712818196177093</v>
      </c>
      <c r="G13" s="113">
        <f t="shared" si="7"/>
        <v>0.98480775301220802</v>
      </c>
      <c r="H13" s="109">
        <f t="shared" si="0"/>
        <v>1.2855752193730785</v>
      </c>
      <c r="I13" s="113">
        <f t="shared" si="1"/>
        <v>1.3962634015954636</v>
      </c>
      <c r="J13" s="104">
        <v>80</v>
      </c>
    </row>
    <row r="14" spans="1:10" x14ac:dyDescent="0.4">
      <c r="A14" s="29">
        <v>11</v>
      </c>
      <c r="B14" s="109">
        <f t="shared" si="2"/>
        <v>0.19198621771937624</v>
      </c>
      <c r="C14" s="113">
        <f t="shared" si="3"/>
        <v>0.19169150504044796</v>
      </c>
      <c r="D14" s="109">
        <f t="shared" si="4"/>
        <v>0.1908089953765448</v>
      </c>
      <c r="E14" s="113">
        <f t="shared" si="5"/>
        <v>0.19438030913771848</v>
      </c>
      <c r="F14" s="109">
        <f t="shared" si="6"/>
        <v>5.1445540159703107</v>
      </c>
      <c r="G14" s="113">
        <f t="shared" si="7"/>
        <v>0.98162718344766398</v>
      </c>
      <c r="H14" s="109">
        <f t="shared" si="0"/>
        <v>1.2721564405555279</v>
      </c>
      <c r="I14" s="113">
        <f t="shared" si="1"/>
        <v>1.3788101090755203</v>
      </c>
      <c r="J14" s="104">
        <v>79</v>
      </c>
    </row>
    <row r="15" spans="1:10" x14ac:dyDescent="0.4">
      <c r="A15" s="29">
        <v>12</v>
      </c>
      <c r="B15" s="109">
        <f t="shared" si="2"/>
        <v>0.20943951023931956</v>
      </c>
      <c r="C15" s="113">
        <f t="shared" si="3"/>
        <v>0.20905692653530694</v>
      </c>
      <c r="D15" s="109">
        <f t="shared" si="4"/>
        <v>0.20791169081775934</v>
      </c>
      <c r="E15" s="113">
        <f t="shared" si="5"/>
        <v>0.21255656167002213</v>
      </c>
      <c r="F15" s="109">
        <f t="shared" si="6"/>
        <v>4.7046301094784546</v>
      </c>
      <c r="G15" s="113">
        <f t="shared" si="7"/>
        <v>0.97814760073380569</v>
      </c>
      <c r="H15" s="109">
        <f t="shared" si="0"/>
        <v>1.2586407820996748</v>
      </c>
      <c r="I15" s="113">
        <f t="shared" si="1"/>
        <v>1.3613568165555769</v>
      </c>
      <c r="J15" s="104">
        <v>78</v>
      </c>
    </row>
    <row r="16" spans="1:10" x14ac:dyDescent="0.4">
      <c r="A16" s="29">
        <v>13</v>
      </c>
      <c r="B16" s="109">
        <f t="shared" si="2"/>
        <v>0.22689280275926285</v>
      </c>
      <c r="C16" s="113">
        <f t="shared" si="3"/>
        <v>0.22640642753581344</v>
      </c>
      <c r="D16" s="109">
        <f t="shared" si="4"/>
        <v>0.224951054343865</v>
      </c>
      <c r="E16" s="113">
        <f t="shared" si="5"/>
        <v>0.23086819112556312</v>
      </c>
      <c r="F16" s="109">
        <f t="shared" si="6"/>
        <v>4.3314758742841555</v>
      </c>
      <c r="G16" s="113">
        <f t="shared" si="7"/>
        <v>0.97437006478523525</v>
      </c>
      <c r="H16" s="109">
        <f t="shared" si="0"/>
        <v>1.245029273275239</v>
      </c>
      <c r="I16" s="113">
        <f t="shared" si="1"/>
        <v>1.3439035240356338</v>
      </c>
      <c r="J16" s="104">
        <v>77</v>
      </c>
    </row>
    <row r="17" spans="1:10" x14ac:dyDescent="0.4">
      <c r="A17" s="29">
        <v>14</v>
      </c>
      <c r="B17" s="109">
        <f t="shared" si="2"/>
        <v>0.24434609527920614</v>
      </c>
      <c r="C17" s="113">
        <f t="shared" si="3"/>
        <v>0.24373868681029495</v>
      </c>
      <c r="D17" s="109">
        <f t="shared" si="4"/>
        <v>0.24192189559966773</v>
      </c>
      <c r="E17" s="113">
        <f t="shared" si="5"/>
        <v>0.24932800284318068</v>
      </c>
      <c r="F17" s="109">
        <f t="shared" si="6"/>
        <v>4.0107809335358446</v>
      </c>
      <c r="G17" s="113">
        <f t="shared" si="7"/>
        <v>0.97029572627599647</v>
      </c>
      <c r="H17" s="109">
        <f t="shared" si="0"/>
        <v>1.2313229506513166</v>
      </c>
      <c r="I17" s="113">
        <f t="shared" si="1"/>
        <v>1.3264502315156905</v>
      </c>
      <c r="J17" s="104">
        <v>76</v>
      </c>
    </row>
    <row r="18" spans="1:10" x14ac:dyDescent="0.4">
      <c r="A18" s="29">
        <v>15</v>
      </c>
      <c r="B18" s="109">
        <f t="shared" si="2"/>
        <v>0.26179938779914941</v>
      </c>
      <c r="C18" s="113">
        <f t="shared" si="3"/>
        <v>0.26105238444010315</v>
      </c>
      <c r="D18" s="109">
        <f t="shared" si="4"/>
        <v>0.25881904510252074</v>
      </c>
      <c r="E18" s="113">
        <f t="shared" si="5"/>
        <v>0.2679491924311227</v>
      </c>
      <c r="F18" s="109">
        <f t="shared" si="6"/>
        <v>3.7320508075688776</v>
      </c>
      <c r="G18" s="113">
        <f t="shared" si="7"/>
        <v>0.96592582628906831</v>
      </c>
      <c r="H18" s="109">
        <f t="shared" si="0"/>
        <v>1.2175228580174413</v>
      </c>
      <c r="I18" s="113">
        <f t="shared" si="1"/>
        <v>1.3089969389957472</v>
      </c>
      <c r="J18" s="104">
        <v>75</v>
      </c>
    </row>
    <row r="19" spans="1:10" x14ac:dyDescent="0.4">
      <c r="A19" s="29">
        <v>16</v>
      </c>
      <c r="B19" s="109">
        <f t="shared" si="2"/>
        <v>0.27925268031909273</v>
      </c>
      <c r="C19" s="113">
        <f t="shared" si="3"/>
        <v>0.27834620192013088</v>
      </c>
      <c r="D19" s="109">
        <f t="shared" si="4"/>
        <v>0.27563735581699916</v>
      </c>
      <c r="E19" s="113">
        <f t="shared" si="5"/>
        <v>0.28674538575880792</v>
      </c>
      <c r="F19" s="109">
        <f t="shared" si="6"/>
        <v>3.4874144438409087</v>
      </c>
      <c r="G19" s="113">
        <f t="shared" si="7"/>
        <v>0.96126169593831889</v>
      </c>
      <c r="H19" s="109">
        <f t="shared" si="0"/>
        <v>1.2036300463040965</v>
      </c>
      <c r="I19" s="113">
        <f t="shared" si="1"/>
        <v>1.2915436464758039</v>
      </c>
      <c r="J19" s="104">
        <v>74</v>
      </c>
    </row>
    <row r="20" spans="1:10" x14ac:dyDescent="0.4">
      <c r="A20" s="29">
        <v>17</v>
      </c>
      <c r="B20" s="109">
        <f t="shared" si="2"/>
        <v>0.29670597283903605</v>
      </c>
      <c r="C20" s="113">
        <f t="shared" si="3"/>
        <v>0.29561882225922126</v>
      </c>
      <c r="D20" s="109">
        <f t="shared" si="4"/>
        <v>0.29237170472273677</v>
      </c>
      <c r="E20" s="113">
        <f t="shared" si="5"/>
        <v>0.30573068145866039</v>
      </c>
      <c r="F20" s="109">
        <f t="shared" si="6"/>
        <v>3.2708526184841404</v>
      </c>
      <c r="G20" s="113">
        <f t="shared" si="7"/>
        <v>0.95630475596303544</v>
      </c>
      <c r="H20" s="109">
        <f t="shared" si="0"/>
        <v>1.1896455735026825</v>
      </c>
      <c r="I20" s="113">
        <f t="shared" si="1"/>
        <v>1.2740903539558606</v>
      </c>
      <c r="J20" s="104">
        <v>73</v>
      </c>
    </row>
    <row r="21" spans="1:10" x14ac:dyDescent="0.4">
      <c r="A21" s="29">
        <v>18</v>
      </c>
      <c r="B21" s="109">
        <f t="shared" si="2"/>
        <v>0.31415926535897931</v>
      </c>
      <c r="C21" s="113">
        <f t="shared" si="3"/>
        <v>0.31286893008046174</v>
      </c>
      <c r="D21" s="109">
        <f t="shared" si="4"/>
        <v>0.3090169943749474</v>
      </c>
      <c r="E21" s="113">
        <f t="shared" si="5"/>
        <v>0.32491969623290629</v>
      </c>
      <c r="F21" s="109">
        <f t="shared" si="6"/>
        <v>3.077683537175254</v>
      </c>
      <c r="G21" s="113">
        <f t="shared" si="7"/>
        <v>0.95105651629515353</v>
      </c>
      <c r="H21" s="109">
        <f t="shared" si="0"/>
        <v>1.1755705045849463</v>
      </c>
      <c r="I21" s="113">
        <f t="shared" si="1"/>
        <v>1.2566370614359172</v>
      </c>
      <c r="J21" s="104">
        <v>72</v>
      </c>
    </row>
    <row r="22" spans="1:10" x14ac:dyDescent="0.4">
      <c r="A22" s="29">
        <v>19</v>
      </c>
      <c r="B22" s="109">
        <f t="shared" si="2"/>
        <v>0.33161255787892263</v>
      </c>
      <c r="C22" s="113">
        <f t="shared" si="3"/>
        <v>0.33009521172135531</v>
      </c>
      <c r="D22" s="109">
        <f t="shared" si="4"/>
        <v>0.3255681544571567</v>
      </c>
      <c r="E22" s="113">
        <f t="shared" si="5"/>
        <v>0.34432761328966527</v>
      </c>
      <c r="F22" s="109">
        <f t="shared" si="6"/>
        <v>2.9042108776758226</v>
      </c>
      <c r="G22" s="113">
        <f t="shared" si="7"/>
        <v>0.94551857559931685</v>
      </c>
      <c r="H22" s="109">
        <f t="shared" si="0"/>
        <v>1.1614059114218795</v>
      </c>
      <c r="I22" s="113">
        <f t="shared" si="1"/>
        <v>1.2391837689159739</v>
      </c>
      <c r="J22" s="104">
        <v>71</v>
      </c>
    </row>
    <row r="23" spans="1:10" x14ac:dyDescent="0.4">
      <c r="A23" s="29">
        <v>20</v>
      </c>
      <c r="B23" s="109">
        <f t="shared" si="2"/>
        <v>0.3490658503988659</v>
      </c>
      <c r="C23" s="113">
        <f t="shared" si="3"/>
        <v>0.34729635533386066</v>
      </c>
      <c r="D23" s="109">
        <f t="shared" si="4"/>
        <v>0.34202014332566871</v>
      </c>
      <c r="E23" s="113">
        <f t="shared" si="5"/>
        <v>0.36397023426620234</v>
      </c>
      <c r="F23" s="109">
        <f t="shared" si="6"/>
        <v>2.7474774194546225</v>
      </c>
      <c r="G23" s="113">
        <f t="shared" si="7"/>
        <v>0.93969262078590843</v>
      </c>
      <c r="H23" s="109">
        <f t="shared" si="0"/>
        <v>1.1471528727020921</v>
      </c>
      <c r="I23" s="113">
        <f t="shared" si="1"/>
        <v>1.2217304763960306</v>
      </c>
      <c r="J23" s="104">
        <v>70</v>
      </c>
    </row>
    <row r="24" spans="1:10" x14ac:dyDescent="0.4">
      <c r="A24" s="29">
        <v>21</v>
      </c>
      <c r="B24" s="109">
        <f t="shared" si="2"/>
        <v>0.36651914291880922</v>
      </c>
      <c r="C24" s="113">
        <f t="shared" si="3"/>
        <v>0.36447105098429494</v>
      </c>
      <c r="D24" s="109">
        <f t="shared" si="4"/>
        <v>0.35836794954530027</v>
      </c>
      <c r="E24" s="113">
        <f t="shared" si="5"/>
        <v>0.38386403503541577</v>
      </c>
      <c r="F24" s="109">
        <f t="shared" si="6"/>
        <v>2.6050890646938019</v>
      </c>
      <c r="G24" s="113">
        <f t="shared" si="7"/>
        <v>0.93358042649720174</v>
      </c>
      <c r="H24" s="109">
        <f t="shared" si="0"/>
        <v>1.1328124738496657</v>
      </c>
      <c r="I24" s="113">
        <f t="shared" si="1"/>
        <v>1.2042771838760873</v>
      </c>
      <c r="J24" s="104">
        <v>69</v>
      </c>
    </row>
    <row r="25" spans="1:10" x14ac:dyDescent="0.4">
      <c r="A25" s="29">
        <v>22</v>
      </c>
      <c r="B25" s="109">
        <f t="shared" si="2"/>
        <v>0.38397243543875248</v>
      </c>
      <c r="C25" s="113">
        <f t="shared" si="3"/>
        <v>0.38161799075308961</v>
      </c>
      <c r="D25" s="109">
        <f t="shared" si="4"/>
        <v>0.37460659341591201</v>
      </c>
      <c r="E25" s="113">
        <f t="shared" si="5"/>
        <v>0.40402622583515679</v>
      </c>
      <c r="F25" s="109">
        <f t="shared" si="6"/>
        <v>2.475086853416296</v>
      </c>
      <c r="G25" s="113">
        <f t="shared" si="7"/>
        <v>0.92718385456678742</v>
      </c>
      <c r="H25" s="109">
        <f t="shared" si="0"/>
        <v>1.1183858069414938</v>
      </c>
      <c r="I25" s="113">
        <f t="shared" si="1"/>
        <v>1.1868238913561442</v>
      </c>
      <c r="J25" s="104">
        <v>68</v>
      </c>
    </row>
    <row r="26" spans="1:10" x14ac:dyDescent="0.4">
      <c r="A26" s="29">
        <v>23</v>
      </c>
      <c r="B26" s="109">
        <f t="shared" si="2"/>
        <v>0.4014257279586958</v>
      </c>
      <c r="C26" s="113">
        <f t="shared" si="3"/>
        <v>0.39873586883439438</v>
      </c>
      <c r="D26" s="109">
        <f t="shared" si="4"/>
        <v>0.39073112848927377</v>
      </c>
      <c r="E26" s="113">
        <f t="shared" si="5"/>
        <v>0.42447481620960476</v>
      </c>
      <c r="F26" s="109">
        <f t="shared" si="6"/>
        <v>2.3558523658237527</v>
      </c>
      <c r="G26" s="113">
        <f t="shared" si="7"/>
        <v>0.92050485345244037</v>
      </c>
      <c r="H26" s="109">
        <f t="shared" si="0"/>
        <v>1.1038739706241163</v>
      </c>
      <c r="I26" s="113">
        <f t="shared" si="1"/>
        <v>1.1693705988362009</v>
      </c>
      <c r="J26" s="104">
        <v>67</v>
      </c>
    </row>
    <row r="27" spans="1:10" x14ac:dyDescent="0.4">
      <c r="A27" s="29">
        <v>24</v>
      </c>
      <c r="B27" s="109">
        <f t="shared" si="2"/>
        <v>0.41887902047863912</v>
      </c>
      <c r="C27" s="113">
        <f t="shared" si="3"/>
        <v>0.41582338163551869</v>
      </c>
      <c r="D27" s="109">
        <f t="shared" si="4"/>
        <v>0.40673664307580021</v>
      </c>
      <c r="E27" s="113">
        <f t="shared" si="5"/>
        <v>0.44522868530853621</v>
      </c>
      <c r="F27" s="109">
        <f t="shared" si="6"/>
        <v>2.246036773904216</v>
      </c>
      <c r="G27" s="113">
        <f t="shared" si="7"/>
        <v>0.91354545764260087</v>
      </c>
      <c r="H27" s="109">
        <f t="shared" si="0"/>
        <v>1.0892780700300542</v>
      </c>
      <c r="I27" s="113">
        <f t="shared" si="1"/>
        <v>1.1519173063162575</v>
      </c>
      <c r="J27" s="104">
        <v>66</v>
      </c>
    </row>
    <row r="28" spans="1:10" x14ac:dyDescent="0.4">
      <c r="A28" s="29">
        <v>25</v>
      </c>
      <c r="B28" s="109">
        <f t="shared" si="2"/>
        <v>0.43633231299858238</v>
      </c>
      <c r="C28" s="113">
        <f t="shared" si="3"/>
        <v>0.43287922787620575</v>
      </c>
      <c r="D28" s="109">
        <f t="shared" si="4"/>
        <v>0.42261826174069944</v>
      </c>
      <c r="E28" s="113">
        <f t="shared" si="5"/>
        <v>0.46630765815499858</v>
      </c>
      <c r="F28" s="109">
        <f t="shared" si="6"/>
        <v>2.1445069205095586</v>
      </c>
      <c r="G28" s="113">
        <f t="shared" si="7"/>
        <v>0.90630778703664994</v>
      </c>
      <c r="H28" s="109">
        <f t="shared" si="0"/>
        <v>1.0745992166936478</v>
      </c>
      <c r="I28" s="113">
        <f t="shared" si="1"/>
        <v>1.1344640137963142</v>
      </c>
      <c r="J28" s="104">
        <v>65</v>
      </c>
    </row>
    <row r="29" spans="1:10" x14ac:dyDescent="0.4">
      <c r="A29" s="29">
        <v>26</v>
      </c>
      <c r="B29" s="109">
        <f t="shared" si="2"/>
        <v>0.4537856055185257</v>
      </c>
      <c r="C29" s="113">
        <f t="shared" si="3"/>
        <v>0.44990210868773001</v>
      </c>
      <c r="D29" s="109">
        <f t="shared" si="4"/>
        <v>0.4383711467890774</v>
      </c>
      <c r="E29" s="113">
        <f t="shared" si="5"/>
        <v>0.48773258856586144</v>
      </c>
      <c r="F29" s="109">
        <f t="shared" si="6"/>
        <v>2.050303841579296</v>
      </c>
      <c r="G29" s="113">
        <f t="shared" si="7"/>
        <v>0.89879404629916704</v>
      </c>
      <c r="H29" s="109">
        <f t="shared" si="0"/>
        <v>1.0598385284664098</v>
      </c>
      <c r="I29" s="113">
        <f t="shared" si="1"/>
        <v>1.1170107212763709</v>
      </c>
      <c r="J29" s="104">
        <v>64</v>
      </c>
    </row>
    <row r="30" spans="1:10" x14ac:dyDescent="0.4">
      <c r="A30" s="29">
        <v>27</v>
      </c>
      <c r="B30" s="109">
        <f t="shared" si="2"/>
        <v>0.47123889803846897</v>
      </c>
      <c r="C30" s="113">
        <f t="shared" si="3"/>
        <v>0.46689072771181078</v>
      </c>
      <c r="D30" s="109">
        <f t="shared" si="4"/>
        <v>0.45399049973954675</v>
      </c>
      <c r="E30" s="113">
        <f t="shared" si="5"/>
        <v>0.50952544949442879</v>
      </c>
      <c r="F30" s="109">
        <f t="shared" si="6"/>
        <v>1.9626105055051506</v>
      </c>
      <c r="G30" s="113">
        <f t="shared" si="7"/>
        <v>0.8910065241883679</v>
      </c>
      <c r="H30" s="109">
        <f t="shared" si="0"/>
        <v>1.0449971294318976</v>
      </c>
      <c r="I30" s="113">
        <f t="shared" si="1"/>
        <v>1.0995574287564276</v>
      </c>
      <c r="J30" s="104">
        <v>63</v>
      </c>
    </row>
    <row r="31" spans="1:10" x14ac:dyDescent="0.4">
      <c r="A31" s="29">
        <v>28</v>
      </c>
      <c r="B31" s="109">
        <f t="shared" si="2"/>
        <v>0.48869219055841229</v>
      </c>
      <c r="C31" s="113">
        <f t="shared" si="3"/>
        <v>0.48384379119933546</v>
      </c>
      <c r="D31" s="109">
        <f t="shared" si="4"/>
        <v>0.46947156278589081</v>
      </c>
      <c r="E31" s="113">
        <f t="shared" si="5"/>
        <v>0.53170943166147877</v>
      </c>
      <c r="F31" s="109">
        <f t="shared" si="6"/>
        <v>1.880726465346332</v>
      </c>
      <c r="G31" s="113">
        <f t="shared" si="7"/>
        <v>0.88294759285892699</v>
      </c>
      <c r="H31" s="109">
        <f t="shared" si="0"/>
        <v>1.0300761498201083</v>
      </c>
      <c r="I31" s="113">
        <f t="shared" si="1"/>
        <v>1.0821041362364843</v>
      </c>
      <c r="J31" s="104">
        <v>62</v>
      </c>
    </row>
    <row r="32" spans="1:10" x14ac:dyDescent="0.4">
      <c r="A32" s="29">
        <v>29</v>
      </c>
      <c r="B32" s="109">
        <f t="shared" si="2"/>
        <v>0.50614548307835561</v>
      </c>
      <c r="C32" s="113">
        <f t="shared" si="3"/>
        <v>0.50076000810888288</v>
      </c>
      <c r="D32" s="109">
        <f t="shared" si="4"/>
        <v>0.48480962024633706</v>
      </c>
      <c r="E32" s="113">
        <f t="shared" si="5"/>
        <v>0.55430905145276899</v>
      </c>
      <c r="F32" s="109">
        <f t="shared" si="6"/>
        <v>1.8040477552714238</v>
      </c>
      <c r="G32" s="113">
        <f t="shared" si="7"/>
        <v>0.87461970713939574</v>
      </c>
      <c r="H32" s="109">
        <f t="shared" si="0"/>
        <v>1.0150767259214082</v>
      </c>
      <c r="I32" s="113">
        <f t="shared" si="1"/>
        <v>1.064650843716541</v>
      </c>
      <c r="J32" s="104">
        <v>61</v>
      </c>
    </row>
    <row r="33" spans="1:10" x14ac:dyDescent="0.4">
      <c r="A33" s="29">
        <v>30</v>
      </c>
      <c r="B33" s="109">
        <f t="shared" si="2"/>
        <v>0.52359877559829882</v>
      </c>
      <c r="C33" s="113">
        <f t="shared" si="3"/>
        <v>0.51763809020504148</v>
      </c>
      <c r="D33" s="109">
        <f t="shared" si="4"/>
        <v>0.49999999999999994</v>
      </c>
      <c r="E33" s="113">
        <f t="shared" si="5"/>
        <v>0.57735026918962573</v>
      </c>
      <c r="F33" s="109">
        <f t="shared" si="6"/>
        <v>1.7320508075688774</v>
      </c>
      <c r="G33" s="113">
        <f t="shared" si="7"/>
        <v>0.86602540378443871</v>
      </c>
      <c r="H33" s="109">
        <f t="shared" si="0"/>
        <v>0.99999999999999989</v>
      </c>
      <c r="I33" s="113">
        <f t="shared" si="1"/>
        <v>1.0471975511965976</v>
      </c>
      <c r="J33" s="104">
        <v>60</v>
      </c>
    </row>
    <row r="34" spans="1:10" x14ac:dyDescent="0.4">
      <c r="A34" s="29">
        <v>31</v>
      </c>
      <c r="B34" s="109">
        <f t="shared" si="2"/>
        <v>0.54105206811824214</v>
      </c>
      <c r="C34" s="113">
        <f t="shared" si="3"/>
        <v>0.53447675215651369</v>
      </c>
      <c r="D34" s="109">
        <f t="shared" si="4"/>
        <v>0.51503807491005416</v>
      </c>
      <c r="E34" s="113">
        <f t="shared" si="5"/>
        <v>0.60086061902756038</v>
      </c>
      <c r="F34" s="109">
        <f t="shared" si="6"/>
        <v>1.664279482350518</v>
      </c>
      <c r="G34" s="113">
        <f t="shared" si="7"/>
        <v>0.85716730070211233</v>
      </c>
      <c r="H34" s="109">
        <f t="shared" si="0"/>
        <v>0.98484712020693432</v>
      </c>
      <c r="I34" s="113">
        <f t="shared" si="1"/>
        <v>1.0297442586766545</v>
      </c>
      <c r="J34" s="104">
        <v>59</v>
      </c>
    </row>
    <row r="35" spans="1:10" x14ac:dyDescent="0.4">
      <c r="A35" s="29">
        <v>32</v>
      </c>
      <c r="B35" s="109">
        <f t="shared" si="2"/>
        <v>0.55850536063818546</v>
      </c>
      <c r="C35" s="113">
        <f t="shared" si="3"/>
        <v>0.55127471163399833</v>
      </c>
      <c r="D35" s="109">
        <f t="shared" si="4"/>
        <v>0.5299192642332049</v>
      </c>
      <c r="E35" s="113">
        <f t="shared" si="5"/>
        <v>0.62486935190932746</v>
      </c>
      <c r="F35" s="109">
        <f t="shared" si="6"/>
        <v>1.6003345290410504</v>
      </c>
      <c r="G35" s="113">
        <f t="shared" si="7"/>
        <v>0.84804809615642596</v>
      </c>
      <c r="H35" s="109">
        <f t="shared" si="0"/>
        <v>0.96961924049267412</v>
      </c>
      <c r="I35" s="113">
        <f t="shared" si="1"/>
        <v>1.0122909661567112</v>
      </c>
      <c r="J35" s="104">
        <v>58</v>
      </c>
    </row>
    <row r="36" spans="1:10" x14ac:dyDescent="0.4">
      <c r="A36" s="29">
        <v>33</v>
      </c>
      <c r="B36" s="109">
        <f t="shared" si="2"/>
        <v>0.57595865315812877</v>
      </c>
      <c r="C36" s="113">
        <f t="shared" si="3"/>
        <v>0.56803068940784529</v>
      </c>
      <c r="D36" s="109">
        <f t="shared" si="4"/>
        <v>0.54463903501502708</v>
      </c>
      <c r="E36" s="113">
        <f t="shared" si="5"/>
        <v>0.64940759319751062</v>
      </c>
      <c r="F36" s="109">
        <f t="shared" si="6"/>
        <v>1.5398649638145827</v>
      </c>
      <c r="G36" s="113">
        <f t="shared" si="7"/>
        <v>0.83867056794542405</v>
      </c>
      <c r="H36" s="109">
        <f t="shared" si="0"/>
        <v>0.95431752051921681</v>
      </c>
      <c r="I36" s="113">
        <f t="shared" si="1"/>
        <v>0.99483767363676789</v>
      </c>
      <c r="J36" s="104">
        <v>57</v>
      </c>
    </row>
    <row r="37" spans="1:10" x14ac:dyDescent="0.4">
      <c r="A37" s="29">
        <v>34</v>
      </c>
      <c r="B37" s="109">
        <f t="shared" si="2"/>
        <v>0.59341194567807209</v>
      </c>
      <c r="C37" s="113">
        <f t="shared" si="3"/>
        <v>0.58474340944547354</v>
      </c>
      <c r="D37" s="109">
        <f t="shared" si="4"/>
        <v>0.5591929034707469</v>
      </c>
      <c r="E37" s="113">
        <f t="shared" si="5"/>
        <v>0.67450851684242674</v>
      </c>
      <c r="F37" s="109">
        <f t="shared" si="6"/>
        <v>1.4825609685127401</v>
      </c>
      <c r="G37" s="113">
        <f t="shared" si="7"/>
        <v>0.82903757255504162</v>
      </c>
      <c r="H37" s="109">
        <f t="shared" si="0"/>
        <v>0.93894312557178161</v>
      </c>
      <c r="I37" s="113">
        <f t="shared" si="1"/>
        <v>0.97738438111682457</v>
      </c>
      <c r="J37" s="104">
        <v>56</v>
      </c>
    </row>
    <row r="38" spans="1:10" x14ac:dyDescent="0.4">
      <c r="A38" s="29">
        <v>35</v>
      </c>
      <c r="B38" s="109">
        <f t="shared" si="2"/>
        <v>0.6108652381980153</v>
      </c>
      <c r="C38" s="113">
        <f t="shared" si="3"/>
        <v>0.60141159900854624</v>
      </c>
      <c r="D38" s="109">
        <f t="shared" si="4"/>
        <v>0.57357643635104605</v>
      </c>
      <c r="E38" s="113">
        <f t="shared" si="5"/>
        <v>0.70020753820970971</v>
      </c>
      <c r="F38" s="109">
        <f t="shared" si="6"/>
        <v>1.4281480067421146</v>
      </c>
      <c r="G38" s="113">
        <f t="shared" si="7"/>
        <v>0.8191520442889918</v>
      </c>
      <c r="H38" s="109">
        <f t="shared" si="0"/>
        <v>0.92349722647006782</v>
      </c>
      <c r="I38" s="113">
        <f t="shared" si="1"/>
        <v>0.95993108859688125</v>
      </c>
      <c r="J38" s="104">
        <v>55</v>
      </c>
    </row>
    <row r="39" spans="1:10" x14ac:dyDescent="0.4">
      <c r="A39" s="29">
        <v>36</v>
      </c>
      <c r="B39" s="109">
        <f t="shared" si="2"/>
        <v>0.62831853071795862</v>
      </c>
      <c r="C39" s="113">
        <f t="shared" si="3"/>
        <v>0.61803398874989479</v>
      </c>
      <c r="D39" s="109">
        <f t="shared" si="4"/>
        <v>0.58778525229247314</v>
      </c>
      <c r="E39" s="113">
        <f t="shared" si="5"/>
        <v>0.7265425280053609</v>
      </c>
      <c r="F39" s="109">
        <f t="shared" si="6"/>
        <v>1.3763819204711736</v>
      </c>
      <c r="G39" s="113">
        <f t="shared" si="7"/>
        <v>0.80901699437494745</v>
      </c>
      <c r="H39" s="109">
        <f t="shared" si="0"/>
        <v>0.9079809994790935</v>
      </c>
      <c r="I39" s="113">
        <f t="shared" si="1"/>
        <v>0.94247779607693793</v>
      </c>
      <c r="J39" s="104">
        <v>54</v>
      </c>
    </row>
    <row r="40" spans="1:10" x14ac:dyDescent="0.4">
      <c r="A40" s="29">
        <v>37</v>
      </c>
      <c r="B40" s="109">
        <f t="shared" si="2"/>
        <v>0.64577182323790194</v>
      </c>
      <c r="C40" s="113">
        <f t="shared" si="3"/>
        <v>0.63460931281018429</v>
      </c>
      <c r="D40" s="109">
        <f t="shared" si="4"/>
        <v>0.60181502315204827</v>
      </c>
      <c r="E40" s="113">
        <f t="shared" si="5"/>
        <v>0.75355405010279419</v>
      </c>
      <c r="F40" s="109">
        <f t="shared" si="6"/>
        <v>1.32704482162041</v>
      </c>
      <c r="G40" s="113">
        <f t="shared" si="7"/>
        <v>0.79863551004729283</v>
      </c>
      <c r="H40" s="109">
        <f t="shared" si="0"/>
        <v>0.89239562621961754</v>
      </c>
      <c r="I40" s="113">
        <f t="shared" si="1"/>
        <v>0.92502450355699462</v>
      </c>
      <c r="J40" s="104">
        <v>53</v>
      </c>
    </row>
    <row r="41" spans="1:10" x14ac:dyDescent="0.4">
      <c r="A41" s="29">
        <v>38</v>
      </c>
      <c r="B41" s="109">
        <f t="shared" si="2"/>
        <v>0.66322511575784526</v>
      </c>
      <c r="C41" s="113">
        <f t="shared" si="3"/>
        <v>0.6511363089143134</v>
      </c>
      <c r="D41" s="109">
        <f t="shared" si="4"/>
        <v>0.61566147532565829</v>
      </c>
      <c r="E41" s="113">
        <f t="shared" si="5"/>
        <v>0.7812856265067174</v>
      </c>
      <c r="F41" s="109">
        <f t="shared" si="6"/>
        <v>1.2799416321930788</v>
      </c>
      <c r="G41" s="113">
        <f t="shared" si="7"/>
        <v>0.7880107536067219</v>
      </c>
      <c r="H41" s="109">
        <f t="shared" si="0"/>
        <v>0.87674229357815481</v>
      </c>
      <c r="I41" s="113">
        <f t="shared" si="1"/>
        <v>0.90757121103705141</v>
      </c>
      <c r="J41" s="104">
        <v>52</v>
      </c>
    </row>
    <row r="42" spans="1:10" x14ac:dyDescent="0.4">
      <c r="A42" s="29">
        <v>39</v>
      </c>
      <c r="B42" s="109">
        <f t="shared" si="2"/>
        <v>0.68067840827778847</v>
      </c>
      <c r="C42" s="113">
        <f t="shared" si="3"/>
        <v>0.66761371846754181</v>
      </c>
      <c r="D42" s="109">
        <f t="shared" si="4"/>
        <v>0.62932039104983739</v>
      </c>
      <c r="E42" s="113">
        <f t="shared" si="5"/>
        <v>0.80978403319500702</v>
      </c>
      <c r="F42" s="109">
        <f t="shared" si="6"/>
        <v>1.2348971565350515</v>
      </c>
      <c r="G42" s="113">
        <f t="shared" si="7"/>
        <v>0.7771459614569709</v>
      </c>
      <c r="H42" s="109">
        <f t="shared" si="0"/>
        <v>0.86102219361659027</v>
      </c>
      <c r="I42" s="113">
        <f t="shared" si="1"/>
        <v>0.89011791851710809</v>
      </c>
      <c r="J42" s="104">
        <v>51</v>
      </c>
    </row>
    <row r="43" spans="1:10" x14ac:dyDescent="0.4">
      <c r="A43" s="29">
        <v>40</v>
      </c>
      <c r="B43" s="109">
        <f t="shared" si="2"/>
        <v>0.69813170079773179</v>
      </c>
      <c r="C43" s="113">
        <f t="shared" si="3"/>
        <v>0.68404028665133743</v>
      </c>
      <c r="D43" s="109">
        <f t="shared" si="4"/>
        <v>0.64278760968653925</v>
      </c>
      <c r="E43" s="113">
        <f t="shared" si="5"/>
        <v>0.83909963117727993</v>
      </c>
      <c r="F43" s="109">
        <f t="shared" si="6"/>
        <v>1.19175359259421</v>
      </c>
      <c r="G43" s="113">
        <f t="shared" si="7"/>
        <v>0.76604444311897801</v>
      </c>
      <c r="H43" s="109">
        <f t="shared" si="0"/>
        <v>0.84523652348139888</v>
      </c>
      <c r="I43" s="113">
        <f t="shared" si="1"/>
        <v>0.87266462599716477</v>
      </c>
      <c r="J43" s="104">
        <v>50</v>
      </c>
    </row>
    <row r="44" spans="1:10" x14ac:dyDescent="0.4">
      <c r="A44" s="29">
        <v>41</v>
      </c>
      <c r="B44" s="109">
        <f t="shared" si="2"/>
        <v>0.71558499331767511</v>
      </c>
      <c r="C44" s="113">
        <f t="shared" si="3"/>
        <v>0.70041476251893486</v>
      </c>
      <c r="D44" s="109">
        <f t="shared" si="4"/>
        <v>0.65605902899050728</v>
      </c>
      <c r="E44" s="113">
        <f t="shared" si="5"/>
        <v>0.86928673781622667</v>
      </c>
      <c r="F44" s="109">
        <f t="shared" si="6"/>
        <v>1.1503684072210096</v>
      </c>
      <c r="G44" s="113">
        <f t="shared" si="7"/>
        <v>0.75470958022277201</v>
      </c>
      <c r="H44" s="109">
        <f t="shared" si="0"/>
        <v>0.82938648531247805</v>
      </c>
      <c r="I44" s="113">
        <f t="shared" si="1"/>
        <v>0.85521133347722145</v>
      </c>
      <c r="J44" s="104">
        <v>49</v>
      </c>
    </row>
    <row r="45" spans="1:10" x14ac:dyDescent="0.4">
      <c r="A45" s="29">
        <v>42</v>
      </c>
      <c r="B45" s="109">
        <f t="shared" si="2"/>
        <v>0.73303828583761843</v>
      </c>
      <c r="C45" s="113">
        <f t="shared" si="3"/>
        <v>0.71673589909060054</v>
      </c>
      <c r="D45" s="109">
        <f t="shared" si="4"/>
        <v>0.66913060635885824</v>
      </c>
      <c r="E45" s="113">
        <f t="shared" si="5"/>
        <v>0.90040404429783993</v>
      </c>
      <c r="F45" s="109">
        <f t="shared" si="6"/>
        <v>1.110612514829193</v>
      </c>
      <c r="G45" s="113">
        <f t="shared" si="7"/>
        <v>0.74314482547739424</v>
      </c>
      <c r="H45" s="109">
        <f t="shared" si="0"/>
        <v>0.81347328615160042</v>
      </c>
      <c r="I45" s="113">
        <f t="shared" si="1"/>
        <v>0.83775804095727824</v>
      </c>
      <c r="J45" s="104">
        <v>48</v>
      </c>
    </row>
    <row r="46" spans="1:10" x14ac:dyDescent="0.4">
      <c r="A46" s="29">
        <v>43</v>
      </c>
      <c r="B46" s="109">
        <f t="shared" si="2"/>
        <v>0.75049157835756175</v>
      </c>
      <c r="C46" s="113">
        <f t="shared" si="3"/>
        <v>0.7330024534485946</v>
      </c>
      <c r="D46" s="109">
        <f t="shared" si="4"/>
        <v>0.68199836006249848</v>
      </c>
      <c r="E46" s="113">
        <f t="shared" si="5"/>
        <v>0.93251508613766176</v>
      </c>
      <c r="F46" s="109">
        <f t="shared" si="6"/>
        <v>1.0723687100246824</v>
      </c>
      <c r="G46" s="113">
        <f t="shared" si="7"/>
        <v>0.73135370161917046</v>
      </c>
      <c r="H46" s="109">
        <f t="shared" si="0"/>
        <v>0.79749813785049239</v>
      </c>
      <c r="I46" s="113">
        <f t="shared" si="1"/>
        <v>0.82030474843733492</v>
      </c>
      <c r="J46" s="104">
        <v>47</v>
      </c>
    </row>
    <row r="47" spans="1:10" x14ac:dyDescent="0.4">
      <c r="A47" s="29">
        <v>44</v>
      </c>
      <c r="B47" s="109">
        <f t="shared" si="2"/>
        <v>0.76794487087750496</v>
      </c>
      <c r="C47" s="113">
        <f t="shared" si="3"/>
        <v>0.74921318683182403</v>
      </c>
      <c r="D47" s="109">
        <f t="shared" si="4"/>
        <v>0.69465837045899725</v>
      </c>
      <c r="E47" s="113">
        <f t="shared" si="5"/>
        <v>0.96568877480707394</v>
      </c>
      <c r="F47" s="109">
        <f t="shared" si="6"/>
        <v>1.0355303137905696</v>
      </c>
      <c r="G47" s="113">
        <f t="shared" si="7"/>
        <v>0.71933980033865119</v>
      </c>
      <c r="H47" s="109">
        <f t="shared" si="0"/>
        <v>0.78146225697854754</v>
      </c>
      <c r="I47" s="113">
        <f t="shared" si="1"/>
        <v>0.8028514559173916</v>
      </c>
      <c r="J47" s="104">
        <v>46</v>
      </c>
    </row>
    <row r="48" spans="1:10" x14ac:dyDescent="0.4">
      <c r="A48" s="30">
        <v>45</v>
      </c>
      <c r="B48" s="111">
        <f t="shared" si="2"/>
        <v>0.78539816339744828</v>
      </c>
      <c r="C48" s="114">
        <f t="shared" si="3"/>
        <v>0.76536686473017956</v>
      </c>
      <c r="D48" s="111">
        <f t="shared" si="4"/>
        <v>0.70710678118654746</v>
      </c>
      <c r="E48" s="114">
        <f t="shared" si="5"/>
        <v>0.99999999999999989</v>
      </c>
      <c r="F48" s="111">
        <f t="shared" si="6"/>
        <v>1</v>
      </c>
      <c r="G48" s="114">
        <f t="shared" si="7"/>
        <v>0.70710678118654757</v>
      </c>
      <c r="H48" s="111">
        <f>2*SIN(I48/2)</f>
        <v>0.76536686473017956</v>
      </c>
      <c r="I48" s="114">
        <f>RADIANS(J48)</f>
        <v>0.78539816339744828</v>
      </c>
      <c r="J48" s="19">
        <v>45</v>
      </c>
    </row>
    <row r="49" spans="1:10" x14ac:dyDescent="0.4">
      <c r="A49" s="30"/>
      <c r="B49" s="78"/>
      <c r="C49" s="78"/>
      <c r="D49" s="75" t="s">
        <v>30</v>
      </c>
      <c r="E49" s="75" t="s">
        <v>29</v>
      </c>
      <c r="F49" s="108" t="s">
        <v>28</v>
      </c>
      <c r="G49" s="30" t="s">
        <v>27</v>
      </c>
      <c r="H49" s="78" t="s">
        <v>26</v>
      </c>
      <c r="I49" s="108" t="s">
        <v>25</v>
      </c>
      <c r="J49" s="19" t="s">
        <v>24</v>
      </c>
    </row>
  </sheetData>
  <mergeCells count="1">
    <mergeCell ref="A1:J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8"/>
  <sheetViews>
    <sheetView workbookViewId="0">
      <selection sqref="A1:K1"/>
    </sheetView>
  </sheetViews>
  <sheetFormatPr defaultRowHeight="16.5" x14ac:dyDescent="0.4"/>
  <cols>
    <col min="1" max="1" width="3" style="135" customWidth="1"/>
    <col min="2" max="11" width="5.3984375" style="135" customWidth="1"/>
    <col min="12" max="12" width="2.09765625" style="135" customWidth="1"/>
    <col min="13" max="13" width="3" style="135" customWidth="1"/>
    <col min="14" max="23" width="5.3984375" style="135" customWidth="1"/>
    <col min="24" max="16384" width="8.796875" style="135"/>
  </cols>
  <sheetData>
    <row r="1" spans="1:23" x14ac:dyDescent="0.4">
      <c r="A1" s="252" t="s">
        <v>154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M1" s="252" t="s">
        <v>154</v>
      </c>
      <c r="N1" s="252"/>
      <c r="O1" s="252"/>
      <c r="P1" s="252"/>
      <c r="Q1" s="252"/>
      <c r="R1" s="252"/>
      <c r="S1" s="252"/>
      <c r="T1" s="252"/>
      <c r="U1" s="252"/>
      <c r="V1" s="252"/>
      <c r="W1" s="252"/>
    </row>
    <row r="2" spans="1:23" x14ac:dyDescent="0.4">
      <c r="A2" s="248" t="s">
        <v>12</v>
      </c>
      <c r="B2" s="107">
        <v>0</v>
      </c>
      <c r="C2" s="123">
        <v>0.1</v>
      </c>
      <c r="D2" s="124">
        <v>0.2</v>
      </c>
      <c r="E2" s="124">
        <v>0.3</v>
      </c>
      <c r="F2" s="123">
        <v>0.4</v>
      </c>
      <c r="G2" s="124">
        <v>0.5</v>
      </c>
      <c r="H2" s="125">
        <v>0.6</v>
      </c>
      <c r="I2" s="124">
        <v>0.7</v>
      </c>
      <c r="J2" s="124">
        <v>0.8</v>
      </c>
      <c r="K2" s="125">
        <v>0.9</v>
      </c>
      <c r="M2" s="250" t="s">
        <v>12</v>
      </c>
      <c r="N2" s="107">
        <v>0</v>
      </c>
      <c r="O2" s="124">
        <v>0.1</v>
      </c>
      <c r="P2" s="124">
        <v>0.2</v>
      </c>
      <c r="Q2" s="124">
        <v>0.3</v>
      </c>
      <c r="R2" s="123">
        <v>0.4</v>
      </c>
      <c r="S2" s="124">
        <v>0.5</v>
      </c>
      <c r="T2" s="125">
        <v>0.6</v>
      </c>
      <c r="U2" s="124">
        <v>0.7</v>
      </c>
      <c r="V2" s="124">
        <v>0.8</v>
      </c>
      <c r="W2" s="125">
        <v>0.9</v>
      </c>
    </row>
    <row r="3" spans="1:23" x14ac:dyDescent="0.4">
      <c r="A3" s="249"/>
      <c r="B3" s="133" t="s">
        <v>2</v>
      </c>
      <c r="C3" s="128" t="s">
        <v>3</v>
      </c>
      <c r="D3" s="128" t="s">
        <v>4</v>
      </c>
      <c r="E3" s="128" t="s">
        <v>5</v>
      </c>
      <c r="F3" s="127" t="s">
        <v>6</v>
      </c>
      <c r="G3" s="128" t="s">
        <v>7</v>
      </c>
      <c r="H3" s="129" t="s">
        <v>8</v>
      </c>
      <c r="I3" s="128" t="s">
        <v>9</v>
      </c>
      <c r="J3" s="128" t="s">
        <v>10</v>
      </c>
      <c r="K3" s="128" t="s">
        <v>11</v>
      </c>
      <c r="L3" s="29"/>
      <c r="M3" s="251"/>
      <c r="N3" s="133" t="s">
        <v>2</v>
      </c>
      <c r="O3" s="128" t="s">
        <v>3</v>
      </c>
      <c r="P3" s="128" t="s">
        <v>4</v>
      </c>
      <c r="Q3" s="128" t="s">
        <v>5</v>
      </c>
      <c r="R3" s="127" t="s">
        <v>6</v>
      </c>
      <c r="S3" s="128" t="s">
        <v>7</v>
      </c>
      <c r="T3" s="129" t="s">
        <v>8</v>
      </c>
      <c r="U3" s="128" t="s">
        <v>9</v>
      </c>
      <c r="V3" s="128" t="s">
        <v>10</v>
      </c>
      <c r="W3" s="129" t="s">
        <v>11</v>
      </c>
    </row>
    <row r="4" spans="1:23" x14ac:dyDescent="0.4">
      <c r="A4" s="107">
        <v>0</v>
      </c>
      <c r="B4" s="22">
        <f>(2*SIN(RADIANS($A4+B$2)/2))*100000</f>
        <v>0</v>
      </c>
      <c r="C4" s="7">
        <f t="shared" ref="C4:K19" si="0">(2*SIN(RADIANS($A4+C$2)/2))*100000</f>
        <v>174.53290304702992</v>
      </c>
      <c r="D4" s="7">
        <f t="shared" si="0"/>
        <v>349.06567317966176</v>
      </c>
      <c r="E4" s="7">
        <f t="shared" si="0"/>
        <v>523.59817748359865</v>
      </c>
      <c r="F4" s="6">
        <f t="shared" si="0"/>
        <v>698.13028304474642</v>
      </c>
      <c r="G4" s="7">
        <f t="shared" si="0"/>
        <v>872.66185694931426</v>
      </c>
      <c r="H4" s="8">
        <f t="shared" si="0"/>
        <v>1047.1927662839159</v>
      </c>
      <c r="I4" s="7">
        <f t="shared" si="0"/>
        <v>1221.7228781356723</v>
      </c>
      <c r="J4" s="7">
        <f t="shared" si="0"/>
        <v>1396.2520595923106</v>
      </c>
      <c r="K4" s="8">
        <f t="shared" si="0"/>
        <v>1570.7801777422669</v>
      </c>
      <c r="M4" s="107">
        <v>45</v>
      </c>
      <c r="N4" s="22">
        <f t="shared" ref="N4:N48" si="1">(2*SIN(RADIANS($M4+B$2)/2))*100000</f>
        <v>76536.686473017951</v>
      </c>
      <c r="O4" s="7">
        <f t="shared" ref="O4:O48" si="2">(2*SIN(RADIANS($M4+C$2)/2))*100000</f>
        <v>76697.904706884787</v>
      </c>
      <c r="P4" s="7">
        <f t="shared" ref="P4:P48" si="3">(2*SIN(RADIANS($M4+D$2)/2))*100000</f>
        <v>76859.064531960757</v>
      </c>
      <c r="Q4" s="7">
        <f t="shared" ref="Q4:Q48" si="4">(2*SIN(RADIANS($M4+E$2)/2))*100000</f>
        <v>77020.165825515607</v>
      </c>
      <c r="R4" s="6">
        <f t="shared" ref="R4:R48" si="5">(2*SIN(RADIANS($M4+F$2)/2))*100000</f>
        <v>77181.208464863725</v>
      </c>
      <c r="S4" s="7">
        <f t="shared" ref="S4:S48" si="6">(2*SIN(RADIANS($M4+G$2)/2))*100000</f>
        <v>77342.19232736413</v>
      </c>
      <c r="T4" s="8">
        <f t="shared" ref="T4:T48" si="7">(2*SIN(RADIANS($M4+H$2)/2))*100000</f>
        <v>77503.117290420603</v>
      </c>
      <c r="U4" s="7">
        <f t="shared" ref="U4:U48" si="8">(2*SIN(RADIANS($M4+I$2)/2))*100000</f>
        <v>77663.983231481776</v>
      </c>
      <c r="V4" s="7">
        <f t="shared" ref="V4:V48" si="9">(2*SIN(RADIANS($M4+J$2)/2))*100000</f>
        <v>77824.790028041243</v>
      </c>
      <c r="W4" s="8">
        <f t="shared" ref="W4:W48" si="10">(2*SIN(RADIANS($M4+K$2)/2))*100000</f>
        <v>77985.537557637654</v>
      </c>
    </row>
    <row r="5" spans="1:23" x14ac:dyDescent="0.4">
      <c r="A5" s="29">
        <v>1</v>
      </c>
      <c r="B5" s="22">
        <f t="shared" ref="B5:K36" si="11">(2*SIN(RADIANS($A5+B$2)/2))*100000</f>
        <v>1745.307099674787</v>
      </c>
      <c r="C5" s="7">
        <f t="shared" si="0"/>
        <v>1919.8326924800283</v>
      </c>
      <c r="D5" s="7">
        <f t="shared" si="0"/>
        <v>2094.3568232491584</v>
      </c>
      <c r="E5" s="7">
        <f t="shared" si="0"/>
        <v>2268.8793590744617</v>
      </c>
      <c r="F5" s="6">
        <f t="shared" si="0"/>
        <v>2443.4001670494335</v>
      </c>
      <c r="G5" s="7">
        <f t="shared" si="0"/>
        <v>2617.9191142688883</v>
      </c>
      <c r="H5" s="8">
        <f t="shared" si="0"/>
        <v>2792.4360678290545</v>
      </c>
      <c r="I5" s="7">
        <f t="shared" si="0"/>
        <v>2966.9508948276807</v>
      </c>
      <c r="J5" s="7">
        <f t="shared" si="0"/>
        <v>3141.463462364135</v>
      </c>
      <c r="K5" s="8">
        <f t="shared" si="0"/>
        <v>3315.973637539505</v>
      </c>
      <c r="M5" s="29">
        <v>46</v>
      </c>
      <c r="N5" s="22">
        <f t="shared" si="1"/>
        <v>78146.225697854752</v>
      </c>
      <c r="O5" s="7">
        <f t="shared" si="2"/>
        <v>78306.854326321525</v>
      </c>
      <c r="P5" s="7">
        <f t="shared" si="3"/>
        <v>78467.423320712289</v>
      </c>
      <c r="Q5" s="7">
        <f t="shared" si="4"/>
        <v>78627.932558746776</v>
      </c>
      <c r="R5" s="6">
        <f t="shared" si="5"/>
        <v>78788.381918190222</v>
      </c>
      <c r="S5" s="7">
        <f t="shared" si="6"/>
        <v>78948.77127685344</v>
      </c>
      <c r="T5" s="8">
        <f t="shared" si="7"/>
        <v>79109.100512592995</v>
      </c>
      <c r="U5" s="7">
        <f t="shared" si="8"/>
        <v>79269.369503311143</v>
      </c>
      <c r="V5" s="7">
        <f t="shared" si="9"/>
        <v>79429.578126956112</v>
      </c>
      <c r="W5" s="8">
        <f t="shared" si="10"/>
        <v>79589.726261522082</v>
      </c>
    </row>
    <row r="6" spans="1:23" x14ac:dyDescent="0.4">
      <c r="A6" s="29">
        <v>2</v>
      </c>
      <c r="B6" s="22">
        <f t="shared" si="11"/>
        <v>3490.4812874567024</v>
      </c>
      <c r="C6" s="7">
        <f t="shared" si="0"/>
        <v>3664.986279220559</v>
      </c>
      <c r="D6" s="7">
        <f t="shared" si="0"/>
        <v>3839.4884799379338</v>
      </c>
      <c r="E6" s="7">
        <f t="shared" si="0"/>
        <v>4013.9877567178073</v>
      </c>
      <c r="F6" s="6">
        <f t="shared" si="0"/>
        <v>4188.4839766713912</v>
      </c>
      <c r="G6" s="7">
        <f t="shared" si="0"/>
        <v>4362.9770069122242</v>
      </c>
      <c r="H6" s="8">
        <f t="shared" si="0"/>
        <v>4537.4667145562717</v>
      </c>
      <c r="I6" s="7">
        <f t="shared" si="0"/>
        <v>4711.9529667220304</v>
      </c>
      <c r="J6" s="7">
        <f t="shared" si="0"/>
        <v>4886.435630530631</v>
      </c>
      <c r="K6" s="8">
        <f t="shared" si="0"/>
        <v>5060.9145731059316</v>
      </c>
      <c r="M6" s="29">
        <v>47</v>
      </c>
      <c r="N6" s="22">
        <f t="shared" si="1"/>
        <v>79749.813785049235</v>
      </c>
      <c r="O6" s="7">
        <f t="shared" si="2"/>
        <v>79909.840575623995</v>
      </c>
      <c r="P6" s="7">
        <f t="shared" si="3"/>
        <v>80069.806511378993</v>
      </c>
      <c r="Q6" s="7">
        <f t="shared" si="4"/>
        <v>80229.711470493188</v>
      </c>
      <c r="R6" s="6">
        <f t="shared" si="5"/>
        <v>80389.555331192023</v>
      </c>
      <c r="S6" s="7">
        <f t="shared" si="6"/>
        <v>80549.337971747445</v>
      </c>
      <c r="T6" s="8">
        <f t="shared" si="7"/>
        <v>80709.059270478014</v>
      </c>
      <c r="U6" s="7">
        <f t="shared" si="8"/>
        <v>80868.719105748998</v>
      </c>
      <c r="V6" s="7">
        <f t="shared" si="9"/>
        <v>81028.317355972496</v>
      </c>
      <c r="W6" s="8">
        <f t="shared" si="10"/>
        <v>81187.853899607522</v>
      </c>
    </row>
    <row r="7" spans="1:23" x14ac:dyDescent="0.4">
      <c r="A7" s="29">
        <v>3</v>
      </c>
      <c r="B7" s="22">
        <f t="shared" si="11"/>
        <v>5235.3896615746307</v>
      </c>
      <c r="C7" s="7">
        <f t="shared" si="0"/>
        <v>5409.8607630663564</v>
      </c>
      <c r="D7" s="7">
        <f t="shared" si="0"/>
        <v>5584.3277447137762</v>
      </c>
      <c r="E7" s="7">
        <f t="shared" si="0"/>
        <v>5758.7904736526934</v>
      </c>
      <c r="F7" s="6">
        <f t="shared" si="0"/>
        <v>5933.2488170221513</v>
      </c>
      <c r="G7" s="7">
        <f t="shared" si="0"/>
        <v>6107.7026419645317</v>
      </c>
      <c r="H7" s="8">
        <f t="shared" si="0"/>
        <v>6282.1518156256579</v>
      </c>
      <c r="I7" s="7">
        <f t="shared" si="0"/>
        <v>6456.5962051548977</v>
      </c>
      <c r="J7" s="7">
        <f t="shared" si="0"/>
        <v>6631.0356777052548</v>
      </c>
      <c r="K7" s="8">
        <f t="shared" si="0"/>
        <v>6805.4701004334893</v>
      </c>
      <c r="M7" s="29">
        <v>48</v>
      </c>
      <c r="N7" s="22">
        <f t="shared" si="1"/>
        <v>81347.328615160048</v>
      </c>
      <c r="O7" s="7">
        <f t="shared" si="2"/>
        <v>81506.741381183107</v>
      </c>
      <c r="P7" s="7">
        <f t="shared" si="3"/>
        <v>81666.092076276982</v>
      </c>
      <c r="Q7" s="7">
        <f t="shared" si="4"/>
        <v>81825.380579089164</v>
      </c>
      <c r="R7" s="6">
        <f t="shared" si="5"/>
        <v>81984.606768314552</v>
      </c>
      <c r="S7" s="7">
        <f t="shared" si="6"/>
        <v>82143.770522695442</v>
      </c>
      <c r="T7" s="8">
        <f t="shared" si="7"/>
        <v>82302.871721021758</v>
      </c>
      <c r="U7" s="7">
        <f t="shared" si="8"/>
        <v>82461.91024213098</v>
      </c>
      <c r="V7" s="7">
        <f t="shared" si="9"/>
        <v>82620.885964908346</v>
      </c>
      <c r="W7" s="8">
        <f t="shared" si="10"/>
        <v>82779.798768286957</v>
      </c>
    </row>
    <row r="8" spans="1:23" x14ac:dyDescent="0.4">
      <c r="A8" s="29">
        <v>4</v>
      </c>
      <c r="B8" s="22">
        <f t="shared" si="11"/>
        <v>6979.8993405001938</v>
      </c>
      <c r="C8" s="7">
        <f t="shared" si="0"/>
        <v>7154.3232650699174</v>
      </c>
      <c r="D8" s="7">
        <f t="shared" si="0"/>
        <v>7328.7417413112553</v>
      </c>
      <c r="E8" s="7">
        <f t="shared" si="0"/>
        <v>7503.1546363969474</v>
      </c>
      <c r="F8" s="6">
        <f t="shared" si="0"/>
        <v>7677.561817503989</v>
      </c>
      <c r="G8" s="7">
        <f t="shared" si="0"/>
        <v>7851.9631518137221</v>
      </c>
      <c r="H8" s="8">
        <f t="shared" si="0"/>
        <v>8026.358506511946</v>
      </c>
      <c r="I8" s="7">
        <f t="shared" si="0"/>
        <v>8200.7477487890119</v>
      </c>
      <c r="J8" s="7">
        <f t="shared" si="0"/>
        <v>8375.1307458399242</v>
      </c>
      <c r="K8" s="8">
        <f t="shared" si="0"/>
        <v>8549.5073648644484</v>
      </c>
      <c r="M8" s="29">
        <v>49</v>
      </c>
      <c r="N8" s="22">
        <f t="shared" si="1"/>
        <v>82938.648531247803</v>
      </c>
      <c r="O8" s="7">
        <f t="shared" si="2"/>
        <v>83097.435132819868</v>
      </c>
      <c r="P8" s="7">
        <f t="shared" si="3"/>
        <v>83256.158452080243</v>
      </c>
      <c r="Q8" s="7">
        <f t="shared" si="4"/>
        <v>83414.818368154214</v>
      </c>
      <c r="R8" s="6">
        <f t="shared" si="5"/>
        <v>83573.414760215353</v>
      </c>
      <c r="S8" s="7">
        <f t="shared" si="6"/>
        <v>83731.947507485616</v>
      </c>
      <c r="T8" s="8">
        <f t="shared" si="7"/>
        <v>83890.416489235417</v>
      </c>
      <c r="U8" s="7">
        <f t="shared" si="8"/>
        <v>84048.821584783756</v>
      </c>
      <c r="V8" s="7">
        <f t="shared" si="9"/>
        <v>84207.162673498198</v>
      </c>
      <c r="W8" s="8">
        <f t="shared" si="10"/>
        <v>84365.439634795184</v>
      </c>
    </row>
    <row r="9" spans="1:23" x14ac:dyDescent="0.4">
      <c r="A9" s="29">
        <v>5</v>
      </c>
      <c r="B9" s="22">
        <f t="shared" si="11"/>
        <v>8723.8774730671994</v>
      </c>
      <c r="C9" s="7">
        <f t="shared" si="0"/>
        <v>8898.2409376577561</v>
      </c>
      <c r="D9" s="7">
        <f t="shared" si="0"/>
        <v>9072.5976258507562</v>
      </c>
      <c r="E9" s="7">
        <f t="shared" si="0"/>
        <v>9246.947404865994</v>
      </c>
      <c r="F9" s="6">
        <f t="shared" si="0"/>
        <v>9421.2901419285336</v>
      </c>
      <c r="G9" s="7">
        <f t="shared" si="0"/>
        <v>9595.6257042687885</v>
      </c>
      <c r="H9" s="8">
        <f t="shared" si="0"/>
        <v>9769.9539591226512</v>
      </c>
      <c r="I9" s="7">
        <f t="shared" si="0"/>
        <v>9944.2747737315713</v>
      </c>
      <c r="J9" s="7">
        <f t="shared" si="0"/>
        <v>10118.588015342662</v>
      </c>
      <c r="K9" s="8">
        <f t="shared" si="0"/>
        <v>10292.89355120881</v>
      </c>
      <c r="M9" s="29">
        <v>50</v>
      </c>
      <c r="N9" s="22">
        <f t="shared" si="1"/>
        <v>84523.652348139891</v>
      </c>
      <c r="O9" s="7">
        <f t="shared" si="2"/>
        <v>84681.800693046447</v>
      </c>
      <c r="P9" s="7">
        <f t="shared" si="3"/>
        <v>84839.884549078037</v>
      </c>
      <c r="Q9" s="7">
        <f t="shared" si="4"/>
        <v>84997.903795846913</v>
      </c>
      <c r="R9" s="6">
        <f t="shared" si="5"/>
        <v>85155.858313014527</v>
      </c>
      <c r="S9" s="7">
        <f t="shared" si="6"/>
        <v>85313.747980291664</v>
      </c>
      <c r="T9" s="8">
        <f t="shared" si="7"/>
        <v>85471.572677438482</v>
      </c>
      <c r="U9" s="7">
        <f t="shared" si="8"/>
        <v>85629.332284264587</v>
      </c>
      <c r="V9" s="7">
        <f t="shared" si="9"/>
        <v>85787.026680629162</v>
      </c>
      <c r="W9" s="8">
        <f t="shared" si="10"/>
        <v>85944.655746441116</v>
      </c>
    </row>
    <row r="10" spans="1:23" x14ac:dyDescent="0.4">
      <c r="A10" s="29">
        <v>6</v>
      </c>
      <c r="B10" s="22">
        <f t="shared" si="11"/>
        <v>10467.191248588766</v>
      </c>
      <c r="C10" s="7">
        <f t="shared" si="0"/>
        <v>10641.480974747252</v>
      </c>
      <c r="D10" s="7">
        <f t="shared" si="0"/>
        <v>10815.762596955059</v>
      </c>
      <c r="E10" s="7">
        <f t="shared" si="0"/>
        <v>10990.035982489149</v>
      </c>
      <c r="F10" s="6">
        <f t="shared" si="0"/>
        <v>11164.30099863276</v>
      </c>
      <c r="G10" s="7">
        <f t="shared" si="0"/>
        <v>11338.557512675503</v>
      </c>
      <c r="H10" s="8">
        <f t="shared" si="0"/>
        <v>11512.805391913455</v>
      </c>
      <c r="I10" s="7">
        <f t="shared" si="0"/>
        <v>11687.044503649286</v>
      </c>
      <c r="J10" s="7">
        <f t="shared" si="0"/>
        <v>11861.274715192325</v>
      </c>
      <c r="K10" s="8">
        <f t="shared" si="0"/>
        <v>12035.49589385869</v>
      </c>
      <c r="M10" s="29">
        <v>51</v>
      </c>
      <c r="N10" s="22">
        <f t="shared" si="1"/>
        <v>86102.219361659023</v>
      </c>
      <c r="O10" s="7">
        <f t="shared" si="2"/>
        <v>86259.717406291355</v>
      </c>
      <c r="P10" s="7">
        <f t="shared" si="3"/>
        <v>86417.149760396467</v>
      </c>
      <c r="Q10" s="7">
        <f t="shared" si="4"/>
        <v>86574.516304082776</v>
      </c>
      <c r="R10" s="6">
        <f t="shared" si="5"/>
        <v>86731.81691750887</v>
      </c>
      <c r="S10" s="7">
        <f t="shared" si="6"/>
        <v>86889.051480883412</v>
      </c>
      <c r="T10" s="8">
        <f t="shared" si="7"/>
        <v>87046.219874465503</v>
      </c>
      <c r="U10" s="7">
        <f t="shared" si="8"/>
        <v>87203.321978564534</v>
      </c>
      <c r="V10" s="7">
        <f t="shared" si="9"/>
        <v>87360.357673540435</v>
      </c>
      <c r="W10" s="8">
        <f t="shared" si="10"/>
        <v>87517.326839803703</v>
      </c>
    </row>
    <row r="11" spans="1:23" x14ac:dyDescent="0.4">
      <c r="A11" s="29">
        <v>7</v>
      </c>
      <c r="B11" s="22">
        <f t="shared" si="11"/>
        <v>12209.707906971375</v>
      </c>
      <c r="C11" s="7">
        <f t="shared" si="0"/>
        <v>12383.91062186035</v>
      </c>
      <c r="D11" s="7">
        <f t="shared" si="0"/>
        <v>12558.103905862676</v>
      </c>
      <c r="E11" s="7">
        <f t="shared" si="0"/>
        <v>12732.287626322583</v>
      </c>
      <c r="F11" s="6">
        <f t="shared" si="0"/>
        <v>12906.461650591596</v>
      </c>
      <c r="G11" s="7">
        <f t="shared" si="0"/>
        <v>13080.625846028612</v>
      </c>
      <c r="H11" s="8">
        <f t="shared" si="0"/>
        <v>13254.780080000028</v>
      </c>
      <c r="I11" s="7">
        <f t="shared" si="0"/>
        <v>13428.924219879813</v>
      </c>
      <c r="J11" s="7">
        <f t="shared" si="0"/>
        <v>13603.058133049633</v>
      </c>
      <c r="K11" s="8">
        <f t="shared" si="0"/>
        <v>13777.181686898934</v>
      </c>
      <c r="M11" s="29">
        <v>52</v>
      </c>
      <c r="N11" s="22">
        <f t="shared" si="1"/>
        <v>87674.229357815479</v>
      </c>
      <c r="O11" s="7">
        <f t="shared" si="2"/>
        <v>87831.065108087671</v>
      </c>
      <c r="P11" s="7">
        <f t="shared" si="3"/>
        <v>87987.833971183034</v>
      </c>
      <c r="Q11" s="7">
        <f t="shared" si="4"/>
        <v>88144.535827715241</v>
      </c>
      <c r="R11" s="6">
        <f t="shared" si="5"/>
        <v>88301.17055834904</v>
      </c>
      <c r="S11" s="7">
        <f t="shared" si="6"/>
        <v>88457.738043800258</v>
      </c>
      <c r="T11" s="8">
        <f t="shared" si="7"/>
        <v>88614.238164835944</v>
      </c>
      <c r="U11" s="7">
        <f t="shared" si="8"/>
        <v>88770.670802274442</v>
      </c>
      <c r="V11" s="7">
        <f t="shared" si="9"/>
        <v>88927.035836985495</v>
      </c>
      <c r="W11" s="8">
        <f t="shared" si="10"/>
        <v>89083.333149890328</v>
      </c>
    </row>
    <row r="12" spans="1:23" x14ac:dyDescent="0.4">
      <c r="A12" s="29">
        <v>8</v>
      </c>
      <c r="B12" s="22">
        <f t="shared" si="11"/>
        <v>13951.294748825061</v>
      </c>
      <c r="C12" s="7">
        <f t="shared" si="0"/>
        <v>14125.397186233335</v>
      </c>
      <c r="D12" s="7">
        <f t="shared" si="0"/>
        <v>14299.488866537184</v>
      </c>
      <c r="E12" s="7">
        <f t="shared" si="0"/>
        <v>14473.569657158218</v>
      </c>
      <c r="F12" s="6">
        <f t="shared" si="0"/>
        <v>14647.639425526337</v>
      </c>
      <c r="G12" s="7">
        <f t="shared" si="0"/>
        <v>14821.698039079847</v>
      </c>
      <c r="H12" s="8">
        <f t="shared" si="0"/>
        <v>14995.745365265539</v>
      </c>
      <c r="I12" s="7">
        <f t="shared" si="0"/>
        <v>15169.781271538805</v>
      </c>
      <c r="J12" s="7">
        <f t="shared" si="0"/>
        <v>15343.80562536373</v>
      </c>
      <c r="K12" s="8">
        <f t="shared" si="0"/>
        <v>15517.818294213195</v>
      </c>
      <c r="M12" s="29">
        <v>53</v>
      </c>
      <c r="N12" s="22">
        <f t="shared" si="1"/>
        <v>89239.562621961755</v>
      </c>
      <c r="O12" s="7">
        <f t="shared" si="2"/>
        <v>89395.724134224234</v>
      </c>
      <c r="P12" s="7">
        <f t="shared" si="3"/>
        <v>89551.81756775394</v>
      </c>
      <c r="Q12" s="7">
        <f t="shared" si="4"/>
        <v>89707.84280367897</v>
      </c>
      <c r="R12" s="6">
        <f t="shared" si="5"/>
        <v>89863.799723179312</v>
      </c>
      <c r="S12" s="7">
        <f t="shared" si="6"/>
        <v>90019.688207486994</v>
      </c>
      <c r="T12" s="8">
        <f t="shared" si="7"/>
        <v>90175.508137886151</v>
      </c>
      <c r="U12" s="7">
        <f t="shared" si="8"/>
        <v>90331.259395713132</v>
      </c>
      <c r="V12" s="7">
        <f t="shared" si="9"/>
        <v>90486.941862356543</v>
      </c>
      <c r="W12" s="8">
        <f t="shared" si="10"/>
        <v>90642.555419257449</v>
      </c>
    </row>
    <row r="13" spans="1:23" x14ac:dyDescent="0.4">
      <c r="A13" s="29">
        <v>9</v>
      </c>
      <c r="B13" s="22">
        <f t="shared" si="11"/>
        <v>15691.819145568988</v>
      </c>
      <c r="C13" s="7">
        <f t="shared" si="0"/>
        <v>15865.808046921889</v>
      </c>
      <c r="D13" s="7">
        <f t="shared" si="0"/>
        <v>16039.784865771784</v>
      </c>
      <c r="E13" s="7">
        <f t="shared" si="0"/>
        <v>16213.749469627754</v>
      </c>
      <c r="F13" s="6">
        <f t="shared" si="0"/>
        <v>16387.701726008185</v>
      </c>
      <c r="G13" s="7">
        <f t="shared" si="0"/>
        <v>16561.641502440867</v>
      </c>
      <c r="H13" s="8">
        <f t="shared" si="0"/>
        <v>16735.568666463096</v>
      </c>
      <c r="I13" s="7">
        <f t="shared" si="0"/>
        <v>16909.48308562177</v>
      </c>
      <c r="J13" s="7">
        <f t="shared" si="0"/>
        <v>17083.384627473493</v>
      </c>
      <c r="K13" s="8">
        <f t="shared" si="0"/>
        <v>17257.273159584678</v>
      </c>
      <c r="M13" s="29">
        <v>54</v>
      </c>
      <c r="N13" s="22">
        <f t="shared" si="1"/>
        <v>90798.099947909344</v>
      </c>
      <c r="O13" s="7">
        <f t="shared" si="2"/>
        <v>90953.575329858329</v>
      </c>
      <c r="P13" s="7">
        <f t="shared" si="3"/>
        <v>91108.981446703125</v>
      </c>
      <c r="Q13" s="7">
        <f t="shared" si="4"/>
        <v>91264.318180095157</v>
      </c>
      <c r="R13" s="6">
        <f t="shared" si="5"/>
        <v>91419.585411738837</v>
      </c>
      <c r="S13" s="7">
        <f t="shared" si="6"/>
        <v>91574.783023391356</v>
      </c>
      <c r="T13" s="8">
        <f t="shared" si="7"/>
        <v>91729.910896862988</v>
      </c>
      <c r="U13" s="7">
        <f t="shared" si="8"/>
        <v>91884.968914017125</v>
      </c>
      <c r="V13" s="7">
        <f t="shared" si="9"/>
        <v>92039.956956770329</v>
      </c>
      <c r="W13" s="8">
        <f t="shared" si="10"/>
        <v>92194.874907092468</v>
      </c>
    </row>
    <row r="14" spans="1:23" x14ac:dyDescent="0.4">
      <c r="A14" s="29">
        <v>10</v>
      </c>
      <c r="B14" s="22">
        <f t="shared" si="11"/>
        <v>17431.148549531634</v>
      </c>
      <c r="C14" s="7">
        <f t="shared" si="0"/>
        <v>17605.010664900696</v>
      </c>
      <c r="D14" s="7">
        <f t="shared" si="0"/>
        <v>17778.859373288302</v>
      </c>
      <c r="E14" s="7">
        <f t="shared" si="0"/>
        <v>17952.694542301095</v>
      </c>
      <c r="F14" s="6">
        <f t="shared" si="0"/>
        <v>18126.516039556031</v>
      </c>
      <c r="G14" s="7">
        <f t="shared" si="0"/>
        <v>18300.323732680477</v>
      </c>
      <c r="H14" s="8">
        <f t="shared" si="0"/>
        <v>18474.117489312317</v>
      </c>
      <c r="I14" s="7">
        <f t="shared" si="0"/>
        <v>18647.89717710004</v>
      </c>
      <c r="J14" s="7">
        <f t="shared" si="0"/>
        <v>18821.662663702864</v>
      </c>
      <c r="K14" s="8">
        <f t="shared" si="0"/>
        <v>18995.413816790806</v>
      </c>
      <c r="M14" s="29">
        <v>55</v>
      </c>
      <c r="N14" s="22">
        <f t="shared" si="1"/>
        <v>92349.722647006784</v>
      </c>
      <c r="O14" s="7">
        <f t="shared" si="2"/>
        <v>92504.500058589983</v>
      </c>
      <c r="P14" s="7">
        <f t="shared" si="3"/>
        <v>92659.20702397234</v>
      </c>
      <c r="Q14" s="7">
        <f t="shared" si="4"/>
        <v>92813.843425337764</v>
      </c>
      <c r="R14" s="6">
        <f t="shared" si="5"/>
        <v>92968.40914492392</v>
      </c>
      <c r="S14" s="7">
        <f t="shared" si="6"/>
        <v>93122.904065022289</v>
      </c>
      <c r="T14" s="8">
        <f t="shared" si="7"/>
        <v>93277.328067978233</v>
      </c>
      <c r="U14" s="7">
        <f t="shared" si="8"/>
        <v>93431.681036191207</v>
      </c>
      <c r="V14" s="7">
        <f t="shared" si="9"/>
        <v>93585.962852114666</v>
      </c>
      <c r="W14" s="8">
        <f t="shared" si="10"/>
        <v>93740.173398256346</v>
      </c>
    </row>
    <row r="15" spans="1:23" x14ac:dyDescent="0.4">
      <c r="A15" s="29">
        <v>11</v>
      </c>
      <c r="B15" s="22">
        <f t="shared" si="11"/>
        <v>19169.150504044796</v>
      </c>
      <c r="C15" s="7">
        <f t="shared" si="0"/>
        <v>19342.872593156804</v>
      </c>
      <c r="D15" s="7">
        <f t="shared" si="0"/>
        <v>19516.579951829892</v>
      </c>
      <c r="E15" s="7">
        <f t="shared" si="0"/>
        <v>19690.272447778359</v>
      </c>
      <c r="F15" s="6">
        <f t="shared" si="0"/>
        <v>19863.949948727801</v>
      </c>
      <c r="G15" s="7">
        <f t="shared" si="0"/>
        <v>20037.612322415258</v>
      </c>
      <c r="H15" s="8">
        <f t="shared" si="0"/>
        <v>20211.259436589269</v>
      </c>
      <c r="I15" s="7">
        <f t="shared" si="0"/>
        <v>20384.891159010003</v>
      </c>
      <c r="J15" s="7">
        <f t="shared" si="0"/>
        <v>20558.507357449362</v>
      </c>
      <c r="K15" s="8">
        <f t="shared" si="0"/>
        <v>20732.107899691047</v>
      </c>
      <c r="M15" s="29">
        <v>56</v>
      </c>
      <c r="N15" s="22">
        <f t="shared" si="1"/>
        <v>93894.312557178157</v>
      </c>
      <c r="O15" s="7">
        <f t="shared" si="2"/>
        <v>94048.380211496449</v>
      </c>
      <c r="P15" s="7">
        <f t="shared" si="3"/>
        <v>94202.376243881998</v>
      </c>
      <c r="Q15" s="7">
        <f t="shared" si="4"/>
        <v>94356.300537060117</v>
      </c>
      <c r="R15" s="6">
        <f t="shared" si="5"/>
        <v>94510.152973810793</v>
      </c>
      <c r="S15" s="7">
        <f t="shared" si="6"/>
        <v>94663.933436968684</v>
      </c>
      <c r="T15" s="8">
        <f t="shared" si="7"/>
        <v>94817.641809423265</v>
      </c>
      <c r="U15" s="7">
        <f t="shared" si="8"/>
        <v>94971.277974118915</v>
      </c>
      <c r="V15" s="7">
        <f t="shared" si="9"/>
        <v>95124.841814055035</v>
      </c>
      <c r="W15" s="8">
        <f t="shared" si="10"/>
        <v>95278.333212286088</v>
      </c>
    </row>
    <row r="16" spans="1:23" x14ac:dyDescent="0.4">
      <c r="A16" s="29">
        <v>12</v>
      </c>
      <c r="B16" s="22">
        <f t="shared" si="11"/>
        <v>20905.692653530696</v>
      </c>
      <c r="C16" s="7">
        <f t="shared" si="0"/>
        <v>21079.261486775962</v>
      </c>
      <c r="D16" s="7">
        <f t="shared" si="0"/>
        <v>21252.814267246638</v>
      </c>
      <c r="E16" s="7">
        <f t="shared" si="0"/>
        <v>21426.350862774736</v>
      </c>
      <c r="F16" s="6">
        <f t="shared" si="0"/>
        <v>21599.871141204567</v>
      </c>
      <c r="G16" s="7">
        <f t="shared" si="0"/>
        <v>21773.374970392913</v>
      </c>
      <c r="H16" s="8">
        <f t="shared" si="0"/>
        <v>21946.862218209055</v>
      </c>
      <c r="I16" s="7">
        <f t="shared" si="0"/>
        <v>22120.332752534898</v>
      </c>
      <c r="J16" s="7">
        <f t="shared" si="0"/>
        <v>22293.786441265096</v>
      </c>
      <c r="K16" s="8">
        <f t="shared" si="0"/>
        <v>22467.22315230711</v>
      </c>
      <c r="M16" s="29">
        <v>57</v>
      </c>
      <c r="N16" s="22">
        <f t="shared" si="1"/>
        <v>95431.752051921678</v>
      </c>
      <c r="O16" s="7">
        <f t="shared" si="2"/>
        <v>95585.098216126702</v>
      </c>
      <c r="P16" s="7">
        <f t="shared" si="3"/>
        <v>95738.371588121357</v>
      </c>
      <c r="Q16" s="7">
        <f t="shared" si="4"/>
        <v>95891.572051181312</v>
      </c>
      <c r="R16" s="6">
        <f t="shared" si="5"/>
        <v>96044.69948863778</v>
      </c>
      <c r="S16" s="7">
        <f t="shared" si="6"/>
        <v>96197.753783877532</v>
      </c>
      <c r="T16" s="8">
        <f t="shared" si="7"/>
        <v>96350.734820343059</v>
      </c>
      <c r="U16" s="7">
        <f t="shared" si="8"/>
        <v>96503.642481532646</v>
      </c>
      <c r="V16" s="7">
        <f t="shared" si="9"/>
        <v>96656.476651000456</v>
      </c>
      <c r="W16" s="8">
        <f t="shared" si="10"/>
        <v>96809.23721235666</v>
      </c>
    </row>
    <row r="17" spans="1:23" x14ac:dyDescent="0.4">
      <c r="A17" s="29">
        <v>13</v>
      </c>
      <c r="B17" s="22">
        <f t="shared" si="11"/>
        <v>22640.642753581345</v>
      </c>
      <c r="C17" s="7">
        <f t="shared" si="0"/>
        <v>22814.045113021224</v>
      </c>
      <c r="D17" s="7">
        <f t="shared" si="0"/>
        <v>22987.430098573321</v>
      </c>
      <c r="E17" s="7">
        <f t="shared" si="0"/>
        <v>23160.797578197416</v>
      </c>
      <c r="F17" s="6">
        <f t="shared" si="0"/>
        <v>23334.147419866633</v>
      </c>
      <c r="G17" s="7">
        <f t="shared" si="0"/>
        <v>23507.47949156753</v>
      </c>
      <c r="H17" s="8">
        <f t="shared" si="0"/>
        <v>23680.793661300191</v>
      </c>
      <c r="I17" s="7">
        <f t="shared" si="0"/>
        <v>23854.089797078334</v>
      </c>
      <c r="J17" s="7">
        <f t="shared" si="0"/>
        <v>24027.367766929419</v>
      </c>
      <c r="K17" s="8">
        <f t="shared" si="0"/>
        <v>24200.627438894735</v>
      </c>
      <c r="M17" s="29">
        <v>58</v>
      </c>
      <c r="N17" s="22">
        <f t="shared" si="1"/>
        <v>96961.924049267414</v>
      </c>
      <c r="O17" s="7">
        <f t="shared" si="2"/>
        <v>97114.537045455028</v>
      </c>
      <c r="P17" s="7">
        <f t="shared" si="3"/>
        <v>97267.076084698099</v>
      </c>
      <c r="Q17" s="7">
        <f t="shared" si="4"/>
        <v>97419.541050831496</v>
      </c>
      <c r="R17" s="6">
        <f t="shared" si="5"/>
        <v>97571.931827746535</v>
      </c>
      <c r="S17" s="7">
        <f t="shared" si="6"/>
        <v>97724.24829939098</v>
      </c>
      <c r="T17" s="8">
        <f t="shared" si="7"/>
        <v>97876.490349769258</v>
      </c>
      <c r="U17" s="7">
        <f t="shared" si="8"/>
        <v>98028.657862942375</v>
      </c>
      <c r="V17" s="7">
        <f t="shared" si="9"/>
        <v>98180.750723028148</v>
      </c>
      <c r="W17" s="8">
        <f t="shared" si="10"/>
        <v>98332.768814201307</v>
      </c>
    </row>
    <row r="18" spans="1:23" x14ac:dyDescent="0.4">
      <c r="A18" s="29">
        <v>14</v>
      </c>
      <c r="B18" s="22">
        <f t="shared" si="11"/>
        <v>24373.868681029497</v>
      </c>
      <c r="C18" s="7">
        <f t="shared" si="0"/>
        <v>24547.091361402963</v>
      </c>
      <c r="D18" s="7">
        <f t="shared" si="0"/>
        <v>24720.295348098538</v>
      </c>
      <c r="E18" s="7">
        <f t="shared" si="0"/>
        <v>24893.480509213849</v>
      </c>
      <c r="F18" s="6">
        <f t="shared" si="0"/>
        <v>25066.646712860853</v>
      </c>
      <c r="G18" s="7">
        <f t="shared" si="0"/>
        <v>25239.793827165951</v>
      </c>
      <c r="H18" s="8">
        <f t="shared" si="0"/>
        <v>25412.9217202701</v>
      </c>
      <c r="I18" s="7">
        <f t="shared" si="0"/>
        <v>25586.030260328858</v>
      </c>
      <c r="J18" s="7">
        <f t="shared" si="0"/>
        <v>25759.119315512558</v>
      </c>
      <c r="K18" s="8">
        <f t="shared" si="0"/>
        <v>25932.188754006347</v>
      </c>
      <c r="M18" s="29">
        <v>59</v>
      </c>
      <c r="N18" s="22">
        <f t="shared" si="1"/>
        <v>98484.712020693434</v>
      </c>
      <c r="O18" s="7">
        <f t="shared" si="2"/>
        <v>98636.580226793129</v>
      </c>
      <c r="P18" s="7">
        <f t="shared" si="3"/>
        <v>98788.373316846206</v>
      </c>
      <c r="Q18" s="7">
        <f t="shared" si="4"/>
        <v>98940.091175255569</v>
      </c>
      <c r="R18" s="6">
        <f t="shared" si="5"/>
        <v>99091.733686481501</v>
      </c>
      <c r="S18" s="7">
        <f t="shared" si="6"/>
        <v>99243.300735041645</v>
      </c>
      <c r="T18" s="8">
        <f t="shared" si="7"/>
        <v>99394.792205511068</v>
      </c>
      <c r="U18" s="7">
        <f t="shared" si="8"/>
        <v>99546.207982522435</v>
      </c>
      <c r="V18" s="7">
        <f t="shared" si="9"/>
        <v>99697.547950766049</v>
      </c>
      <c r="W18" s="8">
        <f t="shared" si="10"/>
        <v>99848.81199498997</v>
      </c>
    </row>
    <row r="19" spans="1:23" x14ac:dyDescent="0.4">
      <c r="A19" s="29">
        <v>15</v>
      </c>
      <c r="B19" s="22">
        <f t="shared" si="11"/>
        <v>26105.238444010316</v>
      </c>
      <c r="C19" s="7">
        <f t="shared" si="0"/>
        <v>26278.268253739607</v>
      </c>
      <c r="D19" s="7">
        <f t="shared" si="0"/>
        <v>26451.278051424488</v>
      </c>
      <c r="E19" s="7">
        <f t="shared" si="0"/>
        <v>26624.267705310474</v>
      </c>
      <c r="F19" s="6">
        <f t="shared" si="0"/>
        <v>26797.237083658409</v>
      </c>
      <c r="G19" s="7">
        <f t="shared" si="0"/>
        <v>26970.186054744598</v>
      </c>
      <c r="H19" s="8">
        <f t="shared" si="0"/>
        <v>27143.114486860875</v>
      </c>
      <c r="I19" s="7">
        <f t="shared" si="0"/>
        <v>27316.022248314715</v>
      </c>
      <c r="J19" s="7">
        <f t="shared" si="0"/>
        <v>27488.909207429329</v>
      </c>
      <c r="K19" s="8">
        <f t="shared" si="0"/>
        <v>27661.77523254379</v>
      </c>
      <c r="M19" s="29">
        <v>60</v>
      </c>
      <c r="N19" s="22">
        <f t="shared" si="1"/>
        <v>99999.999999999985</v>
      </c>
      <c r="O19" s="7">
        <f t="shared" si="2"/>
        <v>100151.11185065993</v>
      </c>
      <c r="P19" s="7">
        <f t="shared" si="3"/>
        <v>100302.14743189147</v>
      </c>
      <c r="Q19" s="7">
        <f t="shared" si="4"/>
        <v>100453.1066286745</v>
      </c>
      <c r="R19" s="6">
        <f t="shared" si="5"/>
        <v>100603.989326047</v>
      </c>
      <c r="S19" s="7">
        <f t="shared" si="6"/>
        <v>100754.79540910525</v>
      </c>
      <c r="T19" s="8">
        <f t="shared" si="7"/>
        <v>100905.52476300385</v>
      </c>
      <c r="U19" s="7">
        <f t="shared" si="8"/>
        <v>101056.17727295584</v>
      </c>
      <c r="V19" s="7">
        <f t="shared" si="9"/>
        <v>101206.75282423275</v>
      </c>
      <c r="W19" s="8">
        <f t="shared" si="10"/>
        <v>101357.25130216482</v>
      </c>
    </row>
    <row r="20" spans="1:23" x14ac:dyDescent="0.4">
      <c r="A20" s="29">
        <v>16</v>
      </c>
      <c r="B20" s="22">
        <f t="shared" si="11"/>
        <v>27834.620192013088</v>
      </c>
      <c r="C20" s="7">
        <f t="shared" si="11"/>
        <v>28007.443954208273</v>
      </c>
      <c r="D20" s="7">
        <f t="shared" si="11"/>
        <v>28180.246387516534</v>
      </c>
      <c r="E20" s="7">
        <f t="shared" si="11"/>
        <v>28353.027360341293</v>
      </c>
      <c r="F20" s="6">
        <f t="shared" si="11"/>
        <v>28525.786741102325</v>
      </c>
      <c r="G20" s="7">
        <f t="shared" si="11"/>
        <v>28698.524398235862</v>
      </c>
      <c r="H20" s="8">
        <f t="shared" si="11"/>
        <v>28871.240200194643</v>
      </c>
      <c r="I20" s="7">
        <f t="shared" si="11"/>
        <v>29043.934015448074</v>
      </c>
      <c r="J20" s="7">
        <f t="shared" si="11"/>
        <v>29216.605712482324</v>
      </c>
      <c r="K20" s="8">
        <f t="shared" si="11"/>
        <v>29389.255159800352</v>
      </c>
      <c r="M20" s="29">
        <v>61</v>
      </c>
      <c r="N20" s="22">
        <f t="shared" si="1"/>
        <v>101507.67259214082</v>
      </c>
      <c r="O20" s="7">
        <f t="shared" si="2"/>
        <v>101658.01657960849</v>
      </c>
      <c r="P20" s="7">
        <f t="shared" si="3"/>
        <v>101808.28315007426</v>
      </c>
      <c r="Q20" s="7">
        <f t="shared" si="4"/>
        <v>101958.47218910366</v>
      </c>
      <c r="R20" s="6">
        <f t="shared" si="5"/>
        <v>102108.58358232114</v>
      </c>
      <c r="S20" s="7">
        <f t="shared" si="6"/>
        <v>102258.61721541043</v>
      </c>
      <c r="T20" s="8">
        <f t="shared" si="7"/>
        <v>102408.5729741143</v>
      </c>
      <c r="U20" s="7">
        <f t="shared" si="8"/>
        <v>102558.450744235</v>
      </c>
      <c r="V20" s="7">
        <f t="shared" si="9"/>
        <v>102708.250411634</v>
      </c>
      <c r="W20" s="8">
        <f t="shared" si="10"/>
        <v>102857.97186223244</v>
      </c>
    </row>
    <row r="21" spans="1:23" x14ac:dyDescent="0.4">
      <c r="A21" s="29">
        <v>17</v>
      </c>
      <c r="B21" s="22">
        <f t="shared" si="11"/>
        <v>29561.882225922127</v>
      </c>
      <c r="C21" s="7">
        <f t="shared" si="11"/>
        <v>29734.486779384599</v>
      </c>
      <c r="D21" s="7">
        <f t="shared" si="11"/>
        <v>29907.068688741907</v>
      </c>
      <c r="E21" s="7">
        <f t="shared" si="11"/>
        <v>30079.627822565421</v>
      </c>
      <c r="F21" s="6">
        <f t="shared" si="11"/>
        <v>30252.16404944384</v>
      </c>
      <c r="G21" s="7">
        <f t="shared" si="11"/>
        <v>30424.677237983338</v>
      </c>
      <c r="H21" s="8">
        <f t="shared" si="11"/>
        <v>30597.167256807617</v>
      </c>
      <c r="I21" s="7">
        <f t="shared" si="11"/>
        <v>30769.633974558008</v>
      </c>
      <c r="J21" s="7">
        <f t="shared" si="11"/>
        <v>30942.07725989362</v>
      </c>
      <c r="K21" s="8">
        <f t="shared" si="11"/>
        <v>31114.496981491378</v>
      </c>
      <c r="M21" s="29">
        <v>62</v>
      </c>
      <c r="N21" s="22">
        <f t="shared" si="1"/>
        <v>103007.61498201083</v>
      </c>
      <c r="O21" s="7">
        <f t="shared" si="2"/>
        <v>103157.1796570095</v>
      </c>
      <c r="P21" s="7">
        <f t="shared" si="3"/>
        <v>103306.66577332836</v>
      </c>
      <c r="Q21" s="7">
        <f t="shared" si="4"/>
        <v>103456.07321712731</v>
      </c>
      <c r="R21" s="6">
        <f t="shared" si="5"/>
        <v>103605.40187462604</v>
      </c>
      <c r="S21" s="7">
        <f t="shared" si="6"/>
        <v>103754.65163210429</v>
      </c>
      <c r="T21" s="8">
        <f t="shared" si="7"/>
        <v>103903.82237590187</v>
      </c>
      <c r="U21" s="7">
        <f t="shared" si="8"/>
        <v>104052.91399241878</v>
      </c>
      <c r="V21" s="7">
        <f t="shared" si="9"/>
        <v>104201.92636811527</v>
      </c>
      <c r="W21" s="8">
        <f t="shared" si="10"/>
        <v>104350.85938951194</v>
      </c>
    </row>
    <row r="22" spans="1:23" x14ac:dyDescent="0.4">
      <c r="A22" s="29">
        <v>18</v>
      </c>
      <c r="B22" s="22">
        <f t="shared" si="11"/>
        <v>31286.893008046172</v>
      </c>
      <c r="C22" s="7">
        <f t="shared" si="11"/>
        <v>31459.265208270932</v>
      </c>
      <c r="D22" s="7">
        <f t="shared" si="11"/>
        <v>31631.613450896708</v>
      </c>
      <c r="E22" s="7">
        <f t="shared" si="11"/>
        <v>31803.937604672839</v>
      </c>
      <c r="F22" s="6">
        <f t="shared" si="11"/>
        <v>31976.237538366968</v>
      </c>
      <c r="G22" s="7">
        <f t="shared" si="11"/>
        <v>32148.513120765219</v>
      </c>
      <c r="H22" s="8">
        <f t="shared" si="11"/>
        <v>32320.764220672227</v>
      </c>
      <c r="I22" s="7">
        <f t="shared" si="11"/>
        <v>32492.990706911296</v>
      </c>
      <c r="J22" s="7">
        <f t="shared" si="11"/>
        <v>32665.192448324455</v>
      </c>
      <c r="K22" s="8">
        <f t="shared" si="11"/>
        <v>32837.369313772586</v>
      </c>
      <c r="M22" s="29">
        <v>63</v>
      </c>
      <c r="N22" s="22">
        <f t="shared" si="1"/>
        <v>104499.71294318976</v>
      </c>
      <c r="O22" s="7">
        <f t="shared" si="2"/>
        <v>104648.48691579036</v>
      </c>
      <c r="P22" s="7">
        <f t="shared" si="3"/>
        <v>104797.18119401582</v>
      </c>
      <c r="Q22" s="7">
        <f t="shared" si="4"/>
        <v>104945.79566462901</v>
      </c>
      <c r="R22" s="6">
        <f t="shared" si="5"/>
        <v>105094.33021445356</v>
      </c>
      <c r="S22" s="7">
        <f t="shared" si="6"/>
        <v>105242.78473037391</v>
      </c>
      <c r="T22" s="8">
        <f t="shared" si="7"/>
        <v>105391.15909933552</v>
      </c>
      <c r="U22" s="7">
        <f t="shared" si="8"/>
        <v>105539.45320834483</v>
      </c>
      <c r="V22" s="7">
        <f t="shared" si="9"/>
        <v>105687.66694446943</v>
      </c>
      <c r="W22" s="8">
        <f t="shared" si="10"/>
        <v>105835.80019483811</v>
      </c>
    </row>
    <row r="23" spans="1:23" x14ac:dyDescent="0.4">
      <c r="A23" s="29">
        <v>19</v>
      </c>
      <c r="B23" s="22">
        <f t="shared" si="11"/>
        <v>33009.52117213553</v>
      </c>
      <c r="C23" s="7">
        <f t="shared" si="11"/>
        <v>33181.647892312147</v>
      </c>
      <c r="D23" s="7">
        <f t="shared" si="11"/>
        <v>33353.74934322045</v>
      </c>
      <c r="E23" s="7">
        <f t="shared" si="11"/>
        <v>33525.825393797713</v>
      </c>
      <c r="F23" s="6">
        <f t="shared" si="11"/>
        <v>33697.875913000513</v>
      </c>
      <c r="G23" s="7">
        <f t="shared" si="11"/>
        <v>33869.900769804917</v>
      </c>
      <c r="H23" s="8">
        <f t="shared" si="11"/>
        <v>34041.899833206509</v>
      </c>
      <c r="I23" s="7">
        <f t="shared" si="11"/>
        <v>34213.87297222051</v>
      </c>
      <c r="J23" s="7">
        <f t="shared" si="11"/>
        <v>34385.820055881908</v>
      </c>
      <c r="K23" s="8">
        <f t="shared" si="11"/>
        <v>34557.740953245506</v>
      </c>
      <c r="M23" s="29">
        <v>64</v>
      </c>
      <c r="N23" s="22">
        <f t="shared" si="1"/>
        <v>105983.85284664098</v>
      </c>
      <c r="O23" s="7">
        <f t="shared" si="2"/>
        <v>106131.82478712947</v>
      </c>
      <c r="P23" s="7">
        <f t="shared" si="3"/>
        <v>106279.71590361658</v>
      </c>
      <c r="Q23" s="7">
        <f t="shared" si="4"/>
        <v>106427.5260834767</v>
      </c>
      <c r="R23" s="6">
        <f t="shared" si="5"/>
        <v>106575.25521414599</v>
      </c>
      <c r="S23" s="7">
        <f t="shared" si="6"/>
        <v>106722.9031831223</v>
      </c>
      <c r="T23" s="8">
        <f t="shared" si="7"/>
        <v>106870.46987796524</v>
      </c>
      <c r="U23" s="7">
        <f t="shared" si="8"/>
        <v>107017.95518629644</v>
      </c>
      <c r="V23" s="7">
        <f t="shared" si="9"/>
        <v>107165.35899579932</v>
      </c>
      <c r="W23" s="8">
        <f t="shared" si="10"/>
        <v>107312.68119421953</v>
      </c>
    </row>
    <row r="24" spans="1:23" x14ac:dyDescent="0.4">
      <c r="A24" s="29">
        <v>20</v>
      </c>
      <c r="B24" s="22">
        <f t="shared" si="11"/>
        <v>34729.635533386063</v>
      </c>
      <c r="C24" s="7">
        <f t="shared" si="11"/>
        <v>34901.503665398399</v>
      </c>
      <c r="D24" s="7">
        <f t="shared" si="11"/>
        <v>35073.345218397422</v>
      </c>
      <c r="E24" s="7">
        <f t="shared" si="11"/>
        <v>35245.160061518334</v>
      </c>
      <c r="F24" s="6">
        <f t="shared" si="11"/>
        <v>35416.948063916658</v>
      </c>
      <c r="G24" s="7">
        <f t="shared" si="11"/>
        <v>35588.709094768354</v>
      </c>
      <c r="H24" s="8">
        <f t="shared" si="11"/>
        <v>35760.443023269923</v>
      </c>
      <c r="I24" s="7">
        <f t="shared" si="11"/>
        <v>35932.14971863851</v>
      </c>
      <c r="J24" s="7">
        <f t="shared" si="11"/>
        <v>36103.829050111999</v>
      </c>
      <c r="K24" s="8">
        <f t="shared" si="11"/>
        <v>36275.480886949095</v>
      </c>
      <c r="M24" s="29">
        <v>65</v>
      </c>
      <c r="N24" s="22">
        <f t="shared" si="1"/>
        <v>107459.92166936478</v>
      </c>
      <c r="O24" s="7">
        <f t="shared" si="2"/>
        <v>107607.08030910502</v>
      </c>
      <c r="P24" s="7">
        <f t="shared" si="3"/>
        <v>107754.1570013726</v>
      </c>
      <c r="Q24" s="7">
        <f t="shared" si="4"/>
        <v>107901.15163416219</v>
      </c>
      <c r="R24" s="6">
        <f t="shared" si="5"/>
        <v>108048.06409553101</v>
      </c>
      <c r="S24" s="7">
        <f t="shared" si="6"/>
        <v>108194.89427359878</v>
      </c>
      <c r="T24" s="8">
        <f t="shared" si="7"/>
        <v>108341.64205654795</v>
      </c>
      <c r="U24" s="7">
        <f t="shared" si="8"/>
        <v>108488.30733262375</v>
      </c>
      <c r="V24" s="7">
        <f t="shared" si="9"/>
        <v>108634.88999013414</v>
      </c>
      <c r="W24" s="8">
        <f t="shared" si="10"/>
        <v>108781.38991745005</v>
      </c>
    </row>
    <row r="25" spans="1:23" x14ac:dyDescent="0.4">
      <c r="A25" s="29">
        <v>21</v>
      </c>
      <c r="B25" s="22">
        <f t="shared" si="11"/>
        <v>36447.105098429493</v>
      </c>
      <c r="C25" s="7">
        <f t="shared" si="11"/>
        <v>36618.701553853854</v>
      </c>
      <c r="D25" s="7">
        <f t="shared" si="11"/>
        <v>36790.270122544032</v>
      </c>
      <c r="E25" s="7">
        <f t="shared" si="11"/>
        <v>36961.810673843094</v>
      </c>
      <c r="F25" s="6">
        <f t="shared" si="11"/>
        <v>37133.323077115441</v>
      </c>
      <c r="G25" s="7">
        <f t="shared" si="11"/>
        <v>37304.807201746924</v>
      </c>
      <c r="H25" s="8">
        <f t="shared" si="11"/>
        <v>37476.262917144923</v>
      </c>
      <c r="I25" s="7">
        <f t="shared" si="11"/>
        <v>37647.690092738449</v>
      </c>
      <c r="J25" s="7">
        <f t="shared" si="11"/>
        <v>37819.088597978262</v>
      </c>
      <c r="K25" s="8">
        <f t="shared" si="11"/>
        <v>37990.45830233692</v>
      </c>
      <c r="M25" s="29">
        <v>66</v>
      </c>
      <c r="N25" s="22">
        <f t="shared" si="1"/>
        <v>108927.80700300542</v>
      </c>
      <c r="O25" s="7">
        <f t="shared" si="2"/>
        <v>109074.14113529728</v>
      </c>
      <c r="P25" s="7">
        <f t="shared" si="3"/>
        <v>109220.39220288582</v>
      </c>
      <c r="Q25" s="7">
        <f t="shared" si="4"/>
        <v>109366.56009439447</v>
      </c>
      <c r="R25" s="6">
        <f t="shared" si="5"/>
        <v>109512.64469851005</v>
      </c>
      <c r="S25" s="7">
        <f t="shared" si="6"/>
        <v>109658.64590398276</v>
      </c>
      <c r="T25" s="8">
        <f t="shared" si="7"/>
        <v>109804.56359962633</v>
      </c>
      <c r="U25" s="7">
        <f t="shared" si="8"/>
        <v>109950.39767431811</v>
      </c>
      <c r="V25" s="7">
        <f t="shared" si="9"/>
        <v>110096.1480169991</v>
      </c>
      <c r="W25" s="8">
        <f t="shared" si="10"/>
        <v>110241.8145166741</v>
      </c>
    </row>
    <row r="26" spans="1:23" x14ac:dyDescent="0.4">
      <c r="A26" s="29">
        <v>22</v>
      </c>
      <c r="B26" s="22">
        <f t="shared" si="11"/>
        <v>38161.799075308962</v>
      </c>
      <c r="C26" s="7">
        <f t="shared" si="11"/>
        <v>38333.110786410929</v>
      </c>
      <c r="D26" s="7">
        <f t="shared" si="11"/>
        <v>38504.393305181482</v>
      </c>
      <c r="E26" s="7">
        <f t="shared" si="11"/>
        <v>38675.64650118156</v>
      </c>
      <c r="F26" s="6">
        <f t="shared" si="11"/>
        <v>38846.870243994388</v>
      </c>
      <c r="G26" s="7">
        <f t="shared" si="11"/>
        <v>39018.064403225653</v>
      </c>
      <c r="H26" s="8">
        <f t="shared" si="11"/>
        <v>39189.228848503546</v>
      </c>
      <c r="I26" s="7">
        <f t="shared" si="11"/>
        <v>39360.363449478871</v>
      </c>
      <c r="J26" s="7">
        <f t="shared" si="11"/>
        <v>39531.468075825229</v>
      </c>
      <c r="K26" s="8">
        <f t="shared" si="11"/>
        <v>39702.542597238986</v>
      </c>
      <c r="M26" s="29">
        <v>67</v>
      </c>
      <c r="N26" s="22">
        <f t="shared" si="1"/>
        <v>110387.39706241163</v>
      </c>
      <c r="O26" s="7">
        <f t="shared" si="2"/>
        <v>110532.89554334436</v>
      </c>
      <c r="P26" s="7">
        <f t="shared" si="3"/>
        <v>110678.30984866882</v>
      </c>
      <c r="Q26" s="7">
        <f t="shared" si="4"/>
        <v>110823.6398676457</v>
      </c>
      <c r="R26" s="6">
        <f t="shared" si="5"/>
        <v>110968.88548959987</v>
      </c>
      <c r="S26" s="7">
        <f t="shared" si="6"/>
        <v>111114.04660392043</v>
      </c>
      <c r="T26" s="8">
        <f t="shared" si="7"/>
        <v>111259.12310006094</v>
      </c>
      <c r="U26" s="7">
        <f t="shared" si="8"/>
        <v>111404.11486753933</v>
      </c>
      <c r="V26" s="7">
        <f t="shared" si="9"/>
        <v>111549.02179593802</v>
      </c>
      <c r="W26" s="8">
        <f t="shared" si="10"/>
        <v>111693.84377490415</v>
      </c>
    </row>
    <row r="27" spans="1:23" x14ac:dyDescent="0.4">
      <c r="A27" s="29">
        <v>23</v>
      </c>
      <c r="B27" s="22">
        <f t="shared" si="11"/>
        <v>39873.586883439435</v>
      </c>
      <c r="C27" s="7">
        <f t="shared" si="11"/>
        <v>40044.600804168935</v>
      </c>
      <c r="D27" s="7">
        <f t="shared" si="11"/>
        <v>40215.584229192937</v>
      </c>
      <c r="E27" s="7">
        <f t="shared" si="11"/>
        <v>40386.537028300118</v>
      </c>
      <c r="F27" s="6">
        <f t="shared" si="11"/>
        <v>40557.459071302495</v>
      </c>
      <c r="G27" s="7">
        <f t="shared" si="11"/>
        <v>40728.350228035495</v>
      </c>
      <c r="H27" s="8">
        <f t="shared" si="11"/>
        <v>40899.210368358072</v>
      </c>
      <c r="I27" s="7">
        <f t="shared" si="11"/>
        <v>41070.039362152776</v>
      </c>
      <c r="J27" s="7">
        <f t="shared" si="11"/>
        <v>41240.837079325924</v>
      </c>
      <c r="K27" s="8">
        <f t="shared" si="11"/>
        <v>41411.603389807613</v>
      </c>
      <c r="M27" s="29">
        <v>68</v>
      </c>
      <c r="N27" s="22">
        <f t="shared" si="1"/>
        <v>111838.58069414938</v>
      </c>
      <c r="O27" s="7">
        <f t="shared" si="2"/>
        <v>111983.2324434503</v>
      </c>
      <c r="P27" s="7">
        <f t="shared" si="3"/>
        <v>112127.79891264834</v>
      </c>
      <c r="Q27" s="7">
        <f t="shared" si="4"/>
        <v>112272.27999164982</v>
      </c>
      <c r="R27" s="6">
        <f t="shared" si="5"/>
        <v>112416.67557042612</v>
      </c>
      <c r="S27" s="7">
        <f t="shared" si="6"/>
        <v>112560.98553901371</v>
      </c>
      <c r="T27" s="8">
        <f t="shared" si="7"/>
        <v>112705.20978751428</v>
      </c>
      <c r="U27" s="7">
        <f t="shared" si="8"/>
        <v>112849.3482060948</v>
      </c>
      <c r="V27" s="7">
        <f t="shared" si="9"/>
        <v>112993.40068498757</v>
      </c>
      <c r="W27" s="8">
        <f t="shared" si="10"/>
        <v>113137.36711449041</v>
      </c>
    </row>
    <row r="28" spans="1:23" x14ac:dyDescent="0.4">
      <c r="A28" s="29">
        <v>24</v>
      </c>
      <c r="B28" s="22">
        <f t="shared" si="11"/>
        <v>41582.338163551867</v>
      </c>
      <c r="C28" s="7">
        <f t="shared" si="11"/>
        <v>41753.041270536734</v>
      </c>
      <c r="D28" s="7">
        <f t="shared" si="11"/>
        <v>41923.712580764361</v>
      </c>
      <c r="E28" s="7">
        <f t="shared" si="11"/>
        <v>42094.351964261135</v>
      </c>
      <c r="F28" s="6">
        <f t="shared" si="11"/>
        <v>42264.959291077728</v>
      </c>
      <c r="G28" s="7">
        <f t="shared" si="11"/>
        <v>42435.534431289248</v>
      </c>
      <c r="H28" s="8">
        <f t="shared" si="11"/>
        <v>42606.077254995318</v>
      </c>
      <c r="I28" s="7">
        <f t="shared" si="11"/>
        <v>42776.587632320137</v>
      </c>
      <c r="J28" s="7">
        <f t="shared" si="11"/>
        <v>42947.065433412638</v>
      </c>
      <c r="K28" s="8">
        <f t="shared" si="11"/>
        <v>43117.510528446575</v>
      </c>
      <c r="M28" s="29">
        <v>69</v>
      </c>
      <c r="N28" s="22">
        <f t="shared" si="1"/>
        <v>113281.24738496657</v>
      </c>
      <c r="O28" s="7">
        <f t="shared" si="2"/>
        <v>113425.04138684495</v>
      </c>
      <c r="P28" s="7">
        <f t="shared" si="3"/>
        <v>113568.74901062026</v>
      </c>
      <c r="Q28" s="7">
        <f t="shared" si="4"/>
        <v>113712.37014685279</v>
      </c>
      <c r="R28" s="6">
        <f t="shared" si="5"/>
        <v>113855.90468616884</v>
      </c>
      <c r="S28" s="7">
        <f t="shared" si="6"/>
        <v>113999.35251926062</v>
      </c>
      <c r="T28" s="8">
        <f t="shared" si="7"/>
        <v>114142.71353688632</v>
      </c>
      <c r="U28" s="7">
        <f t="shared" si="8"/>
        <v>114285.98762987036</v>
      </c>
      <c r="V28" s="7">
        <f t="shared" si="9"/>
        <v>114429.17468910322</v>
      </c>
      <c r="W28" s="8">
        <f t="shared" si="10"/>
        <v>114572.2746055418</v>
      </c>
    </row>
    <row r="29" spans="1:23" x14ac:dyDescent="0.4">
      <c r="A29" s="29">
        <v>25</v>
      </c>
      <c r="B29" s="22">
        <f t="shared" si="11"/>
        <v>43287.922787620577</v>
      </c>
      <c r="C29" s="7">
        <f t="shared" si="11"/>
        <v>43458.302081158297</v>
      </c>
      <c r="D29" s="7">
        <f t="shared" si="11"/>
        <v>43628.648279308509</v>
      </c>
      <c r="E29" s="7">
        <f t="shared" si="11"/>
        <v>43798.961252345158</v>
      </c>
      <c r="F29" s="6">
        <f t="shared" si="11"/>
        <v>43969.240870567497</v>
      </c>
      <c r="G29" s="7">
        <f t="shared" si="11"/>
        <v>44139.487004300223</v>
      </c>
      <c r="H29" s="8">
        <f t="shared" si="11"/>
        <v>44309.699523893461</v>
      </c>
      <c r="I29" s="7">
        <f t="shared" si="11"/>
        <v>44479.878299722994</v>
      </c>
      <c r="J29" s="7">
        <f t="shared" si="11"/>
        <v>44650.023202190278</v>
      </c>
      <c r="K29" s="8">
        <f t="shared" si="11"/>
        <v>44820.13410172255</v>
      </c>
      <c r="M29" s="29">
        <v>70</v>
      </c>
      <c r="N29" s="22">
        <f t="shared" si="1"/>
        <v>114715.28727020921</v>
      </c>
      <c r="O29" s="7">
        <f t="shared" si="2"/>
        <v>114858.21257419513</v>
      </c>
      <c r="P29" s="7">
        <f t="shared" si="3"/>
        <v>115001.05040865572</v>
      </c>
      <c r="Q29" s="7">
        <f t="shared" si="4"/>
        <v>115143.80066481374</v>
      </c>
      <c r="R29" s="6">
        <f t="shared" si="5"/>
        <v>115286.46323395865</v>
      </c>
      <c r="S29" s="7">
        <f t="shared" si="6"/>
        <v>115429.03800744672</v>
      </c>
      <c r="T29" s="8">
        <f t="shared" si="7"/>
        <v>115571.52487670106</v>
      </c>
      <c r="U29" s="7">
        <f t="shared" si="8"/>
        <v>115713.92373321172</v>
      </c>
      <c r="V29" s="7">
        <f t="shared" si="9"/>
        <v>115856.23446853577</v>
      </c>
      <c r="W29" s="8">
        <f t="shared" si="10"/>
        <v>115998.45697429738</v>
      </c>
    </row>
    <row r="30" spans="1:23" x14ac:dyDescent="0.4">
      <c r="A30" s="29">
        <v>26</v>
      </c>
      <c r="B30" s="22">
        <f t="shared" si="11"/>
        <v>44990.210868773</v>
      </c>
      <c r="C30" s="7">
        <f t="shared" si="11"/>
        <v>45160.253373820742</v>
      </c>
      <c r="D30" s="7">
        <f t="shared" si="11"/>
        <v>45330.261487371004</v>
      </c>
      <c r="E30" s="7">
        <f t="shared" si="11"/>
        <v>45500.235079955244</v>
      </c>
      <c r="F30" s="6">
        <f t="shared" si="11"/>
        <v>45670.174022131141</v>
      </c>
      <c r="G30" s="7">
        <f t="shared" si="11"/>
        <v>45840.078184482831</v>
      </c>
      <c r="H30" s="8">
        <f t="shared" si="11"/>
        <v>46009.947437620882</v>
      </c>
      <c r="I30" s="7">
        <f t="shared" si="11"/>
        <v>46179.781652182472</v>
      </c>
      <c r="J30" s="7">
        <f t="shared" si="11"/>
        <v>46349.580698831465</v>
      </c>
      <c r="K30" s="8">
        <f t="shared" si="11"/>
        <v>46519.344448258496</v>
      </c>
      <c r="M30" s="29">
        <v>71</v>
      </c>
      <c r="N30" s="22">
        <f t="shared" si="1"/>
        <v>116140.59114218796</v>
      </c>
      <c r="O30" s="7">
        <f t="shared" si="2"/>
        <v>116282.63686396609</v>
      </c>
      <c r="P30" s="7">
        <f t="shared" si="3"/>
        <v>116424.59403145789</v>
      </c>
      <c r="Q30" s="7">
        <f t="shared" si="4"/>
        <v>116566.46253655668</v>
      </c>
      <c r="R30" s="6">
        <f t="shared" si="5"/>
        <v>116708.24227122351</v>
      </c>
      <c r="S30" s="7">
        <f t="shared" si="6"/>
        <v>116849.93312748689</v>
      </c>
      <c r="T30" s="8">
        <f t="shared" si="7"/>
        <v>116991.53499744309</v>
      </c>
      <c r="U30" s="7">
        <f t="shared" si="8"/>
        <v>117133.04777325613</v>
      </c>
      <c r="V30" s="7">
        <f t="shared" si="9"/>
        <v>117274.47134715784</v>
      </c>
      <c r="W30" s="8">
        <f t="shared" si="10"/>
        <v>117415.80561144809</v>
      </c>
    </row>
    <row r="31" spans="1:23" x14ac:dyDescent="0.4">
      <c r="A31" s="29">
        <v>27</v>
      </c>
      <c r="B31" s="22">
        <f t="shared" si="11"/>
        <v>46689.072771181076</v>
      </c>
      <c r="C31" s="7">
        <f t="shared" si="11"/>
        <v>46858.76553834373</v>
      </c>
      <c r="D31" s="7">
        <f t="shared" si="11"/>
        <v>47028.422620518002</v>
      </c>
      <c r="E31" s="7">
        <f t="shared" si="11"/>
        <v>47198.043888502667</v>
      </c>
      <c r="F31" s="6">
        <f t="shared" si="11"/>
        <v>47367.629213123735</v>
      </c>
      <c r="G31" s="7">
        <f t="shared" si="11"/>
        <v>47537.178465234618</v>
      </c>
      <c r="H31" s="8">
        <f t="shared" si="11"/>
        <v>47706.691515716178</v>
      </c>
      <c r="I31" s="7">
        <f t="shared" si="11"/>
        <v>47876.168235476849</v>
      </c>
      <c r="J31" s="7">
        <f t="shared" si="11"/>
        <v>48045.608495452747</v>
      </c>
      <c r="K31" s="8">
        <f t="shared" si="11"/>
        <v>48215.012166607725</v>
      </c>
      <c r="M31" s="29">
        <v>72</v>
      </c>
      <c r="N31" s="22">
        <f t="shared" si="1"/>
        <v>117557.05045849463</v>
      </c>
      <c r="O31" s="7">
        <f t="shared" si="2"/>
        <v>117698.20578073336</v>
      </c>
      <c r="P31" s="7">
        <f t="shared" si="3"/>
        <v>117839.27147066842</v>
      </c>
      <c r="Q31" s="7">
        <f t="shared" si="4"/>
        <v>117980.24742087208</v>
      </c>
      <c r="R31" s="6">
        <f t="shared" si="5"/>
        <v>118121.13352398507</v>
      </c>
      <c r="S31" s="7">
        <f t="shared" si="6"/>
        <v>118261.92967271648</v>
      </c>
      <c r="T31" s="8">
        <f t="shared" si="7"/>
        <v>118402.63575984391</v>
      </c>
      <c r="U31" s="7">
        <f t="shared" si="8"/>
        <v>118543.25167821355</v>
      </c>
      <c r="V31" s="7">
        <f t="shared" si="9"/>
        <v>118683.77732074029</v>
      </c>
      <c r="W31" s="8">
        <f t="shared" si="10"/>
        <v>118824.21258040772</v>
      </c>
    </row>
    <row r="32" spans="1:23" x14ac:dyDescent="0.4">
      <c r="A32" s="29">
        <v>28</v>
      </c>
      <c r="B32" s="22">
        <f t="shared" si="11"/>
        <v>48384.379119933546</v>
      </c>
      <c r="C32" s="7">
        <f t="shared" si="11"/>
        <v>48553.709226449879</v>
      </c>
      <c r="D32" s="7">
        <f t="shared" si="11"/>
        <v>48723.002357204496</v>
      </c>
      <c r="E32" s="7">
        <f t="shared" si="11"/>
        <v>48892.258383273322</v>
      </c>
      <c r="F32" s="6">
        <f t="shared" si="11"/>
        <v>49061.477175760512</v>
      </c>
      <c r="G32" s="7">
        <f t="shared" si="11"/>
        <v>49230.658605798613</v>
      </c>
      <c r="H32" s="8">
        <f t="shared" si="11"/>
        <v>49399.802544548584</v>
      </c>
      <c r="I32" s="7">
        <f t="shared" si="11"/>
        <v>49568.908863199977</v>
      </c>
      <c r="J32" s="7">
        <f t="shared" si="11"/>
        <v>49737.977432970962</v>
      </c>
      <c r="K32" s="8">
        <f t="shared" si="11"/>
        <v>49907.008125108463</v>
      </c>
      <c r="M32" s="29">
        <v>73</v>
      </c>
      <c r="N32" s="22">
        <f t="shared" si="1"/>
        <v>118964.55735026825</v>
      </c>
      <c r="O32" s="7">
        <f t="shared" si="2"/>
        <v>119104.81152344328</v>
      </c>
      <c r="P32" s="7">
        <f t="shared" si="3"/>
        <v>119244.97499312316</v>
      </c>
      <c r="Q32" s="7">
        <f t="shared" si="4"/>
        <v>119385.04765256727</v>
      </c>
      <c r="R32" s="6">
        <f t="shared" si="5"/>
        <v>119525.02939510423</v>
      </c>
      <c r="S32" s="7">
        <f t="shared" si="6"/>
        <v>119664.92011413179</v>
      </c>
      <c r="T32" s="8">
        <f t="shared" si="7"/>
        <v>119804.71970311717</v>
      </c>
      <c r="U32" s="7">
        <f t="shared" si="8"/>
        <v>119944.42805559684</v>
      </c>
      <c r="V32" s="7">
        <f t="shared" si="9"/>
        <v>120084.0450651768</v>
      </c>
      <c r="W32" s="8">
        <f t="shared" si="10"/>
        <v>120223.57062553268</v>
      </c>
    </row>
    <row r="33" spans="1:23" x14ac:dyDescent="0.4">
      <c r="A33" s="29">
        <v>29</v>
      </c>
      <c r="B33" s="22">
        <f t="shared" si="11"/>
        <v>50076.00081088829</v>
      </c>
      <c r="C33" s="7">
        <f t="shared" si="11"/>
        <v>50244.955361615117</v>
      </c>
      <c r="D33" s="7">
        <f t="shared" si="11"/>
        <v>50413.871648622735</v>
      </c>
      <c r="E33" s="7">
        <f t="shared" si="11"/>
        <v>50582.749543274018</v>
      </c>
      <c r="F33" s="6">
        <f t="shared" si="11"/>
        <v>50751.588916961118</v>
      </c>
      <c r="G33" s="7">
        <f t="shared" si="11"/>
        <v>50920.389641105525</v>
      </c>
      <c r="H33" s="8">
        <f t="shared" si="11"/>
        <v>51089.151587158107</v>
      </c>
      <c r="I33" s="7">
        <f t="shared" si="11"/>
        <v>51257.874626599318</v>
      </c>
      <c r="J33" s="7">
        <f t="shared" si="11"/>
        <v>51426.558630939246</v>
      </c>
      <c r="K33" s="8">
        <f t="shared" si="11"/>
        <v>51595.203471717636</v>
      </c>
      <c r="M33" s="29">
        <v>74</v>
      </c>
      <c r="N33" s="22">
        <f t="shared" si="1"/>
        <v>120363.00463040965</v>
      </c>
      <c r="O33" s="7">
        <f t="shared" si="2"/>
        <v>120502.34697362267</v>
      </c>
      <c r="P33" s="7">
        <f t="shared" si="3"/>
        <v>120641.5975490565</v>
      </c>
      <c r="Q33" s="7">
        <f t="shared" si="4"/>
        <v>120780.75625066571</v>
      </c>
      <c r="R33" s="6">
        <f t="shared" si="5"/>
        <v>120919.82297247497</v>
      </c>
      <c r="S33" s="7">
        <f t="shared" si="6"/>
        <v>121058.79760857887</v>
      </c>
      <c r="T33" s="8">
        <f t="shared" si="7"/>
        <v>121197.6800531422</v>
      </c>
      <c r="U33" s="7">
        <f t="shared" si="8"/>
        <v>121336.47020039996</v>
      </c>
      <c r="V33" s="7">
        <f t="shared" si="9"/>
        <v>121475.16794465734</v>
      </c>
      <c r="W33" s="8">
        <f t="shared" si="10"/>
        <v>121613.77318029005</v>
      </c>
    </row>
    <row r="34" spans="1:23" x14ac:dyDescent="0.4">
      <c r="A34" s="29">
        <v>30</v>
      </c>
      <c r="B34" s="22">
        <f t="shared" si="11"/>
        <v>51763.809020504144</v>
      </c>
      <c r="C34" s="7">
        <f t="shared" si="11"/>
        <v>51932.375148898311</v>
      </c>
      <c r="D34" s="7">
        <f t="shared" si="11"/>
        <v>52100.901728529672</v>
      </c>
      <c r="E34" s="7">
        <f t="shared" si="11"/>
        <v>52269.388631057911</v>
      </c>
      <c r="F34" s="6">
        <f t="shared" si="11"/>
        <v>52437.83572817294</v>
      </c>
      <c r="G34" s="7">
        <f t="shared" si="11"/>
        <v>52606.242891594957</v>
      </c>
      <c r="H34" s="8">
        <f t="shared" si="11"/>
        <v>52774.609993074584</v>
      </c>
      <c r="I34" s="7">
        <f t="shared" si="11"/>
        <v>52942.936904392933</v>
      </c>
      <c r="J34" s="7">
        <f t="shared" si="11"/>
        <v>53111.22349736176</v>
      </c>
      <c r="K34" s="8">
        <f t="shared" si="11"/>
        <v>53279.469643823482</v>
      </c>
      <c r="M34" s="29">
        <v>75</v>
      </c>
      <c r="N34" s="22">
        <f t="shared" si="1"/>
        <v>121752.28580174413</v>
      </c>
      <c r="O34" s="7">
        <f t="shared" si="2"/>
        <v>121890.70570353622</v>
      </c>
      <c r="P34" s="7">
        <f t="shared" si="3"/>
        <v>122029.03278025352</v>
      </c>
      <c r="Q34" s="7">
        <f t="shared" si="4"/>
        <v>122167.26692655396</v>
      </c>
      <c r="R34" s="6">
        <f t="shared" si="5"/>
        <v>122305.40803716623</v>
      </c>
      <c r="S34" s="7">
        <f t="shared" si="6"/>
        <v>122443.45600688986</v>
      </c>
      <c r="T34" s="8">
        <f t="shared" si="7"/>
        <v>122581.41073059528</v>
      </c>
      <c r="U34" s="7">
        <f t="shared" si="8"/>
        <v>122719.27210322404</v>
      </c>
      <c r="V34" s="7">
        <f t="shared" si="9"/>
        <v>122857.04001978863</v>
      </c>
      <c r="W34" s="8">
        <f t="shared" si="10"/>
        <v>122994.71437537286</v>
      </c>
    </row>
    <row r="35" spans="1:23" x14ac:dyDescent="0.4">
      <c r="A35" s="29">
        <v>31</v>
      </c>
      <c r="B35" s="22">
        <f t="shared" si="11"/>
        <v>53447.675215651368</v>
      </c>
      <c r="C35" s="7">
        <f t="shared" si="11"/>
        <v>53615.840084749543</v>
      </c>
      <c r="D35" s="7">
        <f t="shared" si="11"/>
        <v>53783.964123053142</v>
      </c>
      <c r="E35" s="7">
        <f t="shared" si="11"/>
        <v>53952.047202528389</v>
      </c>
      <c r="F35" s="6">
        <f t="shared" si="11"/>
        <v>54120.089195172724</v>
      </c>
      <c r="G35" s="7">
        <f t="shared" si="11"/>
        <v>54288.089973014852</v>
      </c>
      <c r="H35" s="8">
        <f t="shared" si="11"/>
        <v>54456.049408114872</v>
      </c>
      <c r="I35" s="7">
        <f t="shared" si="11"/>
        <v>54623.967372564352</v>
      </c>
      <c r="J35" s="7">
        <f t="shared" si="11"/>
        <v>54791.843738486488</v>
      </c>
      <c r="K35" s="8">
        <f t="shared" si="11"/>
        <v>54959.678378036115</v>
      </c>
      <c r="M35" s="29">
        <v>76</v>
      </c>
      <c r="N35" s="22">
        <f t="shared" si="1"/>
        <v>123132.29506513166</v>
      </c>
      <c r="O35" s="7">
        <f t="shared" si="2"/>
        <v>123269.78198429137</v>
      </c>
      <c r="P35" s="7">
        <f t="shared" si="3"/>
        <v>123407.17502814972</v>
      </c>
      <c r="Q35" s="7">
        <f t="shared" si="4"/>
        <v>123544.47409207594</v>
      </c>
      <c r="R35" s="6">
        <f t="shared" si="5"/>
        <v>123681.67907151084</v>
      </c>
      <c r="S35" s="7">
        <f t="shared" si="6"/>
        <v>123818.7898619668</v>
      </c>
      <c r="T35" s="8">
        <f t="shared" si="7"/>
        <v>123955.80635902801</v>
      </c>
      <c r="U35" s="7">
        <f t="shared" si="8"/>
        <v>124092.72845835048</v>
      </c>
      <c r="V35" s="7">
        <f t="shared" si="9"/>
        <v>124229.55605566206</v>
      </c>
      <c r="W35" s="8">
        <f t="shared" si="10"/>
        <v>124366.28904676258</v>
      </c>
    </row>
    <row r="36" spans="1:23" x14ac:dyDescent="0.4">
      <c r="A36" s="29">
        <v>32</v>
      </c>
      <c r="B36" s="22">
        <f t="shared" si="11"/>
        <v>55127.47116339983</v>
      </c>
      <c r="C36" s="7">
        <f t="shared" si="11"/>
        <v>55295.221966796162</v>
      </c>
      <c r="D36" s="7">
        <f t="shared" si="11"/>
        <v>55462.930660475562</v>
      </c>
      <c r="E36" s="7">
        <f t="shared" si="11"/>
        <v>55630.597116720535</v>
      </c>
      <c r="F36" s="6">
        <f t="shared" si="11"/>
        <v>55798.221207845854</v>
      </c>
      <c r="G36" s="7">
        <f t="shared" si="11"/>
        <v>55965.802806198415</v>
      </c>
      <c r="H36" s="8">
        <f t="shared" si="11"/>
        <v>56133.341784157565</v>
      </c>
      <c r="I36" s="7">
        <f t="shared" si="11"/>
        <v>56300.838014135079</v>
      </c>
      <c r="J36" s="7">
        <f t="shared" si="11"/>
        <v>56468.291368575286</v>
      </c>
      <c r="K36" s="8">
        <f t="shared" si="11"/>
        <v>56635.701719955199</v>
      </c>
      <c r="M36" s="29">
        <v>77</v>
      </c>
      <c r="N36" s="22">
        <f t="shared" si="1"/>
        <v>124502.92732752391</v>
      </c>
      <c r="O36" s="7">
        <f t="shared" si="2"/>
        <v>124639.47079389007</v>
      </c>
      <c r="P36" s="7">
        <f t="shared" si="3"/>
        <v>124775.91934187723</v>
      </c>
      <c r="Q36" s="7">
        <f t="shared" si="4"/>
        <v>124912.27286757393</v>
      </c>
      <c r="R36" s="6">
        <f t="shared" si="5"/>
        <v>125048.53126714104</v>
      </c>
      <c r="S36" s="7">
        <f t="shared" si="6"/>
        <v>125184.69443681181</v>
      </c>
      <c r="T36" s="8">
        <f t="shared" si="7"/>
        <v>125320.76227289208</v>
      </c>
      <c r="U36" s="7">
        <f t="shared" si="8"/>
        <v>125456.73467176032</v>
      </c>
      <c r="V36" s="7">
        <f t="shared" si="9"/>
        <v>125592.61152986756</v>
      </c>
      <c r="W36" s="8">
        <f t="shared" si="10"/>
        <v>125728.39274373773</v>
      </c>
    </row>
    <row r="37" spans="1:23" x14ac:dyDescent="0.4">
      <c r="A37" s="29">
        <v>33</v>
      </c>
      <c r="B37" s="22">
        <f t="shared" ref="B37:K48" si="12">(2*SIN(RADIANS($A37+B$2)/2))*100000</f>
        <v>56803.068940784528</v>
      </c>
      <c r="C37" s="7">
        <f t="shared" si="12"/>
        <v>56970.392903605862</v>
      </c>
      <c r="D37" s="7">
        <f t="shared" si="12"/>
        <v>57137.673480994708</v>
      </c>
      <c r="E37" s="7">
        <f t="shared" si="12"/>
        <v>57304.910545559651</v>
      </c>
      <c r="F37" s="6">
        <f t="shared" si="12"/>
        <v>57472.103969942393</v>
      </c>
      <c r="G37" s="7">
        <f t="shared" si="12"/>
        <v>57639.253626817866</v>
      </c>
      <c r="H37" s="8">
        <f t="shared" si="12"/>
        <v>57806.359388894321</v>
      </c>
      <c r="I37" s="7">
        <f t="shared" si="12"/>
        <v>57973.421128913462</v>
      </c>
      <c r="J37" s="7">
        <f t="shared" si="12"/>
        <v>58140.43871965049</v>
      </c>
      <c r="K37" s="8">
        <f t="shared" si="12"/>
        <v>58307.412033914261</v>
      </c>
      <c r="M37" s="29">
        <v>78</v>
      </c>
      <c r="N37" s="22">
        <f t="shared" si="1"/>
        <v>125864.07820996748</v>
      </c>
      <c r="O37" s="7">
        <f t="shared" si="2"/>
        <v>125999.66782522645</v>
      </c>
      <c r="P37" s="7">
        <f t="shared" si="3"/>
        <v>126135.16148625725</v>
      </c>
      <c r="Q37" s="7">
        <f t="shared" si="4"/>
        <v>126270.55908987555</v>
      </c>
      <c r="R37" s="6">
        <f t="shared" si="5"/>
        <v>126405.86053297018</v>
      </c>
      <c r="S37" s="7">
        <f t="shared" si="6"/>
        <v>126541.06571250322</v>
      </c>
      <c r="T37" s="8">
        <f t="shared" si="7"/>
        <v>126676.17452551004</v>
      </c>
      <c r="U37" s="7">
        <f t="shared" si="8"/>
        <v>126811.1868690994</v>
      </c>
      <c r="V37" s="7">
        <f t="shared" si="9"/>
        <v>126946.10264045352</v>
      </c>
      <c r="W37" s="8">
        <f t="shared" si="10"/>
        <v>127080.92173682818</v>
      </c>
    </row>
    <row r="38" spans="1:23" x14ac:dyDescent="0.4">
      <c r="A38" s="29">
        <v>34</v>
      </c>
      <c r="B38" s="22">
        <f t="shared" si="12"/>
        <v>58474.340944547352</v>
      </c>
      <c r="C38" s="7">
        <f t="shared" si="12"/>
        <v>58641.225324426094</v>
      </c>
      <c r="D38" s="7">
        <f t="shared" si="12"/>
        <v>58808.065046460797</v>
      </c>
      <c r="E38" s="7">
        <f t="shared" si="12"/>
        <v>58974.859983595743</v>
      </c>
      <c r="F38" s="6">
        <f t="shared" si="12"/>
        <v>59141.61000880933</v>
      </c>
      <c r="G38" s="7">
        <f t="shared" si="12"/>
        <v>59308.31499511419</v>
      </c>
      <c r="H38" s="8">
        <f t="shared" si="12"/>
        <v>59474.974815557202</v>
      </c>
      <c r="I38" s="7">
        <f t="shared" si="12"/>
        <v>59641.589343219646</v>
      </c>
      <c r="J38" s="7">
        <f t="shared" si="12"/>
        <v>59808.158451217329</v>
      </c>
      <c r="K38" s="8">
        <f t="shared" si="12"/>
        <v>59974.682012700629</v>
      </c>
      <c r="M38" s="29">
        <v>79</v>
      </c>
      <c r="N38" s="22">
        <f t="shared" si="1"/>
        <v>127215.6440555528</v>
      </c>
      <c r="O38" s="7">
        <f t="shared" si="2"/>
        <v>127350.26949403041</v>
      </c>
      <c r="P38" s="7">
        <f t="shared" si="3"/>
        <v>127484.79794973794</v>
      </c>
      <c r="Q38" s="7">
        <f t="shared" si="4"/>
        <v>127619.22932022609</v>
      </c>
      <c r="R38" s="6">
        <f t="shared" si="5"/>
        <v>127753.56350311956</v>
      </c>
      <c r="S38" s="7">
        <f t="shared" si="6"/>
        <v>127887.80039611696</v>
      </c>
      <c r="T38" s="8">
        <f t="shared" si="7"/>
        <v>128021.93989699108</v>
      </c>
      <c r="U38" s="7">
        <f t="shared" si="8"/>
        <v>128155.98190358889</v>
      </c>
      <c r="V38" s="7">
        <f t="shared" si="9"/>
        <v>128289.92631383156</v>
      </c>
      <c r="W38" s="8">
        <f t="shared" si="10"/>
        <v>128423.77302571459</v>
      </c>
    </row>
    <row r="39" spans="1:23" x14ac:dyDescent="0.4">
      <c r="A39" s="29">
        <v>35</v>
      </c>
      <c r="B39" s="22">
        <f t="shared" si="12"/>
        <v>60141.159900854625</v>
      </c>
      <c r="C39" s="7">
        <f t="shared" si="12"/>
        <v>60307.591988899148</v>
      </c>
      <c r="D39" s="7">
        <f t="shared" si="12"/>
        <v>60473.9781500889</v>
      </c>
      <c r="E39" s="7">
        <f t="shared" si="12"/>
        <v>60640.31825771361</v>
      </c>
      <c r="F39" s="6">
        <f t="shared" si="12"/>
        <v>60806.612185098049</v>
      </c>
      <c r="G39" s="7">
        <f t="shared" si="12"/>
        <v>60972.859805602151</v>
      </c>
      <c r="H39" s="8">
        <f t="shared" si="12"/>
        <v>61139.060992621133</v>
      </c>
      <c r="I39" s="7">
        <f t="shared" si="12"/>
        <v>61305.21561958555</v>
      </c>
      <c r="J39" s="7">
        <f t="shared" si="12"/>
        <v>61471.323559961413</v>
      </c>
      <c r="K39" s="8">
        <f t="shared" si="12"/>
        <v>61637.38468725032</v>
      </c>
      <c r="M39" s="29">
        <v>80</v>
      </c>
      <c r="N39" s="22">
        <f t="shared" si="1"/>
        <v>128557.52193730784</v>
      </c>
      <c r="O39" s="7">
        <f t="shared" si="2"/>
        <v>128691.17294675579</v>
      </c>
      <c r="P39" s="7">
        <f t="shared" si="3"/>
        <v>128824.72595227729</v>
      </c>
      <c r="Q39" s="7">
        <f t="shared" si="4"/>
        <v>128958.18085216597</v>
      </c>
      <c r="R39" s="6">
        <f t="shared" si="5"/>
        <v>129091.53754479013</v>
      </c>
      <c r="S39" s="7">
        <f t="shared" si="6"/>
        <v>129224.79592859278</v>
      </c>
      <c r="T39" s="8">
        <f t="shared" si="7"/>
        <v>129357.95590209191</v>
      </c>
      <c r="U39" s="7">
        <f t="shared" si="8"/>
        <v>129491.0173638804</v>
      </c>
      <c r="V39" s="7">
        <f t="shared" si="9"/>
        <v>129623.98021262618</v>
      </c>
      <c r="W39" s="8">
        <f t="shared" si="10"/>
        <v>129756.84434707223</v>
      </c>
    </row>
    <row r="40" spans="1:23" x14ac:dyDescent="0.4">
      <c r="A40" s="29">
        <v>36</v>
      </c>
      <c r="B40" s="22">
        <f t="shared" si="12"/>
        <v>61803.398874989478</v>
      </c>
      <c r="C40" s="7">
        <f t="shared" si="12"/>
        <v>61969.365996751891</v>
      </c>
      <c r="D40" s="7">
        <f t="shared" si="12"/>
        <v>62135.285926146367</v>
      </c>
      <c r="E40" s="7">
        <f t="shared" si="12"/>
        <v>62301.158536817624</v>
      </c>
      <c r="F40" s="6">
        <f t="shared" si="12"/>
        <v>62466.983702446509</v>
      </c>
      <c r="G40" s="7">
        <f t="shared" si="12"/>
        <v>62632.761296749908</v>
      </c>
      <c r="H40" s="8">
        <f t="shared" si="12"/>
        <v>62798.491193480986</v>
      </c>
      <c r="I40" s="7">
        <f t="shared" si="12"/>
        <v>62964.173266429214</v>
      </c>
      <c r="J40" s="7">
        <f t="shared" si="12"/>
        <v>63129.807389420486</v>
      </c>
      <c r="K40" s="8">
        <f t="shared" si="12"/>
        <v>63295.39343631723</v>
      </c>
      <c r="M40" s="29">
        <v>81</v>
      </c>
      <c r="N40" s="22">
        <f t="shared" si="1"/>
        <v>129889.60966603673</v>
      </c>
      <c r="O40" s="7">
        <f t="shared" si="2"/>
        <v>130022.27606841312</v>
      </c>
      <c r="P40" s="7">
        <f t="shared" si="3"/>
        <v>130154.84345317019</v>
      </c>
      <c r="Q40" s="7">
        <f t="shared" si="4"/>
        <v>130287.31171935206</v>
      </c>
      <c r="R40" s="6">
        <f t="shared" si="5"/>
        <v>130419.68076607844</v>
      </c>
      <c r="S40" s="7">
        <f t="shared" si="6"/>
        <v>130551.95049254449</v>
      </c>
      <c r="T40" s="8">
        <f t="shared" si="7"/>
        <v>130684.12079802107</v>
      </c>
      <c r="U40" s="7">
        <f t="shared" si="8"/>
        <v>130816.1915818548</v>
      </c>
      <c r="V40" s="7">
        <f t="shared" si="9"/>
        <v>130948.16274346794</v>
      </c>
      <c r="W40" s="8">
        <f t="shared" si="10"/>
        <v>131080.0341823588</v>
      </c>
    </row>
    <row r="41" spans="1:23" x14ac:dyDescent="0.4">
      <c r="A41" s="29">
        <v>37</v>
      </c>
      <c r="B41" s="22">
        <f t="shared" si="12"/>
        <v>63460.931281018427</v>
      </c>
      <c r="C41" s="7">
        <f t="shared" si="12"/>
        <v>63626.420797459839</v>
      </c>
      <c r="D41" s="7">
        <f t="shared" si="12"/>
        <v>63791.861859613993</v>
      </c>
      <c r="E41" s="7">
        <f t="shared" si="12"/>
        <v>63957.254341490312</v>
      </c>
      <c r="F41" s="6">
        <f t="shared" si="12"/>
        <v>64122.598117135254</v>
      </c>
      <c r="G41" s="7">
        <f t="shared" si="12"/>
        <v>64287.893060632319</v>
      </c>
      <c r="H41" s="8">
        <f t="shared" si="12"/>
        <v>64453.139046102217</v>
      </c>
      <c r="I41" s="7">
        <f t="shared" si="12"/>
        <v>64618.335947702952</v>
      </c>
      <c r="J41" s="7">
        <f t="shared" si="12"/>
        <v>64783.483639629878</v>
      </c>
      <c r="K41" s="8">
        <f t="shared" si="12"/>
        <v>64948.581996115863</v>
      </c>
      <c r="M41" s="29">
        <v>82</v>
      </c>
      <c r="N41" s="22">
        <f t="shared" si="1"/>
        <v>131211.80579810144</v>
      </c>
      <c r="O41" s="7">
        <f t="shared" si="2"/>
        <v>131343.47749034615</v>
      </c>
      <c r="P41" s="7">
        <f t="shared" si="3"/>
        <v>131475.04915881917</v>
      </c>
      <c r="Q41" s="7">
        <f t="shared" si="4"/>
        <v>131606.52070332289</v>
      </c>
      <c r="R41" s="6">
        <f t="shared" si="5"/>
        <v>131737.89202373609</v>
      </c>
      <c r="S41" s="7">
        <f t="shared" si="6"/>
        <v>131869.16302001377</v>
      </c>
      <c r="T41" s="8">
        <f t="shared" si="7"/>
        <v>132000.33359218735</v>
      </c>
      <c r="U41" s="7">
        <f t="shared" si="8"/>
        <v>132131.40364036473</v>
      </c>
      <c r="V41" s="7">
        <f t="shared" si="9"/>
        <v>132262.37306473037</v>
      </c>
      <c r="W41" s="8">
        <f t="shared" si="10"/>
        <v>132393.24176554536</v>
      </c>
    </row>
    <row r="42" spans="1:23" x14ac:dyDescent="0.4">
      <c r="A42" s="29">
        <v>38</v>
      </c>
      <c r="B42" s="22">
        <f t="shared" si="12"/>
        <v>65113.630891431341</v>
      </c>
      <c r="C42" s="7">
        <f t="shared" si="12"/>
        <v>65278.630199884356</v>
      </c>
      <c r="D42" s="7">
        <f t="shared" si="12"/>
        <v>65443.579795820784</v>
      </c>
      <c r="E42" s="7">
        <f t="shared" si="12"/>
        <v>65608.479553624318</v>
      </c>
      <c r="F42" s="6">
        <f t="shared" si="12"/>
        <v>65773.329347716644</v>
      </c>
      <c r="G42" s="7">
        <f t="shared" si="12"/>
        <v>65938.129052557459</v>
      </c>
      <c r="H42" s="8">
        <f t="shared" si="12"/>
        <v>66102.878542644612</v>
      </c>
      <c r="I42" s="7">
        <f t="shared" si="12"/>
        <v>66267.577692514198</v>
      </c>
      <c r="J42" s="7">
        <f t="shared" si="12"/>
        <v>66432.226376740655</v>
      </c>
      <c r="K42" s="8">
        <f t="shared" si="12"/>
        <v>66596.824469936852</v>
      </c>
      <c r="M42" s="29">
        <v>83</v>
      </c>
      <c r="N42" s="22">
        <f t="shared" si="1"/>
        <v>132524.0096431475</v>
      </c>
      <c r="O42" s="7">
        <f t="shared" si="2"/>
        <v>132654.67659795133</v>
      </c>
      <c r="P42" s="7">
        <f t="shared" si="3"/>
        <v>132785.24253044833</v>
      </c>
      <c r="Q42" s="7">
        <f t="shared" si="4"/>
        <v>132915.70734120678</v>
      </c>
      <c r="R42" s="6">
        <f t="shared" si="5"/>
        <v>133046.07093087217</v>
      </c>
      <c r="S42" s="7">
        <f t="shared" si="6"/>
        <v>133176.33320016685</v>
      </c>
      <c r="T42" s="8">
        <f t="shared" si="7"/>
        <v>133306.49404989049</v>
      </c>
      <c r="U42" s="7">
        <f t="shared" si="8"/>
        <v>133436.55338091994</v>
      </c>
      <c r="V42" s="7">
        <f t="shared" si="9"/>
        <v>133566.51109420933</v>
      </c>
      <c r="W42" s="8">
        <f t="shared" si="10"/>
        <v>133696.36709079021</v>
      </c>
    </row>
    <row r="43" spans="1:23" x14ac:dyDescent="0.4">
      <c r="A43" s="29">
        <v>39</v>
      </c>
      <c r="B43" s="22">
        <f t="shared" si="12"/>
        <v>66761.371846754177</v>
      </c>
      <c r="C43" s="7">
        <f t="shared" si="12"/>
        <v>66925.868381882654</v>
      </c>
      <c r="D43" s="7">
        <f t="shared" si="12"/>
        <v>67090.313950051001</v>
      </c>
      <c r="E43" s="7">
        <f t="shared" si="12"/>
        <v>67254.708426026773</v>
      </c>
      <c r="F43" s="6">
        <f t="shared" si="12"/>
        <v>67419.05168461641</v>
      </c>
      <c r="G43" s="7">
        <f t="shared" si="12"/>
        <v>67583.343600665394</v>
      </c>
      <c r="H43" s="8">
        <f t="shared" si="12"/>
        <v>67747.584049058278</v>
      </c>
      <c r="I43" s="7">
        <f t="shared" si="12"/>
        <v>67911.772904718819</v>
      </c>
      <c r="J43" s="7">
        <f t="shared" si="12"/>
        <v>68075.910042610019</v>
      </c>
      <c r="K43" s="8">
        <f t="shared" si="12"/>
        <v>68239.995337734363</v>
      </c>
      <c r="M43" s="29">
        <v>84</v>
      </c>
      <c r="N43" s="22">
        <f t="shared" si="1"/>
        <v>133826.12127177164</v>
      </c>
      <c r="O43" s="7">
        <f t="shared" si="2"/>
        <v>133955.77353834012</v>
      </c>
      <c r="P43" s="7">
        <f t="shared" si="3"/>
        <v>134085.32379175985</v>
      </c>
      <c r="Q43" s="7">
        <f t="shared" si="4"/>
        <v>134214.7719333726</v>
      </c>
      <c r="R43" s="6">
        <f t="shared" si="5"/>
        <v>134344.11786459803</v>
      </c>
      <c r="S43" s="7">
        <f t="shared" si="6"/>
        <v>134473.3614869336</v>
      </c>
      <c r="T43" s="8">
        <f t="shared" si="7"/>
        <v>134602.50270195465</v>
      </c>
      <c r="U43" s="7">
        <f t="shared" si="8"/>
        <v>134731.54141131454</v>
      </c>
      <c r="V43" s="7">
        <f t="shared" si="9"/>
        <v>134860.47751674469</v>
      </c>
      <c r="W43" s="8">
        <f t="shared" si="10"/>
        <v>134989.31092005459</v>
      </c>
    </row>
    <row r="44" spans="1:23" x14ac:dyDescent="0.4">
      <c r="A44" s="29">
        <v>40</v>
      </c>
      <c r="B44" s="22">
        <f t="shared" si="12"/>
        <v>68404.028665133737</v>
      </c>
      <c r="C44" s="7">
        <f t="shared" si="12"/>
        <v>68568.009899889643</v>
      </c>
      <c r="D44" s="7">
        <f t="shared" si="12"/>
        <v>68731.938917123218</v>
      </c>
      <c r="E44" s="7">
        <f t="shared" si="12"/>
        <v>68895.815591995386</v>
      </c>
      <c r="F44" s="6">
        <f t="shared" si="12"/>
        <v>69059.639799706929</v>
      </c>
      <c r="G44" s="7">
        <f t="shared" si="12"/>
        <v>69223.411415498587</v>
      </c>
      <c r="H44" s="8">
        <f t="shared" si="12"/>
        <v>69387.130314651164</v>
      </c>
      <c r="I44" s="7">
        <f t="shared" si="12"/>
        <v>69550.796372485594</v>
      </c>
      <c r="J44" s="7">
        <f t="shared" si="12"/>
        <v>69714.409464363038</v>
      </c>
      <c r="K44" s="8">
        <f t="shared" si="12"/>
        <v>69877.969465685033</v>
      </c>
      <c r="M44" s="29">
        <v>85</v>
      </c>
      <c r="N44" s="22">
        <f t="shared" si="1"/>
        <v>135118.04152313204</v>
      </c>
      <c r="O44" s="7">
        <f t="shared" si="2"/>
        <v>135246.66922794309</v>
      </c>
      <c r="P44" s="7">
        <f t="shared" si="3"/>
        <v>135375.19393653216</v>
      </c>
      <c r="Q44" s="7">
        <f t="shared" si="4"/>
        <v>135503.61555102203</v>
      </c>
      <c r="R44" s="6">
        <f t="shared" si="5"/>
        <v>135631.93397361413</v>
      </c>
      <c r="S44" s="7">
        <f t="shared" si="6"/>
        <v>135760.14910658833</v>
      </c>
      <c r="T44" s="8">
        <f t="shared" si="7"/>
        <v>135888.2608523033</v>
      </c>
      <c r="U44" s="7">
        <f t="shared" si="8"/>
        <v>136016.26911319632</v>
      </c>
      <c r="V44" s="7">
        <f t="shared" si="9"/>
        <v>136144.17379178354</v>
      </c>
      <c r="W44" s="8">
        <f t="shared" si="10"/>
        <v>136271.97479066005</v>
      </c>
    </row>
    <row r="45" spans="1:23" x14ac:dyDescent="0.4">
      <c r="A45" s="29">
        <v>41</v>
      </c>
      <c r="B45" s="22">
        <f t="shared" si="12"/>
        <v>70041.476251893488</v>
      </c>
      <c r="C45" s="7">
        <f t="shared" si="12"/>
        <v>70204.929698470907</v>
      </c>
      <c r="D45" s="7">
        <f t="shared" si="12"/>
        <v>70368.329680940369</v>
      </c>
      <c r="E45" s="7">
        <f t="shared" si="12"/>
        <v>70531.676074865667</v>
      </c>
      <c r="F45" s="6">
        <f t="shared" si="12"/>
        <v>70694.968755851427</v>
      </c>
      <c r="G45" s="7">
        <f t="shared" si="12"/>
        <v>70858.207599543166</v>
      </c>
      <c r="H45" s="8">
        <f t="shared" si="12"/>
        <v>71021.392481627408</v>
      </c>
      <c r="I45" s="7">
        <f t="shared" si="12"/>
        <v>71184.523277831773</v>
      </c>
      <c r="J45" s="7">
        <f t="shared" si="12"/>
        <v>71347.599863925032</v>
      </c>
      <c r="K45" s="8">
        <f t="shared" si="12"/>
        <v>71510.622115717313</v>
      </c>
      <c r="M45" s="29">
        <v>86</v>
      </c>
      <c r="N45" s="22">
        <f t="shared" si="1"/>
        <v>136399.67201249971</v>
      </c>
      <c r="O45" s="7">
        <f t="shared" si="2"/>
        <v>136527.26536005561</v>
      </c>
      <c r="P45" s="7">
        <f t="shared" si="3"/>
        <v>136654.75473615984</v>
      </c>
      <c r="Q45" s="7">
        <f t="shared" si="4"/>
        <v>136782.14004372369</v>
      </c>
      <c r="R45" s="6">
        <f t="shared" si="5"/>
        <v>136909.42118573774</v>
      </c>
      <c r="S45" s="7">
        <f t="shared" si="6"/>
        <v>137036.59806527183</v>
      </c>
      <c r="T45" s="8">
        <f t="shared" si="7"/>
        <v>137163.67058547522</v>
      </c>
      <c r="U45" s="7">
        <f t="shared" si="8"/>
        <v>137290.63864957672</v>
      </c>
      <c r="V45" s="7">
        <f t="shared" si="9"/>
        <v>137417.50216088459</v>
      </c>
      <c r="W45" s="8">
        <f t="shared" si="10"/>
        <v>137544.26102278673</v>
      </c>
    </row>
    <row r="46" spans="1:23" x14ac:dyDescent="0.4">
      <c r="A46" s="29">
        <v>42</v>
      </c>
      <c r="B46" s="22">
        <f t="shared" si="12"/>
        <v>71673.589909060058</v>
      </c>
      <c r="C46" s="7">
        <f t="shared" si="12"/>
        <v>71836.503119846195</v>
      </c>
      <c r="D46" s="7">
        <f t="shared" si="12"/>
        <v>71999.361624010242</v>
      </c>
      <c r="E46" s="7">
        <f t="shared" si="12"/>
        <v>72162.16529752835</v>
      </c>
      <c r="F46" s="6">
        <f t="shared" si="12"/>
        <v>72324.914016418465</v>
      </c>
      <c r="G46" s="7">
        <f t="shared" si="12"/>
        <v>72487.607656740322</v>
      </c>
      <c r="H46" s="8">
        <f t="shared" si="12"/>
        <v>72650.24609459567</v>
      </c>
      <c r="I46" s="7">
        <f t="shared" si="12"/>
        <v>72812.829206128255</v>
      </c>
      <c r="J46" s="7">
        <f t="shared" si="12"/>
        <v>72975.356867523922</v>
      </c>
      <c r="K46" s="8">
        <f t="shared" si="12"/>
        <v>73137.828955010846</v>
      </c>
      <c r="M46" s="29">
        <v>87</v>
      </c>
      <c r="N46" s="22">
        <f t="shared" si="1"/>
        <v>137670.91513875077</v>
      </c>
      <c r="O46" s="7">
        <f t="shared" si="2"/>
        <v>137797.46441232413</v>
      </c>
      <c r="P46" s="7">
        <f t="shared" si="3"/>
        <v>137923.90874713397</v>
      </c>
      <c r="Q46" s="7">
        <f t="shared" si="4"/>
        <v>138050.24804688743</v>
      </c>
      <c r="R46" s="6">
        <f t="shared" si="5"/>
        <v>138176.48221537168</v>
      </c>
      <c r="S46" s="7">
        <f t="shared" si="6"/>
        <v>138302.61115645387</v>
      </c>
      <c r="T46" s="8">
        <f t="shared" si="7"/>
        <v>138428.63477408135</v>
      </c>
      <c r="U46" s="7">
        <f t="shared" si="8"/>
        <v>138554.55297228164</v>
      </c>
      <c r="V46" s="7">
        <f t="shared" si="9"/>
        <v>138680.3656551626</v>
      </c>
      <c r="W46" s="8">
        <f t="shared" si="10"/>
        <v>138806.07272691233</v>
      </c>
    </row>
    <row r="47" spans="1:23" x14ac:dyDescent="0.4">
      <c r="A47" s="29">
        <v>43</v>
      </c>
      <c r="B47" s="22">
        <f t="shared" si="12"/>
        <v>73300.245344859461</v>
      </c>
      <c r="C47" s="7">
        <f t="shared" si="12"/>
        <v>73462.605913382577</v>
      </c>
      <c r="D47" s="7">
        <f t="shared" si="12"/>
        <v>73624.910536935597</v>
      </c>
      <c r="E47" s="7">
        <f t="shared" si="12"/>
        <v>73787.159091916459</v>
      </c>
      <c r="F47" s="6">
        <f t="shared" si="12"/>
        <v>73949.351454765856</v>
      </c>
      <c r="G47" s="7">
        <f t="shared" si="12"/>
        <v>74111.487501967247</v>
      </c>
      <c r="H47" s="8">
        <f t="shared" si="12"/>
        <v>74273.567110046963</v>
      </c>
      <c r="I47" s="7">
        <f t="shared" si="12"/>
        <v>74435.590155574348</v>
      </c>
      <c r="J47" s="7">
        <f t="shared" si="12"/>
        <v>74597.556515161777</v>
      </c>
      <c r="K47" s="8">
        <f t="shared" si="12"/>
        <v>74759.466065464847</v>
      </c>
      <c r="M47" s="29">
        <v>88</v>
      </c>
      <c r="N47" s="22">
        <f t="shared" si="1"/>
        <v>138931.67409179945</v>
      </c>
      <c r="O47" s="7">
        <f t="shared" si="2"/>
        <v>139057.16965417308</v>
      </c>
      <c r="P47" s="7">
        <f t="shared" si="3"/>
        <v>139182.55931846288</v>
      </c>
      <c r="Q47" s="7">
        <f t="shared" si="4"/>
        <v>139307.84298917913</v>
      </c>
      <c r="R47" s="6">
        <f t="shared" si="5"/>
        <v>139433.02057091292</v>
      </c>
      <c r="S47" s="7">
        <f t="shared" si="6"/>
        <v>139558.09196833603</v>
      </c>
      <c r="T47" s="8">
        <f t="shared" si="7"/>
        <v>139683.05708620118</v>
      </c>
      <c r="U47" s="7">
        <f t="shared" si="8"/>
        <v>139807.91582934198</v>
      </c>
      <c r="V47" s="7">
        <f t="shared" si="9"/>
        <v>139932.66810267308</v>
      </c>
      <c r="W47" s="8">
        <f t="shared" si="10"/>
        <v>140057.31381119019</v>
      </c>
    </row>
    <row r="48" spans="1:23" x14ac:dyDescent="0.4">
      <c r="A48" s="30">
        <v>44</v>
      </c>
      <c r="B48" s="23">
        <f t="shared" si="12"/>
        <v>74921.318683182399</v>
      </c>
      <c r="C48" s="10">
        <f t="shared" si="12"/>
        <v>75083.114245056611</v>
      </c>
      <c r="D48" s="10">
        <f t="shared" si="12"/>
        <v>75244.85262787313</v>
      </c>
      <c r="E48" s="10">
        <f t="shared" si="12"/>
        <v>75406.533708461109</v>
      </c>
      <c r="F48" s="9">
        <f t="shared" si="12"/>
        <v>75568.157363693419</v>
      </c>
      <c r="G48" s="10">
        <f t="shared" si="12"/>
        <v>75729.723470486584</v>
      </c>
      <c r="H48" s="11">
        <f t="shared" si="12"/>
        <v>75891.231905801018</v>
      </c>
      <c r="I48" s="10">
        <f t="shared" si="12"/>
        <v>76052.682546640994</v>
      </c>
      <c r="J48" s="10">
        <f t="shared" si="12"/>
        <v>76214.075270054818</v>
      </c>
      <c r="K48" s="11">
        <f t="shared" si="12"/>
        <v>76375.409953134935</v>
      </c>
      <c r="M48" s="30">
        <v>89</v>
      </c>
      <c r="N48" s="23">
        <f t="shared" si="1"/>
        <v>140181.85285997018</v>
      </c>
      <c r="O48" s="10">
        <f t="shared" si="2"/>
        <v>140306.28515417114</v>
      </c>
      <c r="P48" s="10">
        <f t="shared" si="3"/>
        <v>140430.61059903249</v>
      </c>
      <c r="Q48" s="10">
        <f t="shared" si="4"/>
        <v>140554.82909987494</v>
      </c>
      <c r="R48" s="9">
        <f t="shared" si="5"/>
        <v>140678.94056210079</v>
      </c>
      <c r="S48" s="10">
        <f t="shared" si="6"/>
        <v>140802.94489119368</v>
      </c>
      <c r="T48" s="11">
        <f t="shared" si="7"/>
        <v>140926.84199271892</v>
      </c>
      <c r="U48" s="10">
        <f t="shared" si="8"/>
        <v>141050.63177232354</v>
      </c>
      <c r="V48" s="10">
        <f t="shared" si="9"/>
        <v>141174.3141357362</v>
      </c>
      <c r="W48" s="11">
        <f t="shared" si="10"/>
        <v>141297.8889887674</v>
      </c>
    </row>
  </sheetData>
  <mergeCells count="4">
    <mergeCell ref="A2:A3"/>
    <mergeCell ref="M2:M3"/>
    <mergeCell ref="A1:K1"/>
    <mergeCell ref="M1:W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3"/>
  <sheetViews>
    <sheetView zoomScaleNormal="100" workbookViewId="0">
      <selection sqref="A1:T1"/>
    </sheetView>
  </sheetViews>
  <sheetFormatPr defaultRowHeight="16.5" x14ac:dyDescent="0.4"/>
  <cols>
    <col min="1" max="1" width="3" style="185" customWidth="1"/>
    <col min="2" max="11" width="5.5" style="126" customWidth="1"/>
    <col min="12" max="20" width="3.5" style="126" customWidth="1"/>
    <col min="21" max="21" width="2.09765625" style="126" customWidth="1"/>
    <col min="22" max="22" width="3" style="185" customWidth="1"/>
    <col min="23" max="32" width="5.5" style="126" customWidth="1"/>
    <col min="33" max="41" width="3.5" style="126" customWidth="1"/>
    <col min="42" max="16384" width="8.796875" style="126"/>
  </cols>
  <sheetData>
    <row r="1" spans="1:41" x14ac:dyDescent="0.4">
      <c r="A1" s="228" t="s">
        <v>160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4"/>
      <c r="V1" s="228" t="s">
        <v>160</v>
      </c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</row>
    <row r="2" spans="1:41" ht="17.25" customHeight="1" x14ac:dyDescent="0.4">
      <c r="A2" s="253"/>
      <c r="B2" s="238">
        <v>0</v>
      </c>
      <c r="C2" s="234">
        <v>1</v>
      </c>
      <c r="D2" s="234">
        <v>2</v>
      </c>
      <c r="E2" s="234">
        <v>3</v>
      </c>
      <c r="F2" s="232">
        <v>4</v>
      </c>
      <c r="G2" s="234">
        <v>5</v>
      </c>
      <c r="H2" s="236">
        <v>6</v>
      </c>
      <c r="I2" s="234">
        <v>7</v>
      </c>
      <c r="J2" s="234">
        <v>8</v>
      </c>
      <c r="K2" s="234">
        <v>9</v>
      </c>
      <c r="L2" s="240" t="s">
        <v>15</v>
      </c>
      <c r="M2" s="241"/>
      <c r="N2" s="241"/>
      <c r="O2" s="241"/>
      <c r="P2" s="241"/>
      <c r="Q2" s="241"/>
      <c r="R2" s="241"/>
      <c r="S2" s="241"/>
      <c r="T2" s="242"/>
      <c r="V2" s="255"/>
      <c r="W2" s="238">
        <v>0</v>
      </c>
      <c r="X2" s="234">
        <v>1</v>
      </c>
      <c r="Y2" s="234">
        <v>2</v>
      </c>
      <c r="Z2" s="234">
        <v>3</v>
      </c>
      <c r="AA2" s="232">
        <v>4</v>
      </c>
      <c r="AB2" s="234">
        <v>5</v>
      </c>
      <c r="AC2" s="236">
        <v>6</v>
      </c>
      <c r="AD2" s="234">
        <v>7</v>
      </c>
      <c r="AE2" s="234">
        <v>8</v>
      </c>
      <c r="AF2" s="234">
        <v>9</v>
      </c>
      <c r="AG2" s="240" t="s">
        <v>15</v>
      </c>
      <c r="AH2" s="241"/>
      <c r="AI2" s="241"/>
      <c r="AJ2" s="241"/>
      <c r="AK2" s="241"/>
      <c r="AL2" s="241"/>
      <c r="AM2" s="241"/>
      <c r="AN2" s="241"/>
      <c r="AO2" s="242"/>
    </row>
    <row r="3" spans="1:41" x14ac:dyDescent="0.4">
      <c r="A3" s="254"/>
      <c r="B3" s="239"/>
      <c r="C3" s="235"/>
      <c r="D3" s="235"/>
      <c r="E3" s="235"/>
      <c r="F3" s="233"/>
      <c r="G3" s="235"/>
      <c r="H3" s="237"/>
      <c r="I3" s="235"/>
      <c r="J3" s="235"/>
      <c r="K3" s="235"/>
      <c r="L3" s="15">
        <v>1</v>
      </c>
      <c r="M3" s="134">
        <v>2</v>
      </c>
      <c r="N3" s="134">
        <v>3</v>
      </c>
      <c r="O3" s="15">
        <v>4</v>
      </c>
      <c r="P3" s="134">
        <v>5</v>
      </c>
      <c r="Q3" s="19">
        <v>6</v>
      </c>
      <c r="R3" s="134">
        <v>7</v>
      </c>
      <c r="S3" s="134">
        <v>8</v>
      </c>
      <c r="T3" s="19">
        <v>9</v>
      </c>
      <c r="V3" s="256"/>
      <c r="W3" s="239"/>
      <c r="X3" s="235"/>
      <c r="Y3" s="235"/>
      <c r="Z3" s="235"/>
      <c r="AA3" s="233"/>
      <c r="AB3" s="235"/>
      <c r="AC3" s="237"/>
      <c r="AD3" s="235"/>
      <c r="AE3" s="235"/>
      <c r="AF3" s="235"/>
      <c r="AG3" s="15">
        <v>1</v>
      </c>
      <c r="AH3" s="134">
        <v>2</v>
      </c>
      <c r="AI3" s="134">
        <v>3</v>
      </c>
      <c r="AJ3" s="130">
        <v>4</v>
      </c>
      <c r="AK3" s="131">
        <v>5</v>
      </c>
      <c r="AL3" s="132">
        <v>6</v>
      </c>
      <c r="AM3" s="134">
        <v>7</v>
      </c>
      <c r="AN3" s="134">
        <v>8</v>
      </c>
      <c r="AO3" s="19">
        <v>9</v>
      </c>
    </row>
    <row r="4" spans="1:41" x14ac:dyDescent="0.4">
      <c r="A4" s="170">
        <v>1</v>
      </c>
      <c r="B4" s="21">
        <f>(1/($A4+B$2*0.01))*100000</f>
        <v>100000</v>
      </c>
      <c r="C4" s="7">
        <f t="shared" ref="C4:K19" si="0">(1/($A4+C$2*0.01))*100000</f>
        <v>99009.900990099006</v>
      </c>
      <c r="D4" s="7">
        <f t="shared" si="0"/>
        <v>98039.215686274503</v>
      </c>
      <c r="E4" s="7">
        <f t="shared" si="0"/>
        <v>97087.378640776704</v>
      </c>
      <c r="F4" s="6">
        <f t="shared" si="0"/>
        <v>96153.846153846142</v>
      </c>
      <c r="G4" s="7">
        <f t="shared" si="0"/>
        <v>95238.095238095237</v>
      </c>
      <c r="H4" s="8">
        <f t="shared" si="0"/>
        <v>94339.622641509428</v>
      </c>
      <c r="I4" s="7">
        <f t="shared" si="0"/>
        <v>93457.943925233645</v>
      </c>
      <c r="J4" s="7">
        <f t="shared" si="0"/>
        <v>92592.592592592584</v>
      </c>
      <c r="K4" s="7">
        <f t="shared" si="0"/>
        <v>91743.119266055044</v>
      </c>
      <c r="L4" s="27">
        <f>ABS((1/($A4+B$2*0.01+L$3*0.001))*100000-(1/($A4+B$2*0.01))*100000)</f>
        <v>99.900099900085479</v>
      </c>
      <c r="M4" s="13">
        <f t="shared" ref="M4:T4" si="1">ABS((1/($A4+C$2*0.01+M$3*0.001))*100000-(1/($A4+C$2*0.01))*100000)</f>
        <v>195.67174108714971</v>
      </c>
      <c r="N4" s="13">
        <f t="shared" si="1"/>
        <v>287.50503133803431</v>
      </c>
      <c r="O4" s="27">
        <f t="shared" si="1"/>
        <v>375.5798013182939</v>
      </c>
      <c r="P4" s="13">
        <f t="shared" si="1"/>
        <v>460.06624953991559</v>
      </c>
      <c r="Q4" s="14">
        <f t="shared" si="1"/>
        <v>541.12554112554062</v>
      </c>
      <c r="R4" s="13">
        <f t="shared" si="1"/>
        <v>618.9103640961257</v>
      </c>
      <c r="S4" s="13">
        <f t="shared" si="1"/>
        <v>693.56544656945334</v>
      </c>
      <c r="T4" s="14">
        <f t="shared" si="1"/>
        <v>765.22803795529762</v>
      </c>
      <c r="V4" s="186">
        <v>5.5</v>
      </c>
      <c r="W4" s="21">
        <f t="shared" ref="W4:W48" si="2">(1/($V4+B$2*0.01))*100000</f>
        <v>18181.818181818184</v>
      </c>
      <c r="X4" s="7">
        <f t="shared" ref="X4:X48" si="3">(1/($V4+C$2*0.01))*100000</f>
        <v>18148.820326678768</v>
      </c>
      <c r="Y4" s="7">
        <f t="shared" ref="Y4:Y48" si="4">(1/($V4+D$2*0.01))*100000</f>
        <v>18115.942028985512</v>
      </c>
      <c r="Z4" s="7">
        <f t="shared" ref="Z4:Z48" si="5">(1/($V4+E$2*0.01))*100000</f>
        <v>18083.182640144667</v>
      </c>
      <c r="AA4" s="6">
        <f t="shared" ref="AA4:AA48" si="6">(1/($V4+F$2*0.01))*100000</f>
        <v>18050.541516245488</v>
      </c>
      <c r="AB4" s="7">
        <f t="shared" ref="AB4:AB48" si="7">(1/($V4+G$2*0.01))*100000</f>
        <v>18018.018018018021</v>
      </c>
      <c r="AC4" s="8">
        <f t="shared" ref="AC4:AC48" si="8">(1/($V4+H$2*0.01))*100000</f>
        <v>17985.611510791368</v>
      </c>
      <c r="AD4" s="7">
        <f t="shared" ref="AD4:AD48" si="9">(1/($V4+I$2*0.01))*100000</f>
        <v>17953.321364452422</v>
      </c>
      <c r="AE4" s="7">
        <f t="shared" ref="AE4:AE48" si="10">(1/($V4+J$2*0.01))*100000</f>
        <v>17921.146953405019</v>
      </c>
      <c r="AF4" s="7">
        <f t="shared" ref="AF4:AF48" si="11">(1/($V4+K$2*0.01))*100000</f>
        <v>17889.087656529518</v>
      </c>
      <c r="AG4" s="27">
        <f t="shared" ref="AG4:AG48" si="12">ABS((1/($V4+B$2*0.01+L$3*0.001))*100000-(1/($V4+B$2*0.01))*100000)</f>
        <v>3.3051841813903593</v>
      </c>
      <c r="AH4" s="13">
        <f t="shared" ref="AH4:AH48" si="13">ABS((1/($V4+C$2*0.01+M$3*0.001))*100000-(1/($V4+C$2*0.01))*100000)</f>
        <v>6.585203311566147</v>
      </c>
      <c r="AI4" s="13">
        <f t="shared" ref="AI4:AI48" si="14">ABS((1/($V4+D$2*0.01+N$3*0.001))*100000-(1/($V4+D$2*0.01))*100000)</f>
        <v>9.840272693640145</v>
      </c>
      <c r="AJ4" s="27">
        <f t="shared" ref="AJ4:AJ48" si="15">ABS((1/($V4+E$2*0.01+O$3*0.001))*100000-(1/($V4+E$2*0.01))*100000)</f>
        <v>13.070605450051517</v>
      </c>
      <c r="AK4" s="13">
        <f t="shared" ref="AK4:AK48" si="16">ABS((1/($V4+F$2*0.01+P$3*0.001))*100000-(1/($V4+F$2*0.01))*100000)</f>
        <v>16.276412548464577</v>
      </c>
      <c r="AL4" s="14">
        <f t="shared" ref="AL4:AL48" si="17">ABS((1/($V4+G$2*0.01+Q$3*0.001))*100000-(1/($V4+G$2*0.01))*100000)</f>
        <v>19.457902827238286</v>
      </c>
      <c r="AM4" s="13">
        <f t="shared" ref="AM4:AM48" si="18">ABS((1/($V4+H$2*0.01+R$3*0.001))*100000-(1/($V4+H$2*0.01))*100000)</f>
        <v>22.615283020575589</v>
      </c>
      <c r="AN4" s="13">
        <f t="shared" ref="AN4:AN48" si="19">ABS((1/($V4+I$2*0.01+S$3*0.001))*100000-(1/($V4+I$2*0.01))*100000)</f>
        <v>25.748757783367182</v>
      </c>
      <c r="AO4" s="14">
        <f t="shared" ref="AO4:AO48" si="20">ABS((1/($V4+J$2*0.01+T$3*0.001))*100000-(1/($V4+J$2*0.01))*100000)</f>
        <v>28.85852971562781</v>
      </c>
    </row>
    <row r="5" spans="1:41" x14ac:dyDescent="0.4">
      <c r="A5" s="171">
        <v>1.1000000000000001</v>
      </c>
      <c r="B5" s="22">
        <f>(1/($A5+B$2*0.01))*100000</f>
        <v>90909.090909090912</v>
      </c>
      <c r="C5" s="7">
        <f t="shared" si="0"/>
        <v>90090.090090090074</v>
      </c>
      <c r="D5" s="7">
        <f t="shared" si="0"/>
        <v>89285.714285714275</v>
      </c>
      <c r="E5" s="7">
        <f t="shared" si="0"/>
        <v>88495.575221238934</v>
      </c>
      <c r="F5" s="6">
        <f t="shared" si="0"/>
        <v>87719.298245614031</v>
      </c>
      <c r="G5" s="7">
        <f t="shared" si="0"/>
        <v>86956.521739130418</v>
      </c>
      <c r="H5" s="8">
        <f t="shared" si="0"/>
        <v>86206.89655172413</v>
      </c>
      <c r="I5" s="7">
        <f t="shared" si="0"/>
        <v>85470.085470085454</v>
      </c>
      <c r="J5" s="7">
        <f t="shared" si="0"/>
        <v>84745.762711864387</v>
      </c>
      <c r="K5" s="7">
        <f t="shared" si="0"/>
        <v>84033.613445378141</v>
      </c>
      <c r="L5" s="27">
        <f>ABS((1/($A5+B$2*0.01+L$3*0.001))*100000-(1/($A5+B$2*0.01))*100000)</f>
        <v>82.569564858393278</v>
      </c>
      <c r="M5" s="13">
        <f t="shared" ref="M5:M6" si="21">ABS((1/($A5+C$2*0.01+M$3*0.001))*100000-(1/($A5+C$2*0.01))*100000)</f>
        <v>162.03253613325069</v>
      </c>
      <c r="N5" s="13">
        <f t="shared" ref="N5:N6" si="22">ABS((1/($A5+D$2*0.01+N$3*0.001))*100000-(1/($A5+D$2*0.01))*100000)</f>
        <v>238.51927235719631</v>
      </c>
      <c r="O5" s="27">
        <f t="shared" ref="O5:O6" si="23">ABS((1/($A5+E$2*0.01+O$3*0.001))*100000-(1/($A5+E$2*0.01))*100000)</f>
        <v>312.15370448409521</v>
      </c>
      <c r="P5" s="13">
        <f t="shared" ref="P5:P6" si="24">ABS((1/($A5+F$2*0.01+P$3*0.001))*100000-(1/($A5+F$2*0.01))*100000)</f>
        <v>383.0537041293137</v>
      </c>
      <c r="Q5" s="14">
        <f t="shared" ref="Q5:Q6" si="25">ABS((1/($A5+G$2*0.01+Q$3*0.001))*100000-(1/($A5+G$2*0.01))*100000)</f>
        <v>451.33142771174607</v>
      </c>
      <c r="R5" s="13">
        <f t="shared" ref="R5:R6" si="26">ABS((1/($A5+H$2*0.01+R$3*0.001))*100000-(1/($A5+H$2*0.01))*100000)</f>
        <v>517.09363827083143</v>
      </c>
      <c r="S5" s="13">
        <f t="shared" ref="S5:S6" si="27">ABS((1/($A5+I$2*0.01+S$3*0.001))*100000-(1/($A5+I$2*0.01))*100000)</f>
        <v>580.44200658801128</v>
      </c>
      <c r="T5" s="14">
        <f t="shared" ref="T5:T6" si="28">ABS((1/($A5+J$2*0.01+T$3*0.001))*100000-(1/($A5+J$2*0.01))*100000)</f>
        <v>641.4733931091323</v>
      </c>
      <c r="V5" s="186">
        <v>5.6</v>
      </c>
      <c r="W5" s="22">
        <f t="shared" si="2"/>
        <v>17857.142857142859</v>
      </c>
      <c r="X5" s="7">
        <f t="shared" si="3"/>
        <v>17825.311942959004</v>
      </c>
      <c r="Y5" s="7">
        <f t="shared" si="4"/>
        <v>17793.594306049825</v>
      </c>
      <c r="Z5" s="7">
        <f t="shared" si="5"/>
        <v>17761.989342806395</v>
      </c>
      <c r="AA5" s="6">
        <f t="shared" si="6"/>
        <v>17730.496453900709</v>
      </c>
      <c r="AB5" s="7">
        <f t="shared" si="7"/>
        <v>17699.115044247792</v>
      </c>
      <c r="AC5" s="8">
        <f t="shared" si="8"/>
        <v>17667.8445229682</v>
      </c>
      <c r="AD5" s="7">
        <f t="shared" si="9"/>
        <v>17636.684303350969</v>
      </c>
      <c r="AE5" s="7">
        <f t="shared" si="10"/>
        <v>17605.633802816901</v>
      </c>
      <c r="AF5" s="7">
        <f t="shared" si="11"/>
        <v>17574.692442882249</v>
      </c>
      <c r="AG5" s="27">
        <f t="shared" si="12"/>
        <v>3.1882061876713124</v>
      </c>
      <c r="AH5" s="13">
        <f t="shared" si="13"/>
        <v>6.3525701863727591</v>
      </c>
      <c r="AI5" s="13">
        <f t="shared" si="14"/>
        <v>9.4932923560663767</v>
      </c>
      <c r="AJ5" s="27">
        <f t="shared" si="15"/>
        <v>12.610571063403768</v>
      </c>
      <c r="AK5" s="13">
        <f t="shared" si="16"/>
        <v>15.704602704958234</v>
      </c>
      <c r="AL5" s="14">
        <f t="shared" si="17"/>
        <v>18.775581730111298</v>
      </c>
      <c r="AM5" s="13">
        <f t="shared" si="18"/>
        <v>21.823700663626369</v>
      </c>
      <c r="AN5" s="13">
        <f t="shared" si="19"/>
        <v>24.849150128004112</v>
      </c>
      <c r="AO5" s="14">
        <f t="shared" si="20"/>
        <v>27.852118865415832</v>
      </c>
    </row>
    <row r="6" spans="1:41" x14ac:dyDescent="0.4">
      <c r="A6" s="171">
        <v>1.2</v>
      </c>
      <c r="B6" s="22">
        <f t="shared" ref="B6:K37" si="29">(1/($A6+B$2*0.01))*100000</f>
        <v>83333.333333333343</v>
      </c>
      <c r="C6" s="7">
        <f t="shared" si="0"/>
        <v>82644.628099173555</v>
      </c>
      <c r="D6" s="7">
        <f t="shared" si="0"/>
        <v>81967.213114754108</v>
      </c>
      <c r="E6" s="7">
        <f t="shared" si="0"/>
        <v>81300.813008130077</v>
      </c>
      <c r="F6" s="6">
        <f t="shared" si="0"/>
        <v>80645.161290322591</v>
      </c>
      <c r="G6" s="7">
        <f t="shared" si="0"/>
        <v>80000</v>
      </c>
      <c r="H6" s="8">
        <f t="shared" si="0"/>
        <v>79365.079365079364</v>
      </c>
      <c r="I6" s="7">
        <f t="shared" si="0"/>
        <v>78740.157480314956</v>
      </c>
      <c r="J6" s="7">
        <f t="shared" si="0"/>
        <v>78125</v>
      </c>
      <c r="K6" s="7">
        <f t="shared" si="0"/>
        <v>77519.379844961237</v>
      </c>
      <c r="L6" s="27">
        <f t="shared" ref="L6:L48" si="30">ABS((1/($A6+B$2*0.01+L$3*0.001))*100000-(1/($A6+B$2*0.01))*100000)</f>
        <v>69.386622259233263</v>
      </c>
      <c r="M6" s="13">
        <f t="shared" si="21"/>
        <v>136.37727409104991</v>
      </c>
      <c r="N6" s="13">
        <f t="shared" si="22"/>
        <v>201.06430036325764</v>
      </c>
      <c r="O6" s="27">
        <f t="shared" si="23"/>
        <v>263.53586064223782</v>
      </c>
      <c r="P6" s="13">
        <f t="shared" si="24"/>
        <v>323.87614976032637</v>
      </c>
      <c r="Q6" s="14">
        <f t="shared" si="25"/>
        <v>382.16560509553528</v>
      </c>
      <c r="R6" s="13">
        <f t="shared" si="26"/>
        <v>438.48110146452382</v>
      </c>
      <c r="S6" s="13">
        <f t="shared" si="27"/>
        <v>492.89613446206204</v>
      </c>
      <c r="T6" s="14">
        <f t="shared" si="28"/>
        <v>545.48099301784532</v>
      </c>
      <c r="V6" s="186">
        <v>5.7</v>
      </c>
      <c r="W6" s="22">
        <f t="shared" si="2"/>
        <v>17543.859649122805</v>
      </c>
      <c r="X6" s="7">
        <f t="shared" si="3"/>
        <v>17513.134851138355</v>
      </c>
      <c r="Y6" s="7">
        <f t="shared" si="4"/>
        <v>17482.517482517484</v>
      </c>
      <c r="Z6" s="7">
        <f t="shared" si="5"/>
        <v>17452.006980802791</v>
      </c>
      <c r="AA6" s="6">
        <f t="shared" si="6"/>
        <v>17421.602787456446</v>
      </c>
      <c r="AB6" s="7">
        <f t="shared" si="7"/>
        <v>17391.304347826088</v>
      </c>
      <c r="AC6" s="8">
        <f t="shared" si="8"/>
        <v>17361.111111111109</v>
      </c>
      <c r="AD6" s="7">
        <f t="shared" si="9"/>
        <v>17331.022530329286</v>
      </c>
      <c r="AE6" s="7">
        <f t="shared" si="10"/>
        <v>17301.038062283737</v>
      </c>
      <c r="AF6" s="7">
        <f t="shared" si="11"/>
        <v>17271.157167530226</v>
      </c>
      <c r="AG6" s="27">
        <f t="shared" si="12"/>
        <v>3.0773302313828026</v>
      </c>
      <c r="AH6" s="13">
        <f t="shared" si="13"/>
        <v>6.1320500179062947</v>
      </c>
      <c r="AI6" s="13">
        <f t="shared" si="14"/>
        <v>9.1643460505947587</v>
      </c>
      <c r="AJ6" s="27">
        <f t="shared" si="15"/>
        <v>12.174403195534978</v>
      </c>
      <c r="AK6" s="13">
        <f t="shared" si="16"/>
        <v>15.162404514758236</v>
      </c>
      <c r="AL6" s="14">
        <f t="shared" si="17"/>
        <v>18.128531286824</v>
      </c>
      <c r="AM6" s="13">
        <f t="shared" si="18"/>
        <v>21.072963027181686</v>
      </c>
      <c r="AN6" s="13">
        <f t="shared" si="19"/>
        <v>23.995877508241392</v>
      </c>
      <c r="AO6" s="14">
        <f t="shared" si="20"/>
        <v>26.897450779160863</v>
      </c>
    </row>
    <row r="7" spans="1:41" x14ac:dyDescent="0.4">
      <c r="A7" s="171">
        <v>1.3</v>
      </c>
      <c r="B7" s="22">
        <f t="shared" si="29"/>
        <v>76923.076923076922</v>
      </c>
      <c r="C7" s="7">
        <f t="shared" si="0"/>
        <v>76335.877862595415</v>
      </c>
      <c r="D7" s="7">
        <f t="shared" si="0"/>
        <v>75757.57575757576</v>
      </c>
      <c r="E7" s="7">
        <f t="shared" si="0"/>
        <v>75187.969924812031</v>
      </c>
      <c r="F7" s="6">
        <f t="shared" si="0"/>
        <v>74626.86567164179</v>
      </c>
      <c r="G7" s="7">
        <f t="shared" si="0"/>
        <v>74074.074074074073</v>
      </c>
      <c r="H7" s="8">
        <f t="shared" si="0"/>
        <v>73529.411764705874</v>
      </c>
      <c r="I7" s="7">
        <f t="shared" si="0"/>
        <v>72992.700729927004</v>
      </c>
      <c r="J7" s="7">
        <f t="shared" si="0"/>
        <v>72463.768115942017</v>
      </c>
      <c r="K7" s="7">
        <f t="shared" si="0"/>
        <v>71942.446043165459</v>
      </c>
      <c r="L7" s="27">
        <f t="shared" si="30"/>
        <v>59.12611600542732</v>
      </c>
      <c r="M7" s="13">
        <f t="shared" ref="M7:M48" si="31">ABS((1/($A7+C$2*0.01+M$3*0.001))*100000-(1/($A7+C$2*0.01))*100000)</f>
        <v>116.3656674734666</v>
      </c>
      <c r="N7" s="13">
        <f t="shared" ref="N7:N48" si="32">ABS((1/($A7+D$2*0.01+N$3*0.001))*100000-(1/($A7+D$2*0.01))*100000)</f>
        <v>171.78588607159327</v>
      </c>
      <c r="O7" s="27">
        <f t="shared" ref="O7:O48" si="33">ABS((1/($A7+E$2*0.01+O$3*0.001))*100000-(1/($A7+E$2*0.01))*100000)</f>
        <v>225.45118418235506</v>
      </c>
      <c r="P7" s="13">
        <f t="shared" ref="P7:P48" si="34">ABS((1/($A7+F$2*0.01+P$3*0.001))*100000-(1/($A7+F$2*0.01))*100000)</f>
        <v>277.42329245962901</v>
      </c>
      <c r="Q7" s="14">
        <f t="shared" ref="Q7:Q48" si="35">ABS((1/($A7+G$2*0.01+Q$3*0.001))*100000-(1/($A7+G$2*0.01))*100000)</f>
        <v>327.76138970829197</v>
      </c>
      <c r="R7" s="13">
        <f t="shared" ref="R7:R48" si="36">ABS((1/($A7+H$2*0.01+R$3*0.001))*100000-(1/($A7+H$2*0.01))*100000)</f>
        <v>376.52222556907509</v>
      </c>
      <c r="S7" s="13">
        <f t="shared" ref="S7:S48" si="37">ABS((1/($A7+I$2*0.01+S$3*0.001))*100000-(1/($A7+I$2*0.01))*100000)</f>
        <v>423.7602364582126</v>
      </c>
      <c r="T7" s="14">
        <f t="shared" ref="T7:T48" si="38">ABS((1/($A7+J$2*0.01+T$3*0.001))*100000-(1/($A7+J$2*0.01))*100000)</f>
        <v>469.52765517888474</v>
      </c>
      <c r="V7" s="186">
        <v>5.8</v>
      </c>
      <c r="W7" s="22">
        <f t="shared" si="2"/>
        <v>17241.37931034483</v>
      </c>
      <c r="X7" s="7">
        <f t="shared" si="3"/>
        <v>17211.703958691913</v>
      </c>
      <c r="Y7" s="7">
        <f t="shared" si="4"/>
        <v>17182.130584192444</v>
      </c>
      <c r="Z7" s="7">
        <f t="shared" si="5"/>
        <v>17152.658662092625</v>
      </c>
      <c r="AA7" s="6">
        <f t="shared" si="6"/>
        <v>17123.287671232876</v>
      </c>
      <c r="AB7" s="7">
        <f t="shared" si="7"/>
        <v>17094.017094017094</v>
      </c>
      <c r="AC7" s="8">
        <f t="shared" si="8"/>
        <v>17064.846416382254</v>
      </c>
      <c r="AD7" s="7">
        <f t="shared" si="9"/>
        <v>17035.775127768313</v>
      </c>
      <c r="AE7" s="7">
        <f t="shared" si="10"/>
        <v>17006.802721088436</v>
      </c>
      <c r="AF7" s="7">
        <f t="shared" si="11"/>
        <v>16977.928692699494</v>
      </c>
      <c r="AG7" s="27">
        <f t="shared" si="12"/>
        <v>2.9721391674465849</v>
      </c>
      <c r="AH7" s="13">
        <f t="shared" si="13"/>
        <v>5.9228162280451215</v>
      </c>
      <c r="AI7" s="13">
        <f t="shared" si="14"/>
        <v>8.85220534992186</v>
      </c>
      <c r="AJ7" s="27">
        <f t="shared" si="15"/>
        <v>11.760479027831025</v>
      </c>
      <c r="AK7" s="13">
        <f t="shared" si="16"/>
        <v>14.647808101995906</v>
      </c>
      <c r="AL7" s="14">
        <f t="shared" si="17"/>
        <v>17.514361776655278</v>
      </c>
      <c r="AM7" s="13">
        <f t="shared" si="18"/>
        <v>20.36030763843155</v>
      </c>
      <c r="AN7" s="13">
        <f t="shared" si="19"/>
        <v>23.185811674404249</v>
      </c>
      <c r="AO7" s="14">
        <f t="shared" si="20"/>
        <v>25.99103828999796</v>
      </c>
    </row>
    <row r="8" spans="1:41" x14ac:dyDescent="0.4">
      <c r="A8" s="171">
        <v>1.4</v>
      </c>
      <c r="B8" s="22">
        <f t="shared" si="29"/>
        <v>71428.571428571435</v>
      </c>
      <c r="C8" s="7">
        <f t="shared" si="0"/>
        <v>70921.985815602835</v>
      </c>
      <c r="D8" s="7">
        <f t="shared" si="0"/>
        <v>70422.535211267605</v>
      </c>
      <c r="E8" s="7">
        <f t="shared" si="0"/>
        <v>69930.069930069934</v>
      </c>
      <c r="F8" s="6">
        <f t="shared" si="0"/>
        <v>69444.444444444438</v>
      </c>
      <c r="G8" s="7">
        <f t="shared" si="0"/>
        <v>68965.517241379319</v>
      </c>
      <c r="H8" s="8">
        <f t="shared" si="0"/>
        <v>68493.150684931505</v>
      </c>
      <c r="I8" s="7">
        <f t="shared" si="0"/>
        <v>68027.210884353743</v>
      </c>
      <c r="J8" s="7">
        <f t="shared" si="0"/>
        <v>67567.567567567559</v>
      </c>
      <c r="K8" s="7">
        <f t="shared" si="0"/>
        <v>67114.093959731545</v>
      </c>
      <c r="L8" s="27">
        <f t="shared" si="30"/>
        <v>50.983991026820149</v>
      </c>
      <c r="M8" s="13">
        <f t="shared" si="31"/>
        <v>100.45607056033623</v>
      </c>
      <c r="N8" s="13">
        <f t="shared" si="32"/>
        <v>148.46634268009802</v>
      </c>
      <c r="O8" s="27">
        <f t="shared" si="33"/>
        <v>195.06295656923612</v>
      </c>
      <c r="P8" s="13">
        <f t="shared" si="34"/>
        <v>240.29219530947739</v>
      </c>
      <c r="Q8" s="14">
        <f t="shared" si="35"/>
        <v>284.19856006064219</v>
      </c>
      <c r="R8" s="13">
        <f t="shared" si="36"/>
        <v>326.82484989400837</v>
      </c>
      <c r="S8" s="13">
        <f t="shared" si="37"/>
        <v>368.21223753372033</v>
      </c>
      <c r="T8" s="14">
        <f t="shared" si="38"/>
        <v>408.40034124115482</v>
      </c>
      <c r="V8" s="186">
        <v>5.9</v>
      </c>
      <c r="W8" s="22">
        <f t="shared" si="2"/>
        <v>16949.152542372882</v>
      </c>
      <c r="X8" s="7">
        <f t="shared" si="3"/>
        <v>16920.47377326565</v>
      </c>
      <c r="Y8" s="7">
        <f t="shared" si="4"/>
        <v>16891.89189189189</v>
      </c>
      <c r="Z8" s="7">
        <f t="shared" si="5"/>
        <v>16863.406408094434</v>
      </c>
      <c r="AA8" s="6">
        <f t="shared" si="6"/>
        <v>16835.016835016835</v>
      </c>
      <c r="AB8" s="7">
        <f t="shared" si="7"/>
        <v>16806.722689075628</v>
      </c>
      <c r="AC8" s="8">
        <f t="shared" si="8"/>
        <v>16778.523489932886</v>
      </c>
      <c r="AD8" s="7">
        <f t="shared" si="9"/>
        <v>16750.418760469009</v>
      </c>
      <c r="AE8" s="7">
        <f t="shared" si="10"/>
        <v>16722.408026755853</v>
      </c>
      <c r="AF8" s="7">
        <f t="shared" si="11"/>
        <v>16694.490818030052</v>
      </c>
      <c r="AG8" s="27">
        <f t="shared" si="12"/>
        <v>2.8722508968639886</v>
      </c>
      <c r="AH8" s="13">
        <f t="shared" si="13"/>
        <v>5.7241115606448147</v>
      </c>
      <c r="AI8" s="13">
        <f t="shared" si="14"/>
        <v>8.5557446692000667</v>
      </c>
      <c r="AJ8" s="27">
        <f t="shared" si="15"/>
        <v>11.367311363730551</v>
      </c>
      <c r="AK8" s="13">
        <f t="shared" si="16"/>
        <v>14.158971265784203</v>
      </c>
      <c r="AL8" s="14">
        <f t="shared" si="17"/>
        <v>16.930882494030811</v>
      </c>
      <c r="AM8" s="13">
        <f t="shared" si="18"/>
        <v>19.683201680833008</v>
      </c>
      <c r="AN8" s="13">
        <f t="shared" si="19"/>
        <v>22.416083988580795</v>
      </c>
      <c r="AO8" s="14">
        <f t="shared" si="20"/>
        <v>25.129683125865995</v>
      </c>
    </row>
    <row r="9" spans="1:41" x14ac:dyDescent="0.4">
      <c r="A9" s="171">
        <v>1.5</v>
      </c>
      <c r="B9" s="22">
        <f t="shared" si="29"/>
        <v>66666.666666666657</v>
      </c>
      <c r="C9" s="7">
        <f t="shared" si="0"/>
        <v>66225.165562913913</v>
      </c>
      <c r="D9" s="7">
        <f t="shared" si="0"/>
        <v>65789.473684210534</v>
      </c>
      <c r="E9" s="7">
        <f t="shared" si="0"/>
        <v>65359.477124183009</v>
      </c>
      <c r="F9" s="6">
        <f t="shared" si="0"/>
        <v>64935.064935064933</v>
      </c>
      <c r="G9" s="7">
        <f t="shared" si="0"/>
        <v>64516.129032258061</v>
      </c>
      <c r="H9" s="8">
        <f t="shared" si="0"/>
        <v>64102.564102564094</v>
      </c>
      <c r="I9" s="7">
        <f t="shared" si="0"/>
        <v>63694.267515923566</v>
      </c>
      <c r="J9" s="7">
        <f t="shared" si="0"/>
        <v>63291.139240506323</v>
      </c>
      <c r="K9" s="7">
        <f t="shared" si="0"/>
        <v>62893.081761006288</v>
      </c>
      <c r="L9" s="27">
        <f t="shared" si="30"/>
        <v>44.414834554729168</v>
      </c>
      <c r="M9" s="13">
        <f t="shared" si="31"/>
        <v>87.599425347769284</v>
      </c>
      <c r="N9" s="13">
        <f t="shared" si="32"/>
        <v>129.59187199779262</v>
      </c>
      <c r="O9" s="27">
        <f t="shared" si="33"/>
        <v>170.42888428731385</v>
      </c>
      <c r="P9" s="13">
        <f t="shared" si="34"/>
        <v>210.14584121379448</v>
      </c>
      <c r="Q9" s="14">
        <f t="shared" si="35"/>
        <v>248.7768471680829</v>
      </c>
      <c r="R9" s="13">
        <f t="shared" si="36"/>
        <v>286.3547853975324</v>
      </c>
      <c r="S9" s="13">
        <f t="shared" si="37"/>
        <v>322.91136890202324</v>
      </c>
      <c r="T9" s="14">
        <f t="shared" si="38"/>
        <v>358.47718890153919</v>
      </c>
      <c r="V9" s="186">
        <v>6</v>
      </c>
      <c r="W9" s="22">
        <f t="shared" si="2"/>
        <v>16666.666666666664</v>
      </c>
      <c r="X9" s="7">
        <f t="shared" si="3"/>
        <v>16638.93510815308</v>
      </c>
      <c r="Y9" s="7">
        <f t="shared" si="4"/>
        <v>16611.295681063122</v>
      </c>
      <c r="Z9" s="7">
        <f t="shared" si="5"/>
        <v>16583.747927031509</v>
      </c>
      <c r="AA9" s="6">
        <f t="shared" si="6"/>
        <v>16556.291390728478</v>
      </c>
      <c r="AB9" s="7">
        <f t="shared" si="7"/>
        <v>16528.92561983471</v>
      </c>
      <c r="AC9" s="8">
        <f t="shared" si="8"/>
        <v>16501.650165016501</v>
      </c>
      <c r="AD9" s="7">
        <f t="shared" si="9"/>
        <v>16474.464579901152</v>
      </c>
      <c r="AE9" s="7">
        <f t="shared" si="10"/>
        <v>16447.368421052633</v>
      </c>
      <c r="AF9" s="7">
        <f t="shared" si="11"/>
        <v>16420.361247947454</v>
      </c>
      <c r="AG9" s="27">
        <f t="shared" si="12"/>
        <v>2.7773148919623054</v>
      </c>
      <c r="AH9" s="13">
        <f t="shared" si="13"/>
        <v>5.5352412202773849</v>
      </c>
      <c r="AI9" s="13">
        <f t="shared" si="14"/>
        <v>8.2739311046279909</v>
      </c>
      <c r="AJ9" s="27">
        <f t="shared" si="15"/>
        <v>10.99353525159313</v>
      </c>
      <c r="AK9" s="13">
        <f t="shared" si="16"/>
        <v>13.694202970000333</v>
      </c>
      <c r="AL9" s="14">
        <f t="shared" si="17"/>
        <v>16.376082186096028</v>
      </c>
      <c r="AM9" s="13">
        <f t="shared" si="18"/>
        <v>19.039319458563114</v>
      </c>
      <c r="AN9" s="13">
        <f t="shared" si="19"/>
        <v>21.684059993287519</v>
      </c>
      <c r="AO9" s="14">
        <f t="shared" si="20"/>
        <v>24.310447657990153</v>
      </c>
    </row>
    <row r="10" spans="1:41" x14ac:dyDescent="0.4">
      <c r="A10" s="171">
        <v>1.6</v>
      </c>
      <c r="B10" s="22">
        <f t="shared" si="29"/>
        <v>62500</v>
      </c>
      <c r="C10" s="7">
        <f t="shared" si="0"/>
        <v>62111.801242236019</v>
      </c>
      <c r="D10" s="7">
        <f t="shared" si="0"/>
        <v>61728.395061728392</v>
      </c>
      <c r="E10" s="7">
        <f t="shared" si="0"/>
        <v>61349.693251533747</v>
      </c>
      <c r="F10" s="6">
        <f t="shared" si="0"/>
        <v>60975.609756097561</v>
      </c>
      <c r="G10" s="7">
        <f t="shared" si="0"/>
        <v>60606.060606060593</v>
      </c>
      <c r="H10" s="8">
        <f t="shared" si="0"/>
        <v>60240.96385542168</v>
      </c>
      <c r="I10" s="7">
        <f t="shared" si="0"/>
        <v>59880.239520958079</v>
      </c>
      <c r="J10" s="7">
        <f t="shared" si="0"/>
        <v>59523.809523809527</v>
      </c>
      <c r="K10" s="7">
        <f t="shared" si="0"/>
        <v>59171.597633136087</v>
      </c>
      <c r="L10" s="27">
        <f t="shared" si="30"/>
        <v>39.038101186764834</v>
      </c>
      <c r="M10" s="13">
        <f t="shared" si="31"/>
        <v>77.061788141727448</v>
      </c>
      <c r="N10" s="13">
        <f t="shared" si="32"/>
        <v>114.1005454006081</v>
      </c>
      <c r="O10" s="27">
        <f t="shared" si="33"/>
        <v>150.18284761697578</v>
      </c>
      <c r="P10" s="13">
        <f t="shared" si="34"/>
        <v>185.33619986656413</v>
      </c>
      <c r="Q10" s="14">
        <f t="shared" si="35"/>
        <v>219.58717610891472</v>
      </c>
      <c r="R10" s="13">
        <f t="shared" si="36"/>
        <v>252.96145590158994</v>
      </c>
      <c r="S10" s="13">
        <f t="shared" si="37"/>
        <v>285.48385945628979</v>
      </c>
      <c r="T10" s="14">
        <f t="shared" si="38"/>
        <v>317.17838112154277</v>
      </c>
      <c r="V10" s="186">
        <v>6.1</v>
      </c>
      <c r="W10" s="22">
        <f t="shared" si="2"/>
        <v>16393.442622950821</v>
      </c>
      <c r="X10" s="7">
        <f t="shared" si="3"/>
        <v>16366.612111292963</v>
      </c>
      <c r="Y10" s="7">
        <f t="shared" si="4"/>
        <v>16339.869281045754</v>
      </c>
      <c r="Z10" s="7">
        <f t="shared" si="5"/>
        <v>16313.213703099511</v>
      </c>
      <c r="AA10" s="6">
        <f t="shared" si="6"/>
        <v>16286.644951140066</v>
      </c>
      <c r="AB10" s="7">
        <f t="shared" si="7"/>
        <v>16260.162601626018</v>
      </c>
      <c r="AC10" s="8">
        <f t="shared" si="8"/>
        <v>16233.766233766237</v>
      </c>
      <c r="AD10" s="7">
        <f t="shared" si="9"/>
        <v>16207.45542949757</v>
      </c>
      <c r="AE10" s="7">
        <f t="shared" si="10"/>
        <v>16181.229773462785</v>
      </c>
      <c r="AF10" s="7">
        <f t="shared" si="11"/>
        <v>16155.088852988692</v>
      </c>
      <c r="AG10" s="27">
        <f t="shared" si="12"/>
        <v>2.6870091170203523</v>
      </c>
      <c r="AH10" s="13">
        <f t="shared" si="13"/>
        <v>5.3555667903438007</v>
      </c>
      <c r="AI10" s="13">
        <f t="shared" si="14"/>
        <v>8.005815424325192</v>
      </c>
      <c r="AJ10" s="27">
        <f t="shared" si="15"/>
        <v>10.637896122007078</v>
      </c>
      <c r="AK10" s="13">
        <f t="shared" si="16"/>
        <v>13.251948699054992</v>
      </c>
      <c r="AL10" s="14">
        <f t="shared" si="17"/>
        <v>15.848111697490822</v>
      </c>
      <c r="AM10" s="13">
        <f t="shared" si="18"/>
        <v>18.426522399282476</v>
      </c>
      <c r="AN10" s="13">
        <f t="shared" si="19"/>
        <v>20.987316839751657</v>
      </c>
      <c r="AO10" s="14">
        <f t="shared" si="20"/>
        <v>23.53062982083793</v>
      </c>
    </row>
    <row r="11" spans="1:41" x14ac:dyDescent="0.4">
      <c r="A11" s="171">
        <v>1.7</v>
      </c>
      <c r="B11" s="22">
        <f t="shared" si="29"/>
        <v>58823.529411764706</v>
      </c>
      <c r="C11" s="7">
        <f t="shared" si="0"/>
        <v>58479.53216374269</v>
      </c>
      <c r="D11" s="7">
        <f t="shared" si="0"/>
        <v>58139.534883720931</v>
      </c>
      <c r="E11" s="7">
        <f t="shared" si="0"/>
        <v>57803.46820809249</v>
      </c>
      <c r="F11" s="6">
        <f t="shared" si="0"/>
        <v>57471.264367816089</v>
      </c>
      <c r="G11" s="7">
        <f t="shared" si="0"/>
        <v>57142.857142857138</v>
      </c>
      <c r="H11" s="8">
        <f t="shared" si="0"/>
        <v>56818.181818181823</v>
      </c>
      <c r="I11" s="7">
        <f t="shared" si="0"/>
        <v>56497.175141242937</v>
      </c>
      <c r="J11" s="7">
        <f t="shared" si="0"/>
        <v>56179.775280898881</v>
      </c>
      <c r="K11" s="7">
        <f t="shared" si="0"/>
        <v>55865.921787709492</v>
      </c>
      <c r="L11" s="27">
        <f t="shared" si="30"/>
        <v>34.581733928142057</v>
      </c>
      <c r="M11" s="13">
        <f t="shared" si="31"/>
        <v>68.317210471657745</v>
      </c>
      <c r="N11" s="13">
        <f t="shared" si="32"/>
        <v>101.22960223515111</v>
      </c>
      <c r="O11" s="27">
        <f t="shared" si="33"/>
        <v>133.34133381336142</v>
      </c>
      <c r="P11" s="13">
        <f t="shared" si="34"/>
        <v>164.67410993642261</v>
      </c>
      <c r="Q11" s="14">
        <f t="shared" si="35"/>
        <v>195.24894240155845</v>
      </c>
      <c r="R11" s="13">
        <f t="shared" si="36"/>
        <v>225.0861758501851</v>
      </c>
      <c r="S11" s="13">
        <f t="shared" si="37"/>
        <v>254.20551244653325</v>
      </c>
      <c r="T11" s="14">
        <f t="shared" si="38"/>
        <v>282.62603551039501</v>
      </c>
      <c r="V11" s="186">
        <v>6.2</v>
      </c>
      <c r="W11" s="22">
        <f t="shared" si="2"/>
        <v>16129.032258064515</v>
      </c>
      <c r="X11" s="7">
        <f t="shared" si="3"/>
        <v>16103.059581320451</v>
      </c>
      <c r="Y11" s="7">
        <f t="shared" si="4"/>
        <v>16077.170418006432</v>
      </c>
      <c r="Z11" s="7">
        <f t="shared" si="5"/>
        <v>16051.364365971107</v>
      </c>
      <c r="AA11" s="6">
        <f t="shared" si="6"/>
        <v>16025.641025641024</v>
      </c>
      <c r="AB11" s="7">
        <f t="shared" si="7"/>
        <v>16000</v>
      </c>
      <c r="AC11" s="8">
        <f t="shared" si="8"/>
        <v>15974.44089456869</v>
      </c>
      <c r="AD11" s="7">
        <f t="shared" si="9"/>
        <v>15948.963317384369</v>
      </c>
      <c r="AE11" s="7">
        <f t="shared" si="10"/>
        <v>15923.566878980891</v>
      </c>
      <c r="AF11" s="7">
        <f t="shared" si="11"/>
        <v>15898.25119236884</v>
      </c>
      <c r="AG11" s="27">
        <f t="shared" si="12"/>
        <v>2.6010372936725616</v>
      </c>
      <c r="AH11" s="13">
        <f t="shared" si="13"/>
        <v>5.1845008310738194</v>
      </c>
      <c r="AI11" s="13">
        <f t="shared" si="14"/>
        <v>7.7505240646005404</v>
      </c>
      <c r="AJ11" s="27">
        <f t="shared" si="15"/>
        <v>10.299239246691286</v>
      </c>
      <c r="AK11" s="13">
        <f t="shared" si="16"/>
        <v>12.83077744246475</v>
      </c>
      <c r="AL11" s="14">
        <f t="shared" si="17"/>
        <v>15.345268542199847</v>
      </c>
      <c r="AM11" s="13">
        <f t="shared" si="18"/>
        <v>17.842841273650265</v>
      </c>
      <c r="AN11" s="13">
        <f t="shared" si="19"/>
        <v>20.32362321425353</v>
      </c>
      <c r="AO11" s="14">
        <f t="shared" si="20"/>
        <v>22.787740803121778</v>
      </c>
    </row>
    <row r="12" spans="1:41" x14ac:dyDescent="0.4">
      <c r="A12" s="171">
        <v>1.8</v>
      </c>
      <c r="B12" s="22">
        <f t="shared" si="29"/>
        <v>55555.555555555555</v>
      </c>
      <c r="C12" s="7">
        <f t="shared" si="0"/>
        <v>55248.618784530387</v>
      </c>
      <c r="D12" s="7">
        <f t="shared" si="0"/>
        <v>54945.054945054937</v>
      </c>
      <c r="E12" s="7">
        <f t="shared" si="0"/>
        <v>54644.808743169393</v>
      </c>
      <c r="F12" s="6">
        <f t="shared" si="0"/>
        <v>54347.82608695652</v>
      </c>
      <c r="G12" s="7">
        <f t="shared" si="0"/>
        <v>54054.054054054046</v>
      </c>
      <c r="H12" s="8">
        <f t="shared" si="0"/>
        <v>53763.440860215051</v>
      </c>
      <c r="I12" s="7">
        <f t="shared" si="0"/>
        <v>53475.935828876994</v>
      </c>
      <c r="J12" s="7">
        <f t="shared" si="0"/>
        <v>53191.48936170213</v>
      </c>
      <c r="K12" s="7">
        <f t="shared" si="0"/>
        <v>52910.052910052909</v>
      </c>
      <c r="L12" s="27">
        <f t="shared" si="30"/>
        <v>30.847060275147669</v>
      </c>
      <c r="M12" s="13">
        <f t="shared" si="31"/>
        <v>60.980815435468685</v>
      </c>
      <c r="N12" s="13">
        <f t="shared" si="32"/>
        <v>90.419728379129083</v>
      </c>
      <c r="O12" s="27">
        <f t="shared" si="33"/>
        <v>119.18169845837838</v>
      </c>
      <c r="P12" s="13">
        <f t="shared" si="34"/>
        <v>147.2840815364616</v>
      </c>
      <c r="Q12" s="14">
        <f t="shared" si="35"/>
        <v>174.74370922646631</v>
      </c>
      <c r="R12" s="13">
        <f t="shared" si="36"/>
        <v>201.57690734948847</v>
      </c>
      <c r="S12" s="13">
        <f t="shared" si="37"/>
        <v>227.79951364803128</v>
      </c>
      <c r="T12" s="14">
        <f t="shared" si="38"/>
        <v>253.42689478841203</v>
      </c>
      <c r="V12" s="186">
        <v>6.3</v>
      </c>
      <c r="W12" s="22">
        <f t="shared" si="2"/>
        <v>15873.015873015873</v>
      </c>
      <c r="X12" s="7">
        <f t="shared" si="3"/>
        <v>15847.860538827261</v>
      </c>
      <c r="Y12" s="7">
        <f t="shared" si="4"/>
        <v>15822.784810126583</v>
      </c>
      <c r="Z12" s="7">
        <f t="shared" si="5"/>
        <v>15797.788309636651</v>
      </c>
      <c r="AA12" s="6">
        <f t="shared" si="6"/>
        <v>15772.870662460567</v>
      </c>
      <c r="AB12" s="7">
        <f t="shared" si="7"/>
        <v>15748.031496062991</v>
      </c>
      <c r="AC12" s="8">
        <f t="shared" si="8"/>
        <v>15723.270440251574</v>
      </c>
      <c r="AD12" s="7">
        <f t="shared" si="9"/>
        <v>15698.587127158557</v>
      </c>
      <c r="AE12" s="7">
        <f t="shared" si="10"/>
        <v>15673.981191222572</v>
      </c>
      <c r="AF12" s="7">
        <f t="shared" si="11"/>
        <v>15649.452269170581</v>
      </c>
      <c r="AG12" s="27">
        <f t="shared" si="12"/>
        <v>2.519126467706883</v>
      </c>
      <c r="AH12" s="13">
        <f t="shared" si="13"/>
        <v>5.0215020718733285</v>
      </c>
      <c r="AI12" s="13">
        <f t="shared" si="14"/>
        <v>7.5072520054363849</v>
      </c>
      <c r="AJ12" s="27">
        <f t="shared" si="15"/>
        <v>9.9765003534175776</v>
      </c>
      <c r="AK12" s="13">
        <f t="shared" si="16"/>
        <v>12.429370104380723</v>
      </c>
      <c r="AL12" s="14">
        <f t="shared" si="17"/>
        <v>14.865983161795157</v>
      </c>
      <c r="AM12" s="13">
        <f t="shared" si="18"/>
        <v>17.286460355231611</v>
      </c>
      <c r="AN12" s="13">
        <f t="shared" si="19"/>
        <v>19.690921451438044</v>
      </c>
      <c r="AO12" s="14">
        <f t="shared" si="20"/>
        <v>22.079485165286314</v>
      </c>
    </row>
    <row r="13" spans="1:41" x14ac:dyDescent="0.4">
      <c r="A13" s="171">
        <v>1.9</v>
      </c>
      <c r="B13" s="22">
        <f t="shared" si="29"/>
        <v>52631.57894736842</v>
      </c>
      <c r="C13" s="7">
        <f t="shared" si="0"/>
        <v>52356.020942408373</v>
      </c>
      <c r="D13" s="7">
        <f t="shared" si="0"/>
        <v>52083.333333333336</v>
      </c>
      <c r="E13" s="7">
        <f t="shared" si="0"/>
        <v>51813.471502590677</v>
      </c>
      <c r="F13" s="6">
        <f t="shared" si="0"/>
        <v>51546.391752577329</v>
      </c>
      <c r="G13" s="7">
        <f t="shared" si="0"/>
        <v>51282.051282051289</v>
      </c>
      <c r="H13" s="8">
        <f t="shared" si="0"/>
        <v>51020.408163265311</v>
      </c>
      <c r="I13" s="7">
        <f t="shared" si="0"/>
        <v>50761.421319796951</v>
      </c>
      <c r="J13" s="7">
        <f t="shared" si="0"/>
        <v>50505.050505050509</v>
      </c>
      <c r="K13" s="7">
        <f t="shared" si="0"/>
        <v>50251.256281407033</v>
      </c>
      <c r="L13" s="27">
        <f t="shared" si="30"/>
        <v>27.686259309499292</v>
      </c>
      <c r="M13" s="13">
        <f t="shared" si="31"/>
        <v>54.765712282853201</v>
      </c>
      <c r="N13" s="13">
        <f t="shared" si="32"/>
        <v>81.253250130008382</v>
      </c>
      <c r="O13" s="27">
        <f t="shared" si="33"/>
        <v>107.16333299398684</v>
      </c>
      <c r="P13" s="13">
        <f t="shared" si="34"/>
        <v>132.51000450534048</v>
      </c>
      <c r="Q13" s="14">
        <f t="shared" si="35"/>
        <v>157.30690577317</v>
      </c>
      <c r="R13" s="13">
        <f t="shared" si="36"/>
        <v>181.56728883724281</v>
      </c>
      <c r="S13" s="13">
        <f t="shared" si="37"/>
        <v>205.3040296048348</v>
      </c>
      <c r="T13" s="14">
        <f t="shared" si="38"/>
        <v>228.52964029434952</v>
      </c>
      <c r="V13" s="186">
        <v>6.4</v>
      </c>
      <c r="W13" s="22">
        <f t="shared" si="2"/>
        <v>15625</v>
      </c>
      <c r="X13" s="7">
        <f t="shared" si="3"/>
        <v>15600.624024960998</v>
      </c>
      <c r="Y13" s="7">
        <f t="shared" si="4"/>
        <v>15576.323987538939</v>
      </c>
      <c r="Z13" s="7">
        <f t="shared" si="5"/>
        <v>15552.099533437015</v>
      </c>
      <c r="AA13" s="6">
        <f t="shared" si="6"/>
        <v>15527.950310559005</v>
      </c>
      <c r="AB13" s="7">
        <f t="shared" si="7"/>
        <v>15503.875968992248</v>
      </c>
      <c r="AC13" s="8">
        <f t="shared" si="8"/>
        <v>15479.876160990712</v>
      </c>
      <c r="AD13" s="7">
        <f t="shared" si="9"/>
        <v>15455.950540958269</v>
      </c>
      <c r="AE13" s="7">
        <f t="shared" si="10"/>
        <v>15432.098765432098</v>
      </c>
      <c r="AF13" s="7">
        <f t="shared" si="11"/>
        <v>15408.320493066254</v>
      </c>
      <c r="AG13" s="27">
        <f t="shared" si="12"/>
        <v>2.4410248398689873</v>
      </c>
      <c r="AH13" s="13">
        <f t="shared" si="13"/>
        <v>4.8660711244428967</v>
      </c>
      <c r="AI13" s="13">
        <f t="shared" si="14"/>
        <v>7.2752564164111391</v>
      </c>
      <c r="AJ13" s="27">
        <f t="shared" si="15"/>
        <v>9.668697254237486</v>
      </c>
      <c r="AK13" s="13">
        <f t="shared" si="16"/>
        <v>12.046509162573784</v>
      </c>
      <c r="AL13" s="14">
        <f t="shared" si="17"/>
        <v>14.408806662633651</v>
      </c>
      <c r="AM13" s="13">
        <f t="shared" si="18"/>
        <v>16.755703282347895</v>
      </c>
      <c r="AN13" s="13">
        <f t="shared" si="19"/>
        <v>19.087311566481731</v>
      </c>
      <c r="AO13" s="14">
        <f t="shared" si="20"/>
        <v>21.40374308659193</v>
      </c>
    </row>
    <row r="14" spans="1:41" x14ac:dyDescent="0.4">
      <c r="A14" s="171">
        <v>2</v>
      </c>
      <c r="B14" s="22">
        <f t="shared" si="29"/>
        <v>50000</v>
      </c>
      <c r="C14" s="7">
        <f t="shared" si="0"/>
        <v>49751.243781094534</v>
      </c>
      <c r="D14" s="7">
        <f t="shared" si="0"/>
        <v>49504.950495049503</v>
      </c>
      <c r="E14" s="7">
        <f t="shared" si="0"/>
        <v>49261.08374384237</v>
      </c>
      <c r="F14" s="6">
        <f t="shared" si="0"/>
        <v>49019.607843137252</v>
      </c>
      <c r="G14" s="7">
        <f t="shared" si="0"/>
        <v>48780.487804878052</v>
      </c>
      <c r="H14" s="8">
        <f t="shared" si="0"/>
        <v>48543.689320388352</v>
      </c>
      <c r="I14" s="7">
        <f t="shared" si="0"/>
        <v>48309.178743961354</v>
      </c>
      <c r="J14" s="7">
        <f t="shared" si="0"/>
        <v>48076.923076923071</v>
      </c>
      <c r="K14" s="7">
        <f t="shared" si="0"/>
        <v>47846.889952153113</v>
      </c>
      <c r="L14" s="27">
        <f t="shared" si="30"/>
        <v>24.987506246878183</v>
      </c>
      <c r="M14" s="13">
        <f t="shared" si="31"/>
        <v>49.454516681005771</v>
      </c>
      <c r="N14" s="13">
        <f t="shared" si="32"/>
        <v>73.413174238827196</v>
      </c>
      <c r="O14" s="27">
        <f t="shared" si="33"/>
        <v>96.87528759851557</v>
      </c>
      <c r="P14" s="13">
        <f t="shared" si="34"/>
        <v>119.8523419147532</v>
      </c>
      <c r="Q14" s="14">
        <f t="shared" si="35"/>
        <v>142.35550915819476</v>
      </c>
      <c r="R14" s="13">
        <f t="shared" si="36"/>
        <v>164.39565807582403</v>
      </c>
      <c r="S14" s="13">
        <f t="shared" si="37"/>
        <v>185.98336378810927</v>
      </c>
      <c r="T14" s="14">
        <f t="shared" si="38"/>
        <v>207.12891703795322</v>
      </c>
      <c r="V14" s="186">
        <v>6.5000000000000098</v>
      </c>
      <c r="W14" s="22">
        <f t="shared" si="2"/>
        <v>15384.615384615361</v>
      </c>
      <c r="X14" s="7">
        <f t="shared" si="3"/>
        <v>15360.983102918566</v>
      </c>
      <c r="Y14" s="7">
        <f t="shared" si="4"/>
        <v>15337.423312883413</v>
      </c>
      <c r="Z14" s="7">
        <f t="shared" si="5"/>
        <v>15313.935681470115</v>
      </c>
      <c r="AA14" s="6">
        <f t="shared" si="6"/>
        <v>15290.519877675817</v>
      </c>
      <c r="AB14" s="7">
        <f t="shared" si="7"/>
        <v>15267.175572519061</v>
      </c>
      <c r="AC14" s="8">
        <f t="shared" si="8"/>
        <v>15243.902439024369</v>
      </c>
      <c r="AD14" s="7">
        <f t="shared" si="9"/>
        <v>15220.700152206979</v>
      </c>
      <c r="AE14" s="7">
        <f t="shared" si="10"/>
        <v>15197.568389057727</v>
      </c>
      <c r="AF14" s="7">
        <f t="shared" si="11"/>
        <v>15174.50682852805</v>
      </c>
      <c r="AG14" s="27">
        <f t="shared" si="12"/>
        <v>2.3664998284293688</v>
      </c>
      <c r="AH14" s="13">
        <f t="shared" si="13"/>
        <v>4.7177466532320977</v>
      </c>
      <c r="AI14" s="13">
        <f t="shared" si="14"/>
        <v>7.0538509794041602</v>
      </c>
      <c r="AJ14" s="27">
        <f t="shared" si="15"/>
        <v>9.374922363922451</v>
      </c>
      <c r="AK14" s="13">
        <f t="shared" si="16"/>
        <v>11.681069425267196</v>
      </c>
      <c r="AL14" s="14">
        <f t="shared" si="17"/>
        <v>13.972399852822491</v>
      </c>
      <c r="AM14" s="13">
        <f t="shared" si="18"/>
        <v>16.249020416196799</v>
      </c>
      <c r="AN14" s="13">
        <f t="shared" si="19"/>
        <v>18.511036974408853</v>
      </c>
      <c r="AO14" s="14">
        <f t="shared" si="20"/>
        <v>20.758554484978958</v>
      </c>
    </row>
    <row r="15" spans="1:41" x14ac:dyDescent="0.4">
      <c r="A15" s="171">
        <v>2.1</v>
      </c>
      <c r="B15" s="22">
        <f t="shared" si="29"/>
        <v>47619.047619047618</v>
      </c>
      <c r="C15" s="7">
        <f t="shared" si="0"/>
        <v>47393.364928909956</v>
      </c>
      <c r="D15" s="7">
        <f t="shared" si="0"/>
        <v>47169.811320754714</v>
      </c>
      <c r="E15" s="7">
        <f t="shared" si="0"/>
        <v>46948.356807511736</v>
      </c>
      <c r="F15" s="6">
        <f t="shared" si="0"/>
        <v>46728.971962616823</v>
      </c>
      <c r="G15" s="7">
        <f t="shared" si="0"/>
        <v>46511.627906976741</v>
      </c>
      <c r="H15" s="8">
        <f t="shared" si="0"/>
        <v>46296.296296296292</v>
      </c>
      <c r="I15" s="7">
        <f t="shared" si="0"/>
        <v>46082.949308755764</v>
      </c>
      <c r="J15" s="7">
        <f t="shared" si="0"/>
        <v>45871.559633027522</v>
      </c>
      <c r="K15" s="7">
        <f t="shared" si="0"/>
        <v>45662.10045662101</v>
      </c>
      <c r="L15" s="27">
        <f t="shared" si="30"/>
        <v>22.664944130912772</v>
      </c>
      <c r="M15" s="13">
        <f t="shared" si="31"/>
        <v>44.880080425100459</v>
      </c>
      <c r="N15" s="13">
        <f t="shared" si="32"/>
        <v>66.655409308652452</v>
      </c>
      <c r="O15" s="27">
        <f t="shared" si="33"/>
        <v>88.000668805085297</v>
      </c>
      <c r="P15" s="13">
        <f t="shared" si="34"/>
        <v>108.92534257020452</v>
      </c>
      <c r="Q15" s="14">
        <f t="shared" si="35"/>
        <v>129.43866764463746</v>
      </c>
      <c r="R15" s="13">
        <f t="shared" si="36"/>
        <v>149.54964193543128</v>
      </c>
      <c r="S15" s="13">
        <f t="shared" si="37"/>
        <v>169.26703143712075</v>
      </c>
      <c r="T15" s="14">
        <f t="shared" si="38"/>
        <v>188.59937720294693</v>
      </c>
      <c r="V15" s="186">
        <v>6.6</v>
      </c>
      <c r="W15" s="22">
        <f t="shared" si="2"/>
        <v>15151.515151515152</v>
      </c>
      <c r="X15" s="7">
        <f t="shared" si="3"/>
        <v>15128.593040847201</v>
      </c>
      <c r="Y15" s="7">
        <f t="shared" si="4"/>
        <v>15105.740181268884</v>
      </c>
      <c r="Z15" s="7">
        <f t="shared" si="5"/>
        <v>15082.956259426846</v>
      </c>
      <c r="AA15" s="6">
        <f t="shared" si="6"/>
        <v>15060.240963855424</v>
      </c>
      <c r="AB15" s="7">
        <f t="shared" si="7"/>
        <v>15037.593984962408</v>
      </c>
      <c r="AC15" s="8">
        <f t="shared" si="8"/>
        <v>15015.015015015018</v>
      </c>
      <c r="AD15" s="7">
        <f t="shared" si="9"/>
        <v>14992.503748125937</v>
      </c>
      <c r="AE15" s="7">
        <f t="shared" si="10"/>
        <v>14970.059880239522</v>
      </c>
      <c r="AF15" s="7">
        <f t="shared" si="11"/>
        <v>14947.683109118087</v>
      </c>
      <c r="AG15" s="27">
        <f t="shared" si="12"/>
        <v>2.2953363356336922</v>
      </c>
      <c r="AH15" s="13">
        <f t="shared" si="13"/>
        <v>4.5761019482270058</v>
      </c>
      <c r="AI15" s="13">
        <f t="shared" si="14"/>
        <v>6.8424008068559488</v>
      </c>
      <c r="AJ15" s="27">
        <f t="shared" si="15"/>
        <v>9.0943360020628461</v>
      </c>
      <c r="AK15" s="13">
        <f t="shared" si="16"/>
        <v>11.332009754594765</v>
      </c>
      <c r="AL15" s="14">
        <f t="shared" si="17"/>
        <v>13.555523423947307</v>
      </c>
      <c r="AM15" s="13">
        <f t="shared" si="18"/>
        <v>15.764977516892031</v>
      </c>
      <c r="AN15" s="13">
        <f t="shared" si="19"/>
        <v>17.960471695867454</v>
      </c>
      <c r="AO15" s="14">
        <f t="shared" si="20"/>
        <v>20.142104787286371</v>
      </c>
    </row>
    <row r="16" spans="1:41" x14ac:dyDescent="0.4">
      <c r="A16" s="171">
        <v>2.2000000000000002</v>
      </c>
      <c r="B16" s="22">
        <f t="shared" si="29"/>
        <v>45454.545454545456</v>
      </c>
      <c r="C16" s="7">
        <f t="shared" si="0"/>
        <v>45248.868778280543</v>
      </c>
      <c r="D16" s="7">
        <f t="shared" si="0"/>
        <v>45045.045045045037</v>
      </c>
      <c r="E16" s="7">
        <f t="shared" si="0"/>
        <v>44843.04932735426</v>
      </c>
      <c r="F16" s="6">
        <f t="shared" si="0"/>
        <v>44642.857142857138</v>
      </c>
      <c r="G16" s="7">
        <f t="shared" si="0"/>
        <v>44444.444444444445</v>
      </c>
      <c r="H16" s="8">
        <f t="shared" si="0"/>
        <v>44247.787610619467</v>
      </c>
      <c r="I16" s="7">
        <f t="shared" si="0"/>
        <v>44052.863436123349</v>
      </c>
      <c r="J16" s="7">
        <f t="shared" si="0"/>
        <v>43859.649122807015</v>
      </c>
      <c r="K16" s="7">
        <f t="shared" si="0"/>
        <v>43668.122270742359</v>
      </c>
      <c r="L16" s="27">
        <f t="shared" si="30"/>
        <v>20.651769856682222</v>
      </c>
      <c r="M16" s="13">
        <f t="shared" si="31"/>
        <v>40.912177918871748</v>
      </c>
      <c r="N16" s="13">
        <f t="shared" si="32"/>
        <v>60.789534473748063</v>
      </c>
      <c r="O16" s="27">
        <f t="shared" si="33"/>
        <v>80.291941499293898</v>
      </c>
      <c r="P16" s="13">
        <f t="shared" si="34"/>
        <v>99.427298759146652</v>
      </c>
      <c r="Q16" s="14">
        <f t="shared" si="35"/>
        <v>118.20330969266797</v>
      </c>
      <c r="R16" s="13">
        <f t="shared" si="36"/>
        <v>136.6274871082278</v>
      </c>
      <c r="S16" s="13">
        <f t="shared" si="37"/>
        <v>154.70715868700063</v>
      </c>
      <c r="T16" s="14">
        <f t="shared" si="38"/>
        <v>172.44947230461548</v>
      </c>
      <c r="V16" s="186">
        <v>6.7</v>
      </c>
      <c r="W16" s="22">
        <f t="shared" si="2"/>
        <v>14925.373134328356</v>
      </c>
      <c r="X16" s="7">
        <f t="shared" si="3"/>
        <v>14903.129657228017</v>
      </c>
      <c r="Y16" s="7">
        <f t="shared" si="4"/>
        <v>14880.952380952382</v>
      </c>
      <c r="Z16" s="7">
        <f t="shared" si="5"/>
        <v>14858.841010401189</v>
      </c>
      <c r="AA16" s="6">
        <f t="shared" si="6"/>
        <v>14836.795252225518</v>
      </c>
      <c r="AB16" s="7">
        <f t="shared" si="7"/>
        <v>14814.814814814814</v>
      </c>
      <c r="AC16" s="8">
        <f t="shared" si="8"/>
        <v>14792.899408284024</v>
      </c>
      <c r="AD16" s="7">
        <f t="shared" si="9"/>
        <v>14771.048744460855</v>
      </c>
      <c r="AE16" s="7">
        <f t="shared" si="10"/>
        <v>14749.262536873157</v>
      </c>
      <c r="AF16" s="7">
        <f t="shared" si="11"/>
        <v>14727.540500736377</v>
      </c>
      <c r="AG16" s="27">
        <f t="shared" si="12"/>
        <v>2.2273351938983978</v>
      </c>
      <c r="AH16" s="13">
        <f t="shared" si="13"/>
        <v>4.4407418525697722</v>
      </c>
      <c r="AI16" s="13">
        <f t="shared" si="14"/>
        <v>6.6403178852997371</v>
      </c>
      <c r="AJ16" s="27">
        <f t="shared" si="15"/>
        <v>8.8261603863393248</v>
      </c>
      <c r="AK16" s="13">
        <f t="shared" si="16"/>
        <v>10.998365642864883</v>
      </c>
      <c r="AL16" s="14">
        <f t="shared" si="17"/>
        <v>13.157029142817919</v>
      </c>
      <c r="AM16" s="13">
        <f t="shared" si="18"/>
        <v>15.302245582679461</v>
      </c>
      <c r="AN16" s="13">
        <f t="shared" si="19"/>
        <v>17.434108875137099</v>
      </c>
      <c r="AO16" s="14">
        <f t="shared" si="20"/>
        <v>19.552712156704729</v>
      </c>
    </row>
    <row r="17" spans="1:41" x14ac:dyDescent="0.4">
      <c r="A17" s="171">
        <v>2.2999999999999998</v>
      </c>
      <c r="B17" s="22">
        <f t="shared" si="29"/>
        <v>43478.260869565223</v>
      </c>
      <c r="C17" s="7">
        <f t="shared" si="0"/>
        <v>43290.043290043293</v>
      </c>
      <c r="D17" s="7">
        <f t="shared" si="0"/>
        <v>43103.448275862072</v>
      </c>
      <c r="E17" s="7">
        <f t="shared" si="0"/>
        <v>42918.454935622321</v>
      </c>
      <c r="F17" s="6">
        <f t="shared" si="0"/>
        <v>42735.042735042742</v>
      </c>
      <c r="G17" s="7">
        <f t="shared" si="0"/>
        <v>42553.191489361707</v>
      </c>
      <c r="H17" s="8">
        <f t="shared" si="0"/>
        <v>42372.881355932208</v>
      </c>
      <c r="I17" s="7">
        <f t="shared" si="0"/>
        <v>42194.092827004228</v>
      </c>
      <c r="J17" s="7">
        <f t="shared" si="0"/>
        <v>42016.806722689078</v>
      </c>
      <c r="K17" s="7">
        <f t="shared" si="0"/>
        <v>41841.00418410042</v>
      </c>
      <c r="L17" s="27">
        <f t="shared" si="30"/>
        <v>18.895376301421493</v>
      </c>
      <c r="M17" s="13">
        <f t="shared" si="31"/>
        <v>37.448134333935741</v>
      </c>
      <c r="N17" s="13">
        <f t="shared" si="32"/>
        <v>55.665236688590085</v>
      </c>
      <c r="O17" s="27">
        <f t="shared" si="33"/>
        <v>73.553478895664739</v>
      </c>
      <c r="P17" s="13">
        <f t="shared" si="34"/>
        <v>91.11949410456873</v>
      </c>
      <c r="Q17" s="14">
        <f t="shared" si="35"/>
        <v>108.36975761297072</v>
      </c>
      <c r="R17" s="13">
        <f t="shared" si="36"/>
        <v>125.31059125117463</v>
      </c>
      <c r="S17" s="13">
        <f t="shared" si="37"/>
        <v>141.9481676265932</v>
      </c>
      <c r="T17" s="14">
        <f t="shared" si="38"/>
        <v>158.28851423365268</v>
      </c>
      <c r="V17" s="186">
        <v>6.8000000000000096</v>
      </c>
      <c r="W17" s="22">
        <f t="shared" si="2"/>
        <v>14705.882352941155</v>
      </c>
      <c r="X17" s="7">
        <f t="shared" si="3"/>
        <v>14684.287812041097</v>
      </c>
      <c r="Y17" s="7">
        <f t="shared" si="4"/>
        <v>14662.75659824045</v>
      </c>
      <c r="Z17" s="7">
        <f t="shared" si="5"/>
        <v>14641.288433382117</v>
      </c>
      <c r="AA17" s="6">
        <f t="shared" si="6"/>
        <v>14619.883040935652</v>
      </c>
      <c r="AB17" s="7">
        <f t="shared" si="7"/>
        <v>14598.54014598538</v>
      </c>
      <c r="AC17" s="8">
        <f t="shared" si="8"/>
        <v>14577.25947521864</v>
      </c>
      <c r="AD17" s="7">
        <f t="shared" si="9"/>
        <v>14556.040756914099</v>
      </c>
      <c r="AE17" s="7">
        <f t="shared" si="10"/>
        <v>14534.883720930211</v>
      </c>
      <c r="AF17" s="7">
        <f t="shared" si="11"/>
        <v>14513.78809869374</v>
      </c>
      <c r="AG17" s="27">
        <f t="shared" si="12"/>
        <v>2.1623117707586061</v>
      </c>
      <c r="AH17" s="13">
        <f t="shared" si="13"/>
        <v>4.3113000035373261</v>
      </c>
      <c r="AI17" s="13">
        <f t="shared" si="14"/>
        <v>6.4470569829572923</v>
      </c>
      <c r="AJ17" s="27">
        <f t="shared" si="15"/>
        <v>8.5696742366872058</v>
      </c>
      <c r="AK17" s="13">
        <f t="shared" si="16"/>
        <v>10.679242542684733</v>
      </c>
      <c r="AL17" s="14">
        <f t="shared" si="17"/>
        <v>12.775851936390609</v>
      </c>
      <c r="AM17" s="13">
        <f t="shared" si="18"/>
        <v>14.859591717857256</v>
      </c>
      <c r="AN17" s="13">
        <f t="shared" si="19"/>
        <v>16.930550458755533</v>
      </c>
      <c r="AO17" s="14">
        <f t="shared" si="20"/>
        <v>18.988816009343282</v>
      </c>
    </row>
    <row r="18" spans="1:41" x14ac:dyDescent="0.4">
      <c r="A18" s="171">
        <v>2.4</v>
      </c>
      <c r="B18" s="22">
        <f t="shared" si="29"/>
        <v>41666.666666666672</v>
      </c>
      <c r="C18" s="7">
        <f t="shared" si="0"/>
        <v>41493.775933609963</v>
      </c>
      <c r="D18" s="7">
        <f t="shared" si="0"/>
        <v>41322.314049586777</v>
      </c>
      <c r="E18" s="7">
        <f t="shared" si="0"/>
        <v>41152.263374485607</v>
      </c>
      <c r="F18" s="6">
        <f t="shared" si="0"/>
        <v>40983.606557377054</v>
      </c>
      <c r="G18" s="7">
        <f t="shared" si="0"/>
        <v>40816.326530612248</v>
      </c>
      <c r="H18" s="8">
        <f t="shared" si="0"/>
        <v>40650.406504065038</v>
      </c>
      <c r="I18" s="7">
        <f t="shared" si="0"/>
        <v>40485.829959514173</v>
      </c>
      <c r="J18" s="7">
        <f t="shared" si="0"/>
        <v>40322.580645161295</v>
      </c>
      <c r="K18" s="7">
        <f t="shared" si="0"/>
        <v>40160.642570281132</v>
      </c>
      <c r="L18" s="27">
        <f t="shared" si="30"/>
        <v>17.353880327646038</v>
      </c>
      <c r="M18" s="13">
        <f t="shared" si="31"/>
        <v>34.40611603117577</v>
      </c>
      <c r="N18" s="13">
        <f t="shared" si="32"/>
        <v>51.162584460900689</v>
      </c>
      <c r="O18" s="27">
        <f t="shared" si="33"/>
        <v>67.629027731287351</v>
      </c>
      <c r="P18" s="13">
        <f t="shared" si="34"/>
        <v>83.811056354556058</v>
      </c>
      <c r="Q18" s="14">
        <f t="shared" si="35"/>
        <v>99.714152762076992</v>
      </c>
      <c r="R18" s="13">
        <f t="shared" si="36"/>
        <v>115.3436747176529</v>
      </c>
      <c r="S18" s="13">
        <f t="shared" si="37"/>
        <v>130.70485862635542</v>
      </c>
      <c r="T18" s="14">
        <f t="shared" si="38"/>
        <v>145.80282274264755</v>
      </c>
      <c r="V18" s="186">
        <v>6.9000000000000101</v>
      </c>
      <c r="W18" s="22">
        <f t="shared" si="2"/>
        <v>14492.753623188384</v>
      </c>
      <c r="X18" s="7">
        <f t="shared" si="3"/>
        <v>14471.78002894354</v>
      </c>
      <c r="Y18" s="7">
        <f t="shared" si="4"/>
        <v>14450.867052023101</v>
      </c>
      <c r="Z18" s="7">
        <f t="shared" si="5"/>
        <v>14430.014430014409</v>
      </c>
      <c r="AA18" s="6">
        <f t="shared" si="6"/>
        <v>14409.221902017269</v>
      </c>
      <c r="AB18" s="7">
        <f t="shared" si="7"/>
        <v>14388.489208633073</v>
      </c>
      <c r="AC18" s="8">
        <f t="shared" si="8"/>
        <v>14367.816091954002</v>
      </c>
      <c r="AD18" s="7">
        <f t="shared" si="9"/>
        <v>14347.202295552346</v>
      </c>
      <c r="AE18" s="7">
        <f t="shared" si="10"/>
        <v>14326.647564469893</v>
      </c>
      <c r="AF18" s="7">
        <f t="shared" si="11"/>
        <v>14306.151645207417</v>
      </c>
      <c r="AG18" s="27">
        <f t="shared" si="12"/>
        <v>2.1000947142711084</v>
      </c>
      <c r="AH18" s="13">
        <f t="shared" si="13"/>
        <v>4.187436350966891</v>
      </c>
      <c r="AI18" s="13">
        <f t="shared" si="14"/>
        <v>6.262111968231693</v>
      </c>
      <c r="AJ18" s="27">
        <f t="shared" si="15"/>
        <v>8.3242079204010224</v>
      </c>
      <c r="AK18" s="13">
        <f t="shared" si="16"/>
        <v>10.373809864660871</v>
      </c>
      <c r="AL18" s="14">
        <f t="shared" si="17"/>
        <v>12.411002767652462</v>
      </c>
      <c r="AM18" s="13">
        <f t="shared" si="18"/>
        <v>14.435870911966049</v>
      </c>
      <c r="AN18" s="13">
        <f t="shared" si="19"/>
        <v>16.448497902612871</v>
      </c>
      <c r="AO18" s="14">
        <f t="shared" si="20"/>
        <v>18.448966673378891</v>
      </c>
    </row>
    <row r="19" spans="1:41" x14ac:dyDescent="0.4">
      <c r="A19" s="171">
        <v>2.5</v>
      </c>
      <c r="B19" s="22">
        <f t="shared" si="29"/>
        <v>40000</v>
      </c>
      <c r="C19" s="7">
        <f t="shared" si="0"/>
        <v>39840.637450199203</v>
      </c>
      <c r="D19" s="7">
        <f t="shared" si="0"/>
        <v>39682.539682539682</v>
      </c>
      <c r="E19" s="7">
        <f t="shared" si="0"/>
        <v>39525.691699604751</v>
      </c>
      <c r="F19" s="6">
        <f t="shared" si="0"/>
        <v>39370.078740157478</v>
      </c>
      <c r="G19" s="7">
        <f t="shared" si="0"/>
        <v>39215.686274509811</v>
      </c>
      <c r="H19" s="8">
        <f t="shared" si="0"/>
        <v>39062.5</v>
      </c>
      <c r="I19" s="7">
        <f t="shared" si="0"/>
        <v>38910.505836575874</v>
      </c>
      <c r="J19" s="7">
        <f t="shared" si="0"/>
        <v>38759.689922480618</v>
      </c>
      <c r="K19" s="7">
        <f t="shared" si="0"/>
        <v>38610.038610038609</v>
      </c>
      <c r="L19" s="27">
        <f t="shared" si="30"/>
        <v>15.993602558977727</v>
      </c>
      <c r="M19" s="13">
        <f t="shared" si="31"/>
        <v>31.720252746963524</v>
      </c>
      <c r="N19" s="13">
        <f t="shared" si="32"/>
        <v>47.184946114794002</v>
      </c>
      <c r="O19" s="27">
        <f t="shared" si="33"/>
        <v>62.392567797331139</v>
      </c>
      <c r="P19" s="13">
        <f t="shared" si="34"/>
        <v>77.347895363760472</v>
      </c>
      <c r="Q19" s="14">
        <f t="shared" si="35"/>
        <v>92.055601583357202</v>
      </c>
      <c r="R19" s="13">
        <f t="shared" si="36"/>
        <v>106.52025710947055</v>
      </c>
      <c r="S19" s="13">
        <f t="shared" si="37"/>
        <v>120.74633308479679</v>
      </c>
      <c r="T19" s="14">
        <f t="shared" si="38"/>
        <v>134.73820367026929</v>
      </c>
      <c r="V19" s="186">
        <v>7.0000000000000098</v>
      </c>
      <c r="W19" s="22">
        <f t="shared" si="2"/>
        <v>14285.714285714266</v>
      </c>
      <c r="X19" s="7">
        <f t="shared" si="3"/>
        <v>14265.335235378012</v>
      </c>
      <c r="Y19" s="7">
        <f t="shared" si="4"/>
        <v>14245.014245014227</v>
      </c>
      <c r="Z19" s="7">
        <f t="shared" si="5"/>
        <v>14224.751066856308</v>
      </c>
      <c r="AA19" s="6">
        <f t="shared" si="6"/>
        <v>14204.545454545434</v>
      </c>
      <c r="AB19" s="7">
        <f t="shared" si="7"/>
        <v>14184.39716312055</v>
      </c>
      <c r="AC19" s="8">
        <f t="shared" si="8"/>
        <v>14164.30594900848</v>
      </c>
      <c r="AD19" s="7">
        <f t="shared" si="9"/>
        <v>14144.271570014125</v>
      </c>
      <c r="AE19" s="7">
        <f t="shared" si="10"/>
        <v>14124.293785310716</v>
      </c>
      <c r="AF19" s="7">
        <f t="shared" si="11"/>
        <v>14104.372355430165</v>
      </c>
      <c r="AG19" s="27">
        <f t="shared" si="12"/>
        <v>2.0405248229853896</v>
      </c>
      <c r="AH19" s="13">
        <f t="shared" si="13"/>
        <v>4.0688349216707138</v>
      </c>
      <c r="AI19" s="13">
        <f t="shared" si="14"/>
        <v>6.0850124925309501</v>
      </c>
      <c r="AJ19" s="27">
        <f t="shared" si="15"/>
        <v>8.0891390769684222</v>
      </c>
      <c r="AK19" s="13">
        <f t="shared" si="16"/>
        <v>10.081295567455527</v>
      </c>
      <c r="AL19" s="14">
        <f t="shared" si="17"/>
        <v>12.061562213539219</v>
      </c>
      <c r="AM19" s="13">
        <f t="shared" si="18"/>
        <v>14.030018627856407</v>
      </c>
      <c r="AN19" s="13">
        <f t="shared" si="19"/>
        <v>15.98674379204931</v>
      </c>
      <c r="AO19" s="14">
        <f t="shared" si="20"/>
        <v>17.931816062606231</v>
      </c>
    </row>
    <row r="20" spans="1:41" x14ac:dyDescent="0.4">
      <c r="A20" s="171">
        <v>2.6</v>
      </c>
      <c r="B20" s="22">
        <f t="shared" si="29"/>
        <v>38461.538461538461</v>
      </c>
      <c r="C20" s="7">
        <f t="shared" si="29"/>
        <v>38314.176245210729</v>
      </c>
      <c r="D20" s="7">
        <f t="shared" si="29"/>
        <v>38167.938931297707</v>
      </c>
      <c r="E20" s="7">
        <f t="shared" si="29"/>
        <v>38022.813688212933</v>
      </c>
      <c r="F20" s="6">
        <f t="shared" si="29"/>
        <v>37878.78787878788</v>
      </c>
      <c r="G20" s="7">
        <f t="shared" si="29"/>
        <v>37735.84905660378</v>
      </c>
      <c r="H20" s="8">
        <f t="shared" si="29"/>
        <v>37593.984962406015</v>
      </c>
      <c r="I20" s="7">
        <f t="shared" si="29"/>
        <v>37453.183520599254</v>
      </c>
      <c r="J20" s="7">
        <f t="shared" si="29"/>
        <v>37313.432835820895</v>
      </c>
      <c r="K20" s="7">
        <f t="shared" si="29"/>
        <v>37174.72118959108</v>
      </c>
      <c r="L20" s="27">
        <f t="shared" si="30"/>
        <v>14.787212019044091</v>
      </c>
      <c r="M20" s="13">
        <f t="shared" si="31"/>
        <v>29.337041535378376</v>
      </c>
      <c r="N20" s="13">
        <f t="shared" si="32"/>
        <v>43.653761644643964</v>
      </c>
      <c r="O20" s="27">
        <f t="shared" si="33"/>
        <v>57.741554575877672</v>
      </c>
      <c r="P20" s="13">
        <f t="shared" si="34"/>
        <v>71.604513948557724</v>
      </c>
      <c r="Q20" s="14">
        <f t="shared" si="35"/>
        <v>85.246646965220862</v>
      </c>
      <c r="R20" s="13">
        <f t="shared" si="36"/>
        <v>98.671876541753591</v>
      </c>
      <c r="S20" s="13">
        <f t="shared" si="37"/>
        <v>111.88404337744578</v>
      </c>
      <c r="T20" s="14">
        <f t="shared" si="38"/>
        <v>124.88690796667652</v>
      </c>
      <c r="V20" s="186">
        <v>7.1</v>
      </c>
      <c r="W20" s="22">
        <f t="shared" si="2"/>
        <v>14084.507042253521</v>
      </c>
      <c r="X20" s="7">
        <f t="shared" si="3"/>
        <v>14064.697609001409</v>
      </c>
      <c r="Y20" s="7">
        <f t="shared" si="4"/>
        <v>14044.94382022472</v>
      </c>
      <c r="Z20" s="7">
        <f t="shared" si="5"/>
        <v>14025.24544179523</v>
      </c>
      <c r="AA20" s="6">
        <f t="shared" si="6"/>
        <v>14005.602240896358</v>
      </c>
      <c r="AB20" s="7">
        <f t="shared" si="7"/>
        <v>13986.013986013986</v>
      </c>
      <c r="AC20" s="8">
        <f t="shared" si="8"/>
        <v>13966.480446927377</v>
      </c>
      <c r="AD20" s="7">
        <f t="shared" si="9"/>
        <v>13947.001394700139</v>
      </c>
      <c r="AE20" s="7">
        <f t="shared" si="10"/>
        <v>13927.57660167131</v>
      </c>
      <c r="AF20" s="7">
        <f t="shared" si="11"/>
        <v>13908.205841446455</v>
      </c>
      <c r="AG20" s="27">
        <f t="shared" si="12"/>
        <v>1.9834540265092073</v>
      </c>
      <c r="AH20" s="13">
        <f t="shared" si="13"/>
        <v>3.9552018023077835</v>
      </c>
      <c r="AI20" s="13">
        <f t="shared" si="14"/>
        <v>5.915320996866285</v>
      </c>
      <c r="AJ20" s="27">
        <f t="shared" si="15"/>
        <v>7.8638886693534005</v>
      </c>
      <c r="AK20" s="13">
        <f t="shared" si="16"/>
        <v>9.8009812742438953</v>
      </c>
      <c r="AL20" s="14">
        <f t="shared" si="17"/>
        <v>11.72667466686471</v>
      </c>
      <c r="AM20" s="13">
        <f t="shared" si="18"/>
        <v>13.641044108901042</v>
      </c>
      <c r="AN20" s="13">
        <f t="shared" si="19"/>
        <v>15.544164273835122</v>
      </c>
      <c r="AO20" s="14">
        <f t="shared" si="20"/>
        <v>17.436109252335882</v>
      </c>
    </row>
    <row r="21" spans="1:41" x14ac:dyDescent="0.4">
      <c r="A21" s="171">
        <v>2.7</v>
      </c>
      <c r="B21" s="22">
        <f t="shared" si="29"/>
        <v>37037.037037037036</v>
      </c>
      <c r="C21" s="7">
        <f t="shared" si="29"/>
        <v>36900.369003690037</v>
      </c>
      <c r="D21" s="7">
        <f t="shared" si="29"/>
        <v>36764.705882352937</v>
      </c>
      <c r="E21" s="7">
        <f t="shared" si="29"/>
        <v>36630.03663003663</v>
      </c>
      <c r="F21" s="6">
        <f t="shared" si="29"/>
        <v>36496.350364963502</v>
      </c>
      <c r="G21" s="7">
        <f t="shared" si="29"/>
        <v>36363.636363636368</v>
      </c>
      <c r="H21" s="8">
        <f t="shared" si="29"/>
        <v>36231.884057971009</v>
      </c>
      <c r="I21" s="7">
        <f t="shared" si="29"/>
        <v>36101.083032490977</v>
      </c>
      <c r="J21" s="7">
        <f t="shared" si="29"/>
        <v>35971.223021582729</v>
      </c>
      <c r="K21" s="7">
        <f t="shared" si="29"/>
        <v>35842.293906810039</v>
      </c>
      <c r="L21" s="27">
        <f t="shared" si="30"/>
        <v>13.712342479469953</v>
      </c>
      <c r="M21" s="13">
        <f t="shared" si="31"/>
        <v>27.212661507139273</v>
      </c>
      <c r="N21" s="13">
        <f t="shared" si="32"/>
        <v>40.50463373009552</v>
      </c>
      <c r="O21" s="27">
        <f t="shared" si="33"/>
        <v>53.591860468230152</v>
      </c>
      <c r="P21" s="13">
        <f t="shared" si="34"/>
        <v>66.477869517235376</v>
      </c>
      <c r="Q21" s="14">
        <f t="shared" si="35"/>
        <v>79.166116901964415</v>
      </c>
      <c r="R21" s="13">
        <f t="shared" si="36"/>
        <v>91.659988581785001</v>
      </c>
      <c r="S21" s="13">
        <f t="shared" si="37"/>
        <v>103.9628021094104</v>
      </c>
      <c r="T21" s="14">
        <f t="shared" si="38"/>
        <v>116.07780824461952</v>
      </c>
      <c r="V21" s="186">
        <v>7.2000000000000099</v>
      </c>
      <c r="W21" s="22">
        <f t="shared" si="2"/>
        <v>13888.88888888887</v>
      </c>
      <c r="X21" s="7">
        <f t="shared" si="3"/>
        <v>13869.625520110936</v>
      </c>
      <c r="Y21" s="7">
        <f t="shared" si="4"/>
        <v>13850.415512465355</v>
      </c>
      <c r="Z21" s="7">
        <f t="shared" si="5"/>
        <v>13831.258644536634</v>
      </c>
      <c r="AA21" s="6">
        <f t="shared" si="6"/>
        <v>13812.154696132578</v>
      </c>
      <c r="AB21" s="7">
        <f t="shared" si="7"/>
        <v>13793.103448275842</v>
      </c>
      <c r="AC21" s="8">
        <f t="shared" si="8"/>
        <v>13774.104683195574</v>
      </c>
      <c r="AD21" s="7">
        <f t="shared" si="9"/>
        <v>13755.1581843191</v>
      </c>
      <c r="AE21" s="7">
        <f t="shared" si="10"/>
        <v>13736.263736263718</v>
      </c>
      <c r="AF21" s="7">
        <f t="shared" si="11"/>
        <v>13717.421124828514</v>
      </c>
      <c r="AG21" s="27">
        <f t="shared" si="12"/>
        <v>1.9287444645051437</v>
      </c>
      <c r="AH21" s="13">
        <f t="shared" si="13"/>
        <v>3.8462633167218883</v>
      </c>
      <c r="AI21" s="13">
        <f t="shared" si="14"/>
        <v>5.752630006561958</v>
      </c>
      <c r="AJ21" s="27">
        <f t="shared" si="15"/>
        <v>7.6479174147298181</v>
      </c>
      <c r="AK21" s="13">
        <f t="shared" si="16"/>
        <v>9.5321978579249844</v>
      </c>
      <c r="AL21" s="14">
        <f t="shared" si="17"/>
        <v>11.40554309394247</v>
      </c>
      <c r="AM21" s="13">
        <f t="shared" si="18"/>
        <v>13.268024326733212</v>
      </c>
      <c r="AN21" s="13">
        <f t="shared" si="19"/>
        <v>15.1197122113972</v>
      </c>
      <c r="AO21" s="14">
        <f t="shared" si="20"/>
        <v>16.960676859154773</v>
      </c>
    </row>
    <row r="22" spans="1:41" x14ac:dyDescent="0.4">
      <c r="A22" s="171">
        <v>2.8</v>
      </c>
      <c r="B22" s="22">
        <f t="shared" si="29"/>
        <v>35714.285714285717</v>
      </c>
      <c r="C22" s="7">
        <f t="shared" si="29"/>
        <v>35587.18861209965</v>
      </c>
      <c r="D22" s="7">
        <f t="shared" si="29"/>
        <v>35460.992907801417</v>
      </c>
      <c r="E22" s="7">
        <f t="shared" si="29"/>
        <v>35335.6890459364</v>
      </c>
      <c r="F22" s="6">
        <f t="shared" si="29"/>
        <v>35211.267605633802</v>
      </c>
      <c r="G22" s="7">
        <f t="shared" si="29"/>
        <v>35087.719298245618</v>
      </c>
      <c r="H22" s="8">
        <f t="shared" si="29"/>
        <v>34965.034965034967</v>
      </c>
      <c r="I22" s="7">
        <f t="shared" si="29"/>
        <v>34843.205574912892</v>
      </c>
      <c r="J22" s="7">
        <f t="shared" si="29"/>
        <v>34722.222222222219</v>
      </c>
      <c r="K22" s="7">
        <f t="shared" si="29"/>
        <v>34602.07612456748</v>
      </c>
      <c r="L22" s="27">
        <f t="shared" si="30"/>
        <v>12.750548273572349</v>
      </c>
      <c r="M22" s="13">
        <f t="shared" si="31"/>
        <v>25.310944958815526</v>
      </c>
      <c r="N22" s="13">
        <f t="shared" si="32"/>
        <v>37.684370784059865</v>
      </c>
      <c r="O22" s="27">
        <f t="shared" si="33"/>
        <v>49.873943607533874</v>
      </c>
      <c r="P22" s="13">
        <f t="shared" si="34"/>
        <v>61.882719869303401</v>
      </c>
      <c r="Q22" s="14">
        <f t="shared" si="35"/>
        <v>73.713696004713711</v>
      </c>
      <c r="R22" s="13">
        <f t="shared" si="36"/>
        <v>85.369809820454975</v>
      </c>
      <c r="S22" s="13">
        <f t="shared" si="37"/>
        <v>96.853941834357101</v>
      </c>
      <c r="T22" s="14">
        <f t="shared" si="38"/>
        <v>108.16891658012173</v>
      </c>
      <c r="V22" s="186">
        <v>7.3000000000000096</v>
      </c>
      <c r="W22" s="22">
        <f t="shared" si="2"/>
        <v>13698.630136986283</v>
      </c>
      <c r="X22" s="7">
        <f t="shared" si="3"/>
        <v>13679.890560875496</v>
      </c>
      <c r="Y22" s="7">
        <f t="shared" si="4"/>
        <v>13661.202185792332</v>
      </c>
      <c r="Z22" s="7">
        <f t="shared" si="5"/>
        <v>13642.564802182791</v>
      </c>
      <c r="AA22" s="6">
        <f t="shared" si="6"/>
        <v>13623.97820163486</v>
      </c>
      <c r="AB22" s="7">
        <f t="shared" si="7"/>
        <v>13605.442176870731</v>
      </c>
      <c r="AC22" s="8">
        <f t="shared" si="8"/>
        <v>13586.956521739114</v>
      </c>
      <c r="AD22" s="7">
        <f t="shared" si="9"/>
        <v>13568.521031207581</v>
      </c>
      <c r="AE22" s="7">
        <f t="shared" si="10"/>
        <v>13550.135501354996</v>
      </c>
      <c r="AF22" s="7">
        <f t="shared" si="11"/>
        <v>13531.799729363989</v>
      </c>
      <c r="AG22" s="27">
        <f t="shared" si="12"/>
        <v>1.8762676533333433</v>
      </c>
      <c r="AH22" s="13">
        <f t="shared" si="13"/>
        <v>3.7417643766075344</v>
      </c>
      <c r="AI22" s="13">
        <f t="shared" si="14"/>
        <v>5.5965596828300477</v>
      </c>
      <c r="AJ22" s="27">
        <f t="shared" si="15"/>
        <v>7.4407225536833721</v>
      </c>
      <c r="AK22" s="13">
        <f t="shared" si="16"/>
        <v>9.274321444272573</v>
      </c>
      <c r="AL22" s="14">
        <f t="shared" si="17"/>
        <v>11.097424287823742</v>
      </c>
      <c r="AM22" s="13">
        <f t="shared" si="18"/>
        <v>12.910098500362437</v>
      </c>
      <c r="AN22" s="13">
        <f t="shared" si="19"/>
        <v>14.712410985319366</v>
      </c>
      <c r="AO22" s="14">
        <f t="shared" si="20"/>
        <v>16.50442813807058</v>
      </c>
    </row>
    <row r="23" spans="1:41" x14ac:dyDescent="0.4">
      <c r="A23" s="171">
        <v>2.9</v>
      </c>
      <c r="B23" s="22">
        <f t="shared" si="29"/>
        <v>34482.758620689659</v>
      </c>
      <c r="C23" s="7">
        <f t="shared" si="29"/>
        <v>34364.261168384888</v>
      </c>
      <c r="D23" s="7">
        <f t="shared" si="29"/>
        <v>34246.575342465752</v>
      </c>
      <c r="E23" s="7">
        <f t="shared" si="29"/>
        <v>34129.692832764507</v>
      </c>
      <c r="F23" s="6">
        <f t="shared" si="29"/>
        <v>34013.605442176871</v>
      </c>
      <c r="G23" s="7">
        <f t="shared" si="29"/>
        <v>33898.305084745763</v>
      </c>
      <c r="H23" s="8">
        <f t="shared" si="29"/>
        <v>33783.78378378378</v>
      </c>
      <c r="I23" s="7">
        <f t="shared" si="29"/>
        <v>33670.03367003367</v>
      </c>
      <c r="J23" s="7">
        <f t="shared" si="29"/>
        <v>33557.046979865772</v>
      </c>
      <c r="K23" s="7">
        <f t="shared" si="29"/>
        <v>33444.816053511706</v>
      </c>
      <c r="L23" s="27">
        <f t="shared" si="30"/>
        <v>11.886507625196828</v>
      </c>
      <c r="M23" s="13">
        <f t="shared" si="31"/>
        <v>23.601827725542535</v>
      </c>
      <c r="N23" s="13">
        <f t="shared" si="32"/>
        <v>35.148725975843263</v>
      </c>
      <c r="O23" s="27">
        <f t="shared" si="33"/>
        <v>46.529915245759184</v>
      </c>
      <c r="P23" s="13">
        <f t="shared" si="34"/>
        <v>57.748056777883903</v>
      </c>
      <c r="Q23" s="14">
        <f t="shared" si="35"/>
        <v>68.805761335745046</v>
      </c>
      <c r="R23" s="13">
        <f t="shared" si="36"/>
        <v>79.70559032237361</v>
      </c>
      <c r="S23" s="13">
        <f t="shared" si="37"/>
        <v>90.450056870467961</v>
      </c>
      <c r="T23" s="14">
        <f t="shared" si="38"/>
        <v>101.04162690490921</v>
      </c>
      <c r="V23" s="186">
        <v>7.4000000000000101</v>
      </c>
      <c r="W23" s="22">
        <f t="shared" si="2"/>
        <v>13513.513513513495</v>
      </c>
      <c r="X23" s="7">
        <f t="shared" si="3"/>
        <v>13495.276653171373</v>
      </c>
      <c r="Y23" s="7">
        <f t="shared" si="4"/>
        <v>13477.088948787045</v>
      </c>
      <c r="Z23" s="7">
        <f t="shared" si="5"/>
        <v>13458.950201884234</v>
      </c>
      <c r="AA23" s="6">
        <f t="shared" si="6"/>
        <v>13440.860215053746</v>
      </c>
      <c r="AB23" s="7">
        <f t="shared" si="7"/>
        <v>13422.818791946293</v>
      </c>
      <c r="AC23" s="8">
        <f t="shared" si="8"/>
        <v>13404.825737265397</v>
      </c>
      <c r="AD23" s="7">
        <f t="shared" si="9"/>
        <v>13386.880856760356</v>
      </c>
      <c r="AE23" s="7">
        <f t="shared" si="10"/>
        <v>13368.983957219232</v>
      </c>
      <c r="AF23" s="7">
        <f t="shared" si="11"/>
        <v>13351.134846461931</v>
      </c>
      <c r="AG23" s="27">
        <f t="shared" si="12"/>
        <v>1.8259037310508575</v>
      </c>
      <c r="AH23" s="13">
        <f t="shared" si="13"/>
        <v>3.6414669868263445</v>
      </c>
      <c r="AI23" s="13">
        <f t="shared" si="14"/>
        <v>5.4467556037143368</v>
      </c>
      <c r="AJ23" s="27">
        <f t="shared" si="15"/>
        <v>7.2418349216477509</v>
      </c>
      <c r="AK23" s="13">
        <f t="shared" si="16"/>
        <v>9.0267697884864901</v>
      </c>
      <c r="AL23" s="14">
        <f t="shared" si="17"/>
        <v>10.801624564335725</v>
      </c>
      <c r="AM23" s="13">
        <f t="shared" si="18"/>
        <v>12.566463125865994</v>
      </c>
      <c r="AN23" s="13">
        <f t="shared" si="19"/>
        <v>14.321348870564179</v>
      </c>
      <c r="AO23" s="14">
        <f t="shared" si="20"/>
        <v>16.066344720919005</v>
      </c>
    </row>
    <row r="24" spans="1:41" x14ac:dyDescent="0.4">
      <c r="A24" s="171">
        <v>3</v>
      </c>
      <c r="B24" s="22">
        <f t="shared" si="29"/>
        <v>33333.333333333328</v>
      </c>
      <c r="C24" s="7">
        <f t="shared" si="29"/>
        <v>33222.591362126244</v>
      </c>
      <c r="D24" s="7">
        <f t="shared" si="29"/>
        <v>33112.582781456957</v>
      </c>
      <c r="E24" s="7">
        <f t="shared" si="29"/>
        <v>33003.300330033002</v>
      </c>
      <c r="F24" s="6">
        <f t="shared" si="29"/>
        <v>32894.736842105267</v>
      </c>
      <c r="G24" s="7">
        <f t="shared" si="29"/>
        <v>32786.885245901642</v>
      </c>
      <c r="H24" s="8">
        <f t="shared" si="29"/>
        <v>32679.738562091505</v>
      </c>
      <c r="I24" s="7">
        <f t="shared" si="29"/>
        <v>32573.289902280132</v>
      </c>
      <c r="J24" s="7">
        <f t="shared" si="29"/>
        <v>32467.532467532466</v>
      </c>
      <c r="K24" s="7">
        <f t="shared" si="29"/>
        <v>32362.459546925569</v>
      </c>
      <c r="L24" s="27">
        <f t="shared" si="30"/>
        <v>11.107408641553775</v>
      </c>
      <c r="M24" s="13">
        <f t="shared" si="31"/>
        <v>22.06015362690232</v>
      </c>
      <c r="N24" s="13">
        <f t="shared" si="32"/>
        <v>32.860651122849958</v>
      </c>
      <c r="O24" s="27">
        <f t="shared" si="33"/>
        <v>43.511272682968411</v>
      </c>
      <c r="P24" s="13">
        <f t="shared" si="34"/>
        <v>54.014346210358781</v>
      </c>
      <c r="Q24" s="14">
        <f t="shared" si="35"/>
        <v>64.372156896402885</v>
      </c>
      <c r="R24" s="13">
        <f t="shared" si="36"/>
        <v>74.586948136500723</v>
      </c>
      <c r="S24" s="13">
        <f t="shared" si="37"/>
        <v>84.660922423077864</v>
      </c>
      <c r="T24" s="14">
        <f t="shared" si="38"/>
        <v>94.596242216830433</v>
      </c>
      <c r="V24" s="186">
        <v>7.5000000000000098</v>
      </c>
      <c r="W24" s="22">
        <f t="shared" si="2"/>
        <v>13333.333333333316</v>
      </c>
      <c r="X24" s="7">
        <f t="shared" si="3"/>
        <v>13315.579227696389</v>
      </c>
      <c r="Y24" s="7">
        <f t="shared" si="4"/>
        <v>13297.872340425514</v>
      </c>
      <c r="Z24" s="7">
        <f t="shared" si="5"/>
        <v>13280.212483399717</v>
      </c>
      <c r="AA24" s="6">
        <f t="shared" si="6"/>
        <v>13262.599469496003</v>
      </c>
      <c r="AB24" s="7">
        <f t="shared" si="7"/>
        <v>13245.033112582765</v>
      </c>
      <c r="AC24" s="8">
        <f t="shared" si="8"/>
        <v>13227.513227513211</v>
      </c>
      <c r="AD24" s="7">
        <f t="shared" si="9"/>
        <v>13210.039630118872</v>
      </c>
      <c r="AE24" s="7">
        <f t="shared" si="10"/>
        <v>13192.61213720315</v>
      </c>
      <c r="AF24" s="7">
        <f t="shared" si="11"/>
        <v>13175.230566534898</v>
      </c>
      <c r="AG24" s="27">
        <f t="shared" si="12"/>
        <v>1.7775407723420358</v>
      </c>
      <c r="AH24" s="13">
        <f t="shared" si="13"/>
        <v>3.5451488891649205</v>
      </c>
      <c r="AI24" s="13">
        <f t="shared" si="14"/>
        <v>5.3028867501343484</v>
      </c>
      <c r="AJ24" s="27">
        <f t="shared" si="15"/>
        <v>7.0508162906298821</v>
      </c>
      <c r="AK24" s="13">
        <f t="shared" si="16"/>
        <v>8.7889989857485489</v>
      </c>
      <c r="AL24" s="14">
        <f t="shared" si="17"/>
        <v>10.51749585435573</v>
      </c>
      <c r="AM24" s="13">
        <f t="shared" si="18"/>
        <v>12.236367463010538</v>
      </c>
      <c r="AN24" s="13">
        <f t="shared" si="19"/>
        <v>13.945673929922123</v>
      </c>
      <c r="AO24" s="14">
        <f t="shared" si="20"/>
        <v>15.645474928822296</v>
      </c>
    </row>
    <row r="25" spans="1:41" x14ac:dyDescent="0.4">
      <c r="A25" s="171">
        <v>3.1</v>
      </c>
      <c r="B25" s="22">
        <f t="shared" si="29"/>
        <v>32258.06451612903</v>
      </c>
      <c r="C25" s="7">
        <f t="shared" si="29"/>
        <v>32154.340836012863</v>
      </c>
      <c r="D25" s="7">
        <f t="shared" si="29"/>
        <v>32051.282051282047</v>
      </c>
      <c r="E25" s="7">
        <f t="shared" si="29"/>
        <v>31948.88178913738</v>
      </c>
      <c r="F25" s="6">
        <f t="shared" si="29"/>
        <v>31847.133757961783</v>
      </c>
      <c r="G25" s="7">
        <f t="shared" si="29"/>
        <v>31746.031746031746</v>
      </c>
      <c r="H25" s="8">
        <f t="shared" si="29"/>
        <v>31645.569620253162</v>
      </c>
      <c r="I25" s="7">
        <f t="shared" si="29"/>
        <v>31545.741324921135</v>
      </c>
      <c r="J25" s="7">
        <f t="shared" si="29"/>
        <v>31446.540880503144</v>
      </c>
      <c r="K25" s="7">
        <f t="shared" si="29"/>
        <v>31347.962382445145</v>
      </c>
      <c r="L25" s="27">
        <f t="shared" si="30"/>
        <v>10.40247162725791</v>
      </c>
      <c r="M25" s="13">
        <f t="shared" si="31"/>
        <v>20.664743467874359</v>
      </c>
      <c r="N25" s="13">
        <f t="shared" si="32"/>
        <v>30.788935688069614</v>
      </c>
      <c r="O25" s="27">
        <f t="shared" si="33"/>
        <v>40.777130554099131</v>
      </c>
      <c r="P25" s="13">
        <f t="shared" si="34"/>
        <v>50.631373224103299</v>
      </c>
      <c r="Q25" s="14">
        <f t="shared" si="35"/>
        <v>60.353672520970576</v>
      </c>
      <c r="R25" s="13">
        <f t="shared" si="36"/>
        <v>69.946001686701493</v>
      </c>
      <c r="S25" s="13">
        <f t="shared" si="37"/>
        <v>79.410299118742842</v>
      </c>
      <c r="T25" s="14">
        <f t="shared" si="38"/>
        <v>88.748469088906859</v>
      </c>
      <c r="V25" s="186">
        <v>7.6000000000000103</v>
      </c>
      <c r="W25" s="22">
        <f t="shared" si="2"/>
        <v>13157.894736842089</v>
      </c>
      <c r="X25" s="7">
        <f t="shared" si="3"/>
        <v>13140.604467805502</v>
      </c>
      <c r="Y25" s="7">
        <f t="shared" si="4"/>
        <v>13123.359580052476</v>
      </c>
      <c r="Z25" s="7">
        <f t="shared" si="5"/>
        <v>13106.159895150702</v>
      </c>
      <c r="AA25" s="6">
        <f t="shared" si="6"/>
        <v>13089.005235602077</v>
      </c>
      <c r="AB25" s="7">
        <f t="shared" si="7"/>
        <v>13071.895424836583</v>
      </c>
      <c r="AC25" s="8">
        <f t="shared" si="8"/>
        <v>13054.830287206249</v>
      </c>
      <c r="AD25" s="7">
        <f t="shared" si="9"/>
        <v>13037.80964797912</v>
      </c>
      <c r="AE25" s="7">
        <f t="shared" si="10"/>
        <v>13020.833333333314</v>
      </c>
      <c r="AF25" s="7">
        <f t="shared" si="11"/>
        <v>13003.901170351088</v>
      </c>
      <c r="AG25" s="27">
        <f t="shared" si="12"/>
        <v>1.7310741661422071</v>
      </c>
      <c r="AH25" s="13">
        <f t="shared" si="13"/>
        <v>3.4526023299531516</v>
      </c>
      <c r="AI25" s="13">
        <f t="shared" si="14"/>
        <v>5.1646436757400807</v>
      </c>
      <c r="AJ25" s="27">
        <f t="shared" si="15"/>
        <v>6.8672569531809131</v>
      </c>
      <c r="AK25" s="13">
        <f t="shared" si="16"/>
        <v>8.5605004810986429</v>
      </c>
      <c r="AL25" s="14">
        <f t="shared" si="17"/>
        <v>10.244432151124784</v>
      </c>
      <c r="AM25" s="13">
        <f t="shared" si="18"/>
        <v>11.91910943138646</v>
      </c>
      <c r="AN25" s="13">
        <f t="shared" si="19"/>
        <v>13.584589370124377</v>
      </c>
      <c r="AO25" s="14">
        <f t="shared" si="20"/>
        <v>15.24092859929624</v>
      </c>
    </row>
    <row r="26" spans="1:41" x14ac:dyDescent="0.4">
      <c r="A26" s="171">
        <v>3.2</v>
      </c>
      <c r="B26" s="22">
        <f t="shared" si="29"/>
        <v>31250</v>
      </c>
      <c r="C26" s="7">
        <f t="shared" si="29"/>
        <v>31152.647975077878</v>
      </c>
      <c r="D26" s="7">
        <f t="shared" si="29"/>
        <v>31055.900621118009</v>
      </c>
      <c r="E26" s="7">
        <f t="shared" si="29"/>
        <v>30959.752321981425</v>
      </c>
      <c r="F26" s="6">
        <f t="shared" si="29"/>
        <v>30864.197530864196</v>
      </c>
      <c r="G26" s="7">
        <f t="shared" si="29"/>
        <v>30769.23076923077</v>
      </c>
      <c r="H26" s="8">
        <f t="shared" si="29"/>
        <v>30674.846625766873</v>
      </c>
      <c r="I26" s="7">
        <f t="shared" si="29"/>
        <v>30581.039755351681</v>
      </c>
      <c r="J26" s="7">
        <f t="shared" si="29"/>
        <v>30487.804878048781</v>
      </c>
      <c r="K26" s="7">
        <f t="shared" si="29"/>
        <v>30395.136778115499</v>
      </c>
      <c r="L26" s="27">
        <f t="shared" si="30"/>
        <v>9.7625741955671401</v>
      </c>
      <c r="M26" s="13">
        <f t="shared" si="31"/>
        <v>19.397663745374302</v>
      </c>
      <c r="N26" s="13">
        <f t="shared" si="32"/>
        <v>28.907136786641786</v>
      </c>
      <c r="O26" s="27">
        <f t="shared" si="33"/>
        <v>38.292829093359614</v>
      </c>
      <c r="P26" s="13">
        <f t="shared" si="34"/>
        <v>47.556544731687609</v>
      </c>
      <c r="Q26" s="14">
        <f t="shared" si="35"/>
        <v>56.70005670005412</v>
      </c>
      <c r="R26" s="13">
        <f t="shared" si="36"/>
        <v>65.725107554451824</v>
      </c>
      <c r="S26" s="13">
        <f t="shared" si="37"/>
        <v>74.633410019159783</v>
      </c>
      <c r="T26" s="14">
        <f t="shared" si="38"/>
        <v>83.426647583597514</v>
      </c>
      <c r="V26" s="186">
        <v>7.7000000000000099</v>
      </c>
      <c r="W26" s="22">
        <f t="shared" si="2"/>
        <v>12987.012987012969</v>
      </c>
      <c r="X26" s="7">
        <f t="shared" si="3"/>
        <v>12970.168612191943</v>
      </c>
      <c r="Y26" s="7">
        <f t="shared" si="4"/>
        <v>12953.367875647653</v>
      </c>
      <c r="Z26" s="7">
        <f t="shared" si="5"/>
        <v>12936.610608020683</v>
      </c>
      <c r="AA26" s="6">
        <f t="shared" si="6"/>
        <v>12919.896640826855</v>
      </c>
      <c r="AB26" s="7">
        <f t="shared" si="7"/>
        <v>12903.225806451595</v>
      </c>
      <c r="AC26" s="8">
        <f t="shared" si="8"/>
        <v>12886.597938144314</v>
      </c>
      <c r="AD26" s="7">
        <f t="shared" si="9"/>
        <v>12870.012870012853</v>
      </c>
      <c r="AE26" s="7">
        <f t="shared" si="10"/>
        <v>12853.470437017977</v>
      </c>
      <c r="AF26" s="7">
        <f t="shared" si="11"/>
        <v>12836.970474967889</v>
      </c>
      <c r="AG26" s="27">
        <f t="shared" si="12"/>
        <v>1.6864060494754085</v>
      </c>
      <c r="AH26" s="13">
        <f t="shared" si="13"/>
        <v>3.3636329388464219</v>
      </c>
      <c r="AI26" s="13">
        <f t="shared" si="14"/>
        <v>5.0317368415071542</v>
      </c>
      <c r="AJ26" s="27">
        <f t="shared" si="15"/>
        <v>6.6907735236745793</v>
      </c>
      <c r="AK26" s="13">
        <f t="shared" si="16"/>
        <v>8.3407983478518872</v>
      </c>
      <c r="AL26" s="14">
        <f t="shared" si="17"/>
        <v>9.9818662762645545</v>
      </c>
      <c r="AM26" s="13">
        <f t="shared" si="18"/>
        <v>11.614031874212742</v>
      </c>
      <c r="AN26" s="13">
        <f t="shared" si="19"/>
        <v>13.237349313460072</v>
      </c>
      <c r="AO26" s="14">
        <f t="shared" si="20"/>
        <v>14.851872375551466</v>
      </c>
    </row>
    <row r="27" spans="1:41" x14ac:dyDescent="0.4">
      <c r="A27" s="171">
        <v>3.3</v>
      </c>
      <c r="B27" s="22">
        <f t="shared" si="29"/>
        <v>30303.030303030304</v>
      </c>
      <c r="C27" s="7">
        <f t="shared" si="29"/>
        <v>30211.480362537768</v>
      </c>
      <c r="D27" s="7">
        <f t="shared" si="29"/>
        <v>30120.481927710847</v>
      </c>
      <c r="E27" s="7">
        <f t="shared" si="29"/>
        <v>30030.030030030037</v>
      </c>
      <c r="F27" s="6">
        <f t="shared" si="29"/>
        <v>29940.119760479043</v>
      </c>
      <c r="G27" s="7">
        <f t="shared" si="29"/>
        <v>29850.74626865672</v>
      </c>
      <c r="H27" s="8">
        <f t="shared" si="29"/>
        <v>29761.904761904763</v>
      </c>
      <c r="I27" s="7">
        <f t="shared" si="29"/>
        <v>29673.59050445104</v>
      </c>
      <c r="J27" s="7">
        <f t="shared" si="29"/>
        <v>29585.798816568047</v>
      </c>
      <c r="K27" s="7">
        <f t="shared" si="29"/>
        <v>29498.525073746318</v>
      </c>
      <c r="L27" s="27">
        <f t="shared" si="30"/>
        <v>9.1799546510228538</v>
      </c>
      <c r="M27" s="13">
        <f t="shared" si="31"/>
        <v>18.243647561917896</v>
      </c>
      <c r="N27" s="13">
        <f t="shared" si="32"/>
        <v>27.19273120167054</v>
      </c>
      <c r="O27" s="27">
        <f t="shared" si="33"/>
        <v>36.02883026998461</v>
      </c>
      <c r="P27" s="13">
        <f t="shared" si="34"/>
        <v>44.753542242870026</v>
      </c>
      <c r="Q27" s="14">
        <f t="shared" si="35"/>
        <v>53.368437905821338</v>
      </c>
      <c r="R27" s="13">
        <f t="shared" si="36"/>
        <v>61.875061875063693</v>
      </c>
      <c r="S27" s="13">
        <f t="shared" si="37"/>
        <v>70.274933107048128</v>
      </c>
      <c r="T27" s="14">
        <f t="shared" si="38"/>
        <v>78.56954539661092</v>
      </c>
      <c r="V27" s="186">
        <v>7.8000000000000096</v>
      </c>
      <c r="W27" s="22">
        <f t="shared" si="2"/>
        <v>12820.512820512806</v>
      </c>
      <c r="X27" s="7">
        <f t="shared" si="3"/>
        <v>12804.097311139551</v>
      </c>
      <c r="Y27" s="7">
        <f t="shared" si="4"/>
        <v>12787.723785166225</v>
      </c>
      <c r="Z27" s="7">
        <f t="shared" si="5"/>
        <v>12771.392081736893</v>
      </c>
      <c r="AA27" s="6">
        <f t="shared" si="6"/>
        <v>12755.102040816309</v>
      </c>
      <c r="AB27" s="7">
        <f t="shared" si="7"/>
        <v>12738.853503184699</v>
      </c>
      <c r="AC27" s="8">
        <f t="shared" si="8"/>
        <v>12722.646310432556</v>
      </c>
      <c r="AD27" s="7">
        <f t="shared" si="9"/>
        <v>12706.480304955512</v>
      </c>
      <c r="AE27" s="7">
        <f t="shared" si="10"/>
        <v>12690.355329949223</v>
      </c>
      <c r="AF27" s="7">
        <f t="shared" si="11"/>
        <v>12674.271229404294</v>
      </c>
      <c r="AG27" s="27">
        <f t="shared" si="12"/>
        <v>1.6434447917599755</v>
      </c>
      <c r="AH27" s="13">
        <f t="shared" si="13"/>
        <v>3.2780587074084906</v>
      </c>
      <c r="AI27" s="13">
        <f t="shared" si="14"/>
        <v>4.9038950984904659</v>
      </c>
      <c r="AJ27" s="27">
        <f t="shared" si="15"/>
        <v>6.5210069347649551</v>
      </c>
      <c r="AK27" s="13">
        <f t="shared" si="16"/>
        <v>8.1294468074029282</v>
      </c>
      <c r="AL27" s="14">
        <f t="shared" si="17"/>
        <v>9.7292669321668654</v>
      </c>
      <c r="AM27" s="13">
        <f t="shared" si="18"/>
        <v>11.320519152541237</v>
      </c>
      <c r="AN27" s="13">
        <f t="shared" si="19"/>
        <v>12.903254942833883</v>
      </c>
      <c r="AO27" s="14">
        <f t="shared" si="20"/>
        <v>14.477525411273746</v>
      </c>
    </row>
    <row r="28" spans="1:41" x14ac:dyDescent="0.4">
      <c r="A28" s="171">
        <v>3.4</v>
      </c>
      <c r="B28" s="22">
        <f t="shared" si="29"/>
        <v>29411.764705882353</v>
      </c>
      <c r="C28" s="7">
        <f t="shared" si="29"/>
        <v>29325.513196480941</v>
      </c>
      <c r="D28" s="7">
        <f t="shared" si="29"/>
        <v>29239.766081871345</v>
      </c>
      <c r="E28" s="7">
        <f t="shared" si="29"/>
        <v>29154.518950437319</v>
      </c>
      <c r="F28" s="6">
        <f t="shared" si="29"/>
        <v>29069.767441860466</v>
      </c>
      <c r="G28" s="7">
        <f t="shared" si="29"/>
        <v>28985.507246376812</v>
      </c>
      <c r="H28" s="8">
        <f t="shared" si="29"/>
        <v>28901.734104046245</v>
      </c>
      <c r="I28" s="7">
        <f t="shared" si="29"/>
        <v>28818.443804034581</v>
      </c>
      <c r="J28" s="7">
        <f t="shared" si="29"/>
        <v>28735.632183908045</v>
      </c>
      <c r="K28" s="7">
        <f t="shared" si="29"/>
        <v>28653.295128939833</v>
      </c>
      <c r="L28" s="27">
        <f t="shared" si="30"/>
        <v>8.6479755089349055</v>
      </c>
      <c r="M28" s="13">
        <f t="shared" si="31"/>
        <v>17.18963258878648</v>
      </c>
      <c r="N28" s="13">
        <f t="shared" si="32"/>
        <v>25.626438283848984</v>
      </c>
      <c r="O28" s="27">
        <f t="shared" si="33"/>
        <v>33.959835702313285</v>
      </c>
      <c r="P28" s="13">
        <f t="shared" si="34"/>
        <v>42.19124447294962</v>
      </c>
      <c r="Q28" s="14">
        <f t="shared" si="35"/>
        <v>50.322061191622197</v>
      </c>
      <c r="R28" s="13">
        <f t="shared" si="36"/>
        <v>58.353659858184983</v>
      </c>
      <c r="S28" s="13">
        <f t="shared" si="37"/>
        <v>66.287392303696834</v>
      </c>
      <c r="T28" s="14">
        <f t="shared" si="38"/>
        <v>74.124588608530757</v>
      </c>
      <c r="V28" s="186">
        <v>7.9000000000000101</v>
      </c>
      <c r="W28" s="22">
        <f t="shared" si="2"/>
        <v>12658.227848101251</v>
      </c>
      <c r="X28" s="7">
        <f t="shared" si="3"/>
        <v>12642.225031605547</v>
      </c>
      <c r="Y28" s="7">
        <f t="shared" si="4"/>
        <v>12626.262626262611</v>
      </c>
      <c r="Z28" s="7">
        <f t="shared" si="5"/>
        <v>12610.340479192922</v>
      </c>
      <c r="AA28" s="6">
        <f t="shared" si="6"/>
        <v>12594.458438287138</v>
      </c>
      <c r="AB28" s="7">
        <f t="shared" si="7"/>
        <v>12578.616352201241</v>
      </c>
      <c r="AC28" s="8">
        <f t="shared" si="8"/>
        <v>12562.814070351744</v>
      </c>
      <c r="AD28" s="7">
        <f t="shared" si="9"/>
        <v>12547.051442910901</v>
      </c>
      <c r="AE28" s="7">
        <f t="shared" si="10"/>
        <v>12531.328320801988</v>
      </c>
      <c r="AF28" s="7">
        <f t="shared" si="11"/>
        <v>12515.644555694602</v>
      </c>
      <c r="AG28" s="27">
        <f t="shared" si="12"/>
        <v>1.6021045245051937</v>
      </c>
      <c r="AH28" s="13">
        <f t="shared" si="13"/>
        <v>3.195709057534259</v>
      </c>
      <c r="AI28" s="13">
        <f t="shared" si="14"/>
        <v>4.7808643037715228</v>
      </c>
      <c r="AJ28" s="27">
        <f t="shared" si="15"/>
        <v>6.3576206096258829</v>
      </c>
      <c r="AK28" s="13">
        <f t="shared" si="16"/>
        <v>7.9260279661957611</v>
      </c>
      <c r="AL28" s="14">
        <f t="shared" si="17"/>
        <v>9.4861360122176848</v>
      </c>
      <c r="AM28" s="13">
        <f t="shared" si="18"/>
        <v>11.037994036960299</v>
      </c>
      <c r="AN28" s="13">
        <f t="shared" si="19"/>
        <v>12.581650983114741</v>
      </c>
      <c r="AO28" s="14">
        <f t="shared" si="20"/>
        <v>14.117155449644997</v>
      </c>
    </row>
    <row r="29" spans="1:41" x14ac:dyDescent="0.4">
      <c r="A29" s="171">
        <v>3.5</v>
      </c>
      <c r="B29" s="22">
        <f t="shared" si="29"/>
        <v>28571.428571428569</v>
      </c>
      <c r="C29" s="7">
        <f t="shared" si="29"/>
        <v>28490.02849002849</v>
      </c>
      <c r="D29" s="7">
        <f t="shared" si="29"/>
        <v>28409.090909090912</v>
      </c>
      <c r="E29" s="7">
        <f t="shared" si="29"/>
        <v>28328.611898016996</v>
      </c>
      <c r="F29" s="6">
        <f t="shared" si="29"/>
        <v>28248.587570621468</v>
      </c>
      <c r="G29" s="7">
        <f t="shared" si="29"/>
        <v>28169.014084507042</v>
      </c>
      <c r="H29" s="8">
        <f t="shared" si="29"/>
        <v>28089.88764044944</v>
      </c>
      <c r="I29" s="7">
        <f t="shared" si="29"/>
        <v>28011.204481792716</v>
      </c>
      <c r="J29" s="7">
        <f t="shared" si="29"/>
        <v>27932.960893854746</v>
      </c>
      <c r="K29" s="7">
        <f t="shared" si="29"/>
        <v>27855.153203342619</v>
      </c>
      <c r="L29" s="27">
        <f t="shared" si="30"/>
        <v>8.160933610801294</v>
      </c>
      <c r="M29" s="13">
        <f t="shared" si="31"/>
        <v>16.224389800692734</v>
      </c>
      <c r="N29" s="13">
        <f t="shared" si="32"/>
        <v>24.191675483194558</v>
      </c>
      <c r="O29" s="27">
        <f t="shared" si="33"/>
        <v>32.064076851176651</v>
      </c>
      <c r="P29" s="13">
        <f t="shared" si="34"/>
        <v>39.842859761101863</v>
      </c>
      <c r="Q29" s="14">
        <f t="shared" si="35"/>
        <v>47.529270108840137</v>
      </c>
      <c r="R29" s="13">
        <f t="shared" si="36"/>
        <v>55.124534197686444</v>
      </c>
      <c r="S29" s="13">
        <f t="shared" si="37"/>
        <v>62.629859098473389</v>
      </c>
      <c r="T29" s="14">
        <f t="shared" si="38"/>
        <v>70.046433002138656</v>
      </c>
      <c r="V29" s="186">
        <v>8.0000000000000107</v>
      </c>
      <c r="W29" s="22">
        <f t="shared" si="2"/>
        <v>12499.999999999984</v>
      </c>
      <c r="X29" s="7">
        <f t="shared" si="3"/>
        <v>12484.3945068664</v>
      </c>
      <c r="Y29" s="7">
        <f t="shared" si="4"/>
        <v>12468.827930174548</v>
      </c>
      <c r="Z29" s="7">
        <f t="shared" si="5"/>
        <v>12453.300124532985</v>
      </c>
      <c r="AA29" s="6">
        <f t="shared" si="6"/>
        <v>12437.810945273617</v>
      </c>
      <c r="AB29" s="7">
        <f t="shared" si="7"/>
        <v>12422.360248447187</v>
      </c>
      <c r="AC29" s="8">
        <f t="shared" si="8"/>
        <v>12406.947890818841</v>
      </c>
      <c r="AD29" s="7">
        <f t="shared" si="9"/>
        <v>12391.573729863676</v>
      </c>
      <c r="AE29" s="7">
        <f t="shared" si="10"/>
        <v>12376.237623762359</v>
      </c>
      <c r="AF29" s="7">
        <f t="shared" si="11"/>
        <v>12360.93943139677</v>
      </c>
      <c r="AG29" s="27">
        <f t="shared" si="12"/>
        <v>1.5623047119115654</v>
      </c>
      <c r="AH29" s="13">
        <f t="shared" si="13"/>
        <v>3.1164239907302544</v>
      </c>
      <c r="AI29" s="13">
        <f t="shared" si="14"/>
        <v>4.6624060564045067</v>
      </c>
      <c r="AJ29" s="27">
        <f t="shared" si="15"/>
        <v>6.2002987923970068</v>
      </c>
      <c r="AK29" s="13">
        <f t="shared" si="16"/>
        <v>7.7301497484622814</v>
      </c>
      <c r="AL29" s="14">
        <f t="shared" si="17"/>
        <v>9.2520061433315277</v>
      </c>
      <c r="AM29" s="13">
        <f t="shared" si="18"/>
        <v>10.765914867452011</v>
      </c>
      <c r="AN29" s="13">
        <f t="shared" si="19"/>
        <v>12.271922485626419</v>
      </c>
      <c r="AO29" s="14">
        <f t="shared" si="20"/>
        <v>13.770075239690414</v>
      </c>
    </row>
    <row r="30" spans="1:41" x14ac:dyDescent="0.4">
      <c r="A30" s="171">
        <v>3.6</v>
      </c>
      <c r="B30" s="22">
        <f t="shared" si="29"/>
        <v>27777.777777777777</v>
      </c>
      <c r="C30" s="7">
        <f t="shared" si="29"/>
        <v>27700.831024930751</v>
      </c>
      <c r="D30" s="7">
        <f t="shared" si="29"/>
        <v>27624.309392265193</v>
      </c>
      <c r="E30" s="7">
        <f t="shared" si="29"/>
        <v>27548.209366391184</v>
      </c>
      <c r="F30" s="6">
        <f t="shared" si="29"/>
        <v>27472.527472527468</v>
      </c>
      <c r="G30" s="7">
        <f t="shared" si="29"/>
        <v>27397.260273972603</v>
      </c>
      <c r="H30" s="8">
        <f t="shared" si="29"/>
        <v>27322.404371584696</v>
      </c>
      <c r="I30" s="7">
        <f t="shared" si="29"/>
        <v>27247.956403269756</v>
      </c>
      <c r="J30" s="7">
        <f t="shared" si="29"/>
        <v>27173.91304347826</v>
      </c>
      <c r="K30" s="7">
        <f t="shared" si="29"/>
        <v>27100.271002710029</v>
      </c>
      <c r="L30" s="27">
        <f t="shared" si="30"/>
        <v>7.7139066308736801</v>
      </c>
      <c r="M30" s="13">
        <f t="shared" si="31"/>
        <v>15.338223158880282</v>
      </c>
      <c r="N30" s="13">
        <f t="shared" si="32"/>
        <v>22.874117630915862</v>
      </c>
      <c r="O30" s="27">
        <f t="shared" si="33"/>
        <v>30.322740084080579</v>
      </c>
      <c r="P30" s="13">
        <f t="shared" si="34"/>
        <v>37.685222870404687</v>
      </c>
      <c r="Q30" s="14">
        <f t="shared" si="35"/>
        <v>44.962680974786053</v>
      </c>
      <c r="R30" s="13">
        <f t="shared" si="36"/>
        <v>52.15621232644844</v>
      </c>
      <c r="S30" s="13">
        <f t="shared" si="37"/>
        <v>59.266898103902349</v>
      </c>
      <c r="T30" s="14">
        <f t="shared" si="38"/>
        <v>66.295803033695847</v>
      </c>
      <c r="V30" s="186">
        <v>8.1000000000000103</v>
      </c>
      <c r="W30" s="22">
        <f t="shared" si="2"/>
        <v>12345.679012345663</v>
      </c>
      <c r="X30" s="7">
        <f t="shared" si="3"/>
        <v>12330.456226880378</v>
      </c>
      <c r="Y30" s="7">
        <f t="shared" si="4"/>
        <v>12315.270935960576</v>
      </c>
      <c r="Z30" s="7">
        <f t="shared" si="5"/>
        <v>12300.123001229998</v>
      </c>
      <c r="AA30" s="6">
        <f t="shared" si="6"/>
        <v>12285.012285012272</v>
      </c>
      <c r="AB30" s="7">
        <f t="shared" si="7"/>
        <v>12269.938650306733</v>
      </c>
      <c r="AC30" s="8">
        <f t="shared" si="8"/>
        <v>12254.901960784298</v>
      </c>
      <c r="AD30" s="7">
        <f t="shared" si="9"/>
        <v>12239.902080783339</v>
      </c>
      <c r="AE30" s="7">
        <f t="shared" si="10"/>
        <v>12224.938875305608</v>
      </c>
      <c r="AF30" s="7">
        <f t="shared" si="11"/>
        <v>12210.012210012195</v>
      </c>
      <c r="AG30" s="27">
        <f t="shared" si="12"/>
        <v>1.5239697583438101</v>
      </c>
      <c r="AH30" s="13">
        <f t="shared" si="13"/>
        <v>3.0400533103747875</v>
      </c>
      <c r="AI30" s="13">
        <f t="shared" si="14"/>
        <v>4.5482965416576917</v>
      </c>
      <c r="AJ30" s="27">
        <f t="shared" si="15"/>
        <v>6.0487450215041463</v>
      </c>
      <c r="AK30" s="13">
        <f t="shared" si="16"/>
        <v>7.5414440055355954</v>
      </c>
      <c r="AL30" s="14">
        <f t="shared" si="17"/>
        <v>9.0264384381862328</v>
      </c>
      <c r="AM30" s="13">
        <f t="shared" si="18"/>
        <v>10.50377295524595</v>
      </c>
      <c r="AN30" s="13">
        <f t="shared" si="19"/>
        <v>11.973491886312331</v>
      </c>
      <c r="AO30" s="14">
        <f t="shared" si="20"/>
        <v>13.435639257266303</v>
      </c>
    </row>
    <row r="31" spans="1:41" x14ac:dyDescent="0.4">
      <c r="A31" s="171">
        <v>3.7</v>
      </c>
      <c r="B31" s="22">
        <f t="shared" si="29"/>
        <v>27027.027027027023</v>
      </c>
      <c r="C31" s="7">
        <f t="shared" si="29"/>
        <v>26954.177897574122</v>
      </c>
      <c r="D31" s="7">
        <f t="shared" si="29"/>
        <v>26881.720430107525</v>
      </c>
      <c r="E31" s="7">
        <f t="shared" si="29"/>
        <v>26809.651474530834</v>
      </c>
      <c r="F31" s="6">
        <f t="shared" si="29"/>
        <v>26737.967914438497</v>
      </c>
      <c r="G31" s="7">
        <f t="shared" si="29"/>
        <v>26666.666666666668</v>
      </c>
      <c r="H31" s="8">
        <f t="shared" si="29"/>
        <v>26595.744680851065</v>
      </c>
      <c r="I31" s="7">
        <f t="shared" si="29"/>
        <v>26525.198938992045</v>
      </c>
      <c r="J31" s="7">
        <f t="shared" si="29"/>
        <v>26455.026455026455</v>
      </c>
      <c r="K31" s="7">
        <f t="shared" si="29"/>
        <v>26385.224274406333</v>
      </c>
      <c r="L31" s="27">
        <f t="shared" si="30"/>
        <v>7.3026282158934919</v>
      </c>
      <c r="M31" s="13">
        <f t="shared" si="31"/>
        <v>14.522725160324626</v>
      </c>
      <c r="N31" s="13">
        <f t="shared" si="32"/>
        <v>21.661337977522635</v>
      </c>
      <c r="O31" s="27">
        <f t="shared" si="33"/>
        <v>28.719498098053009</v>
      </c>
      <c r="P31" s="13">
        <f t="shared" si="34"/>
        <v>35.698221514601755</v>
      </c>
      <c r="Q31" s="14">
        <f t="shared" si="35"/>
        <v>42.598509052186273</v>
      </c>
      <c r="R31" s="13">
        <f t="shared" si="36"/>
        <v>49.421346632858331</v>
      </c>
      <c r="S31" s="13">
        <f t="shared" si="37"/>
        <v>56.167705535186542</v>
      </c>
      <c r="T31" s="14">
        <f t="shared" si="38"/>
        <v>62.838542648518342</v>
      </c>
      <c r="V31" s="186">
        <v>8.2000000000000099</v>
      </c>
      <c r="W31" s="22">
        <f t="shared" si="2"/>
        <v>12195.121951219498</v>
      </c>
      <c r="X31" s="7">
        <f t="shared" si="3"/>
        <v>12180.267965895235</v>
      </c>
      <c r="Y31" s="7">
        <f t="shared" si="4"/>
        <v>12165.450121654489</v>
      </c>
      <c r="Z31" s="7">
        <f t="shared" si="5"/>
        <v>12150.668286755757</v>
      </c>
      <c r="AA31" s="6">
        <f t="shared" si="6"/>
        <v>12135.922330097073</v>
      </c>
      <c r="AB31" s="7">
        <f t="shared" si="7"/>
        <v>12121.212121212106</v>
      </c>
      <c r="AC31" s="8">
        <f t="shared" si="8"/>
        <v>12106.537530266329</v>
      </c>
      <c r="AD31" s="7">
        <f t="shared" si="9"/>
        <v>12091.898428053189</v>
      </c>
      <c r="AE31" s="7">
        <f t="shared" si="10"/>
        <v>12077.294685990324</v>
      </c>
      <c r="AF31" s="7">
        <f t="shared" si="11"/>
        <v>12062.726176115788</v>
      </c>
      <c r="AG31" s="27">
        <f t="shared" si="12"/>
        <v>1.4870286490950093</v>
      </c>
      <c r="AH31" s="13">
        <f t="shared" si="13"/>
        <v>2.9664559098619065</v>
      </c>
      <c r="AI31" s="13">
        <f t="shared" si="14"/>
        <v>4.4383254730601038</v>
      </c>
      <c r="AJ31" s="27">
        <f t="shared" si="15"/>
        <v>5.9026807319660293</v>
      </c>
      <c r="AK31" s="13">
        <f t="shared" si="16"/>
        <v>7.3595647847760119</v>
      </c>
      <c r="AL31" s="14">
        <f t="shared" si="17"/>
        <v>8.8090204369273124</v>
      </c>
      <c r="AM31" s="13">
        <f t="shared" si="18"/>
        <v>10.2510902034428</v>
      </c>
      <c r="AN31" s="13">
        <f t="shared" si="19"/>
        <v>11.685816311237431</v>
      </c>
      <c r="AO31" s="14">
        <f t="shared" si="20"/>
        <v>13.113240701401082</v>
      </c>
    </row>
    <row r="32" spans="1:41" x14ac:dyDescent="0.4">
      <c r="A32" s="171">
        <v>3.8</v>
      </c>
      <c r="B32" s="22">
        <f t="shared" si="29"/>
        <v>26315.78947368421</v>
      </c>
      <c r="C32" s="7">
        <f t="shared" si="29"/>
        <v>26246.719160104993</v>
      </c>
      <c r="D32" s="7">
        <f t="shared" si="29"/>
        <v>26178.010471204187</v>
      </c>
      <c r="E32" s="7">
        <f t="shared" si="29"/>
        <v>26109.660574412534</v>
      </c>
      <c r="F32" s="6">
        <f t="shared" si="29"/>
        <v>26041.666666666668</v>
      </c>
      <c r="G32" s="7">
        <f t="shared" si="29"/>
        <v>25974.025974025979</v>
      </c>
      <c r="H32" s="8">
        <f t="shared" si="29"/>
        <v>25906.735751295339</v>
      </c>
      <c r="I32" s="7">
        <f t="shared" si="29"/>
        <v>25839.79328165375</v>
      </c>
      <c r="J32" s="7">
        <f t="shared" si="29"/>
        <v>25773.195876288664</v>
      </c>
      <c r="K32" s="7">
        <f t="shared" si="29"/>
        <v>25706.940874035994</v>
      </c>
      <c r="L32" s="27">
        <f t="shared" si="30"/>
        <v>6.9233858125953702</v>
      </c>
      <c r="M32" s="13">
        <f t="shared" si="31"/>
        <v>13.770576684215484</v>
      </c>
      <c r="N32" s="13">
        <f t="shared" si="32"/>
        <v>20.542514102431596</v>
      </c>
      <c r="O32" s="27">
        <f t="shared" si="33"/>
        <v>27.240125794902269</v>
      </c>
      <c r="P32" s="13">
        <f t="shared" si="34"/>
        <v>33.864325964455929</v>
      </c>
      <c r="Q32" s="14">
        <f t="shared" si="35"/>
        <v>40.416015519753273</v>
      </c>
      <c r="R32" s="13">
        <f t="shared" si="36"/>
        <v>46.896082301289425</v>
      </c>
      <c r="S32" s="13">
        <f t="shared" si="37"/>
        <v>53.305401303048711</v>
      </c>
      <c r="T32" s="14">
        <f t="shared" si="38"/>
        <v>59.644834889844788</v>
      </c>
      <c r="V32" s="186">
        <v>8.3000000000000096</v>
      </c>
      <c r="W32" s="22">
        <f t="shared" si="2"/>
        <v>12048.192771084323</v>
      </c>
      <c r="X32" s="7">
        <f t="shared" si="3"/>
        <v>12033.694344163645</v>
      </c>
      <c r="Y32" s="7">
        <f t="shared" si="4"/>
        <v>12019.230769230755</v>
      </c>
      <c r="Z32" s="7">
        <f t="shared" si="5"/>
        <v>12004.801920768294</v>
      </c>
      <c r="AA32" s="6">
        <f t="shared" si="6"/>
        <v>11990.407673860898</v>
      </c>
      <c r="AB32" s="7">
        <f t="shared" si="7"/>
        <v>11976.047904191602</v>
      </c>
      <c r="AC32" s="8">
        <f t="shared" si="8"/>
        <v>11961.722488038264</v>
      </c>
      <c r="AD32" s="7">
        <f t="shared" si="9"/>
        <v>11947.431302269997</v>
      </c>
      <c r="AE32" s="7">
        <f t="shared" si="10"/>
        <v>11933.174224343662</v>
      </c>
      <c r="AF32" s="7">
        <f t="shared" si="11"/>
        <v>11918.951132300344</v>
      </c>
      <c r="AG32" s="27">
        <f t="shared" si="12"/>
        <v>1.4514146212604828</v>
      </c>
      <c r="AH32" s="13">
        <f t="shared" si="13"/>
        <v>2.8954991203481768</v>
      </c>
      <c r="AI32" s="13">
        <f t="shared" si="14"/>
        <v>4.3322951228747115</v>
      </c>
      <c r="AJ32" s="27">
        <f t="shared" si="15"/>
        <v>5.7618439744492207</v>
      </c>
      <c r="AK32" s="13">
        <f t="shared" si="16"/>
        <v>7.1841867428775004</v>
      </c>
      <c r="AL32" s="14">
        <f t="shared" si="17"/>
        <v>8.5993642203393392</v>
      </c>
      <c r="AM32" s="13">
        <f t="shared" si="18"/>
        <v>10.007416925573125</v>
      </c>
      <c r="AN32" s="13">
        <f t="shared" si="19"/>
        <v>11.408385106009518</v>
      </c>
      <c r="AO32" s="14">
        <f t="shared" si="20"/>
        <v>12.802308739908767</v>
      </c>
    </row>
    <row r="33" spans="1:41" x14ac:dyDescent="0.4">
      <c r="A33" s="171">
        <v>3.9</v>
      </c>
      <c r="B33" s="22">
        <f t="shared" si="29"/>
        <v>25641.025641025644</v>
      </c>
      <c r="C33" s="7">
        <f t="shared" si="29"/>
        <v>25575.447570332482</v>
      </c>
      <c r="D33" s="7">
        <f t="shared" si="29"/>
        <v>25510.204081632655</v>
      </c>
      <c r="E33" s="7">
        <f t="shared" si="29"/>
        <v>25445.292620865141</v>
      </c>
      <c r="F33" s="6">
        <f t="shared" si="29"/>
        <v>25380.710659898476</v>
      </c>
      <c r="G33" s="7">
        <f t="shared" si="29"/>
        <v>25316.455696202534</v>
      </c>
      <c r="H33" s="8">
        <f t="shared" si="29"/>
        <v>25252.525252525254</v>
      </c>
      <c r="I33" s="7">
        <f t="shared" si="29"/>
        <v>25188.916876574309</v>
      </c>
      <c r="J33" s="7">
        <f t="shared" si="29"/>
        <v>25125.628140703517</v>
      </c>
      <c r="K33" s="7">
        <f t="shared" si="29"/>
        <v>25062.656641604015</v>
      </c>
      <c r="L33" s="27">
        <f t="shared" si="30"/>
        <v>6.5729365908809996</v>
      </c>
      <c r="M33" s="13">
        <f t="shared" si="31"/>
        <v>13.075382193415862</v>
      </c>
      <c r="N33" s="13">
        <f t="shared" si="32"/>
        <v>19.50818563469511</v>
      </c>
      <c r="O33" s="27">
        <f t="shared" si="33"/>
        <v>25.872183651106752</v>
      </c>
      <c r="P33" s="13">
        <f t="shared" si="34"/>
        <v>32.168201089854847</v>
      </c>
      <c r="Q33" s="14">
        <f t="shared" si="35"/>
        <v>38.397051106476283</v>
      </c>
      <c r="R33" s="13">
        <f t="shared" si="36"/>
        <v>44.559535358628636</v>
      </c>
      <c r="S33" s="13">
        <f t="shared" si="37"/>
        <v>50.656444196229131</v>
      </c>
      <c r="T33" s="14">
        <f t="shared" si="38"/>
        <v>56.688556847911968</v>
      </c>
      <c r="V33" s="186">
        <v>8.4000000000000092</v>
      </c>
      <c r="W33" s="22">
        <f t="shared" si="2"/>
        <v>11904.761904761892</v>
      </c>
      <c r="X33" s="7">
        <f t="shared" si="3"/>
        <v>11890.606420927455</v>
      </c>
      <c r="Y33" s="7">
        <f t="shared" si="4"/>
        <v>11876.484560570059</v>
      </c>
      <c r="Z33" s="7">
        <f t="shared" si="5"/>
        <v>11862.396204033203</v>
      </c>
      <c r="AA33" s="6">
        <f t="shared" si="6"/>
        <v>11848.341232227476</v>
      </c>
      <c r="AB33" s="7">
        <f t="shared" si="7"/>
        <v>11834.319526627205</v>
      </c>
      <c r="AC33" s="8">
        <f t="shared" si="8"/>
        <v>11820.330969267126</v>
      </c>
      <c r="AD33" s="7">
        <f t="shared" si="9"/>
        <v>11806.375442739065</v>
      </c>
      <c r="AE33" s="7">
        <f t="shared" si="10"/>
        <v>11792.452830188668</v>
      </c>
      <c r="AF33" s="7">
        <f t="shared" si="11"/>
        <v>11778.56301531212</v>
      </c>
      <c r="AG33" s="27">
        <f t="shared" si="12"/>
        <v>1.4170648618910491</v>
      </c>
      <c r="AH33" s="13">
        <f t="shared" si="13"/>
        <v>2.8270581124434102</v>
      </c>
      <c r="AI33" s="13">
        <f t="shared" si="14"/>
        <v>4.2300194327108329</v>
      </c>
      <c r="AJ33" s="27">
        <f t="shared" si="15"/>
        <v>5.6259882399954222</v>
      </c>
      <c r="AK33" s="13">
        <f t="shared" si="16"/>
        <v>7.0150036898921826</v>
      </c>
      <c r="AL33" s="14">
        <f t="shared" si="17"/>
        <v>8.3971046783062775</v>
      </c>
      <c r="AM33" s="13">
        <f t="shared" si="18"/>
        <v>9.7723298434939352</v>
      </c>
      <c r="AN33" s="13">
        <f t="shared" si="19"/>
        <v>11.140717568045147</v>
      </c>
      <c r="AO33" s="14">
        <f t="shared" si="20"/>
        <v>12.502305980882738</v>
      </c>
    </row>
    <row r="34" spans="1:41" x14ac:dyDescent="0.4">
      <c r="A34" s="171">
        <v>4</v>
      </c>
      <c r="B34" s="22">
        <f t="shared" si="29"/>
        <v>25000</v>
      </c>
      <c r="C34" s="7">
        <f t="shared" si="29"/>
        <v>24937.655860349128</v>
      </c>
      <c r="D34" s="7">
        <f t="shared" si="29"/>
        <v>24875.621890547267</v>
      </c>
      <c r="E34" s="7">
        <f t="shared" si="29"/>
        <v>24813.895781637715</v>
      </c>
      <c r="F34" s="6">
        <f t="shared" si="29"/>
        <v>24752.475247524751</v>
      </c>
      <c r="G34" s="7">
        <f t="shared" si="29"/>
        <v>24691.358024691359</v>
      </c>
      <c r="H34" s="8">
        <f t="shared" si="29"/>
        <v>24630.541871921185</v>
      </c>
      <c r="I34" s="7">
        <f t="shared" si="29"/>
        <v>24570.024570024569</v>
      </c>
      <c r="J34" s="7">
        <f t="shared" si="29"/>
        <v>24509.803921568626</v>
      </c>
      <c r="K34" s="7">
        <f t="shared" si="29"/>
        <v>24449.877750611249</v>
      </c>
      <c r="L34" s="27">
        <f t="shared" si="30"/>
        <v>6.2484378905282938</v>
      </c>
      <c r="M34" s="13">
        <f t="shared" si="31"/>
        <v>12.431533330181992</v>
      </c>
      <c r="N34" s="13">
        <f t="shared" si="32"/>
        <v>18.550053609655151</v>
      </c>
      <c r="O34" s="27">
        <f t="shared" si="33"/>
        <v>24.604755361066054</v>
      </c>
      <c r="P34" s="13">
        <f t="shared" si="34"/>
        <v>30.596384731179569</v>
      </c>
      <c r="Q34" s="14">
        <f t="shared" si="35"/>
        <v>36.52567755131895</v>
      </c>
      <c r="R34" s="13">
        <f t="shared" si="36"/>
        <v>42.393359504167165</v>
      </c>
      <c r="S34" s="13">
        <f t="shared" si="37"/>
        <v>48.200146287446842</v>
      </c>
      <c r="T34" s="14">
        <f t="shared" si="38"/>
        <v>53.946743774544302</v>
      </c>
      <c r="V34" s="186">
        <v>8.5000000000000107</v>
      </c>
      <c r="W34" s="22">
        <f t="shared" si="2"/>
        <v>11764.705882352926</v>
      </c>
      <c r="X34" s="7">
        <f t="shared" si="3"/>
        <v>11750.881316098694</v>
      </c>
      <c r="Y34" s="7">
        <f t="shared" si="4"/>
        <v>11737.089201877921</v>
      </c>
      <c r="Z34" s="7">
        <f t="shared" si="5"/>
        <v>11723.329425556843</v>
      </c>
      <c r="AA34" s="6">
        <f t="shared" si="6"/>
        <v>11709.601873536287</v>
      </c>
      <c r="AB34" s="7">
        <f t="shared" si="7"/>
        <v>11695.906432748523</v>
      </c>
      <c r="AC34" s="8">
        <f t="shared" si="8"/>
        <v>11682.242990654191</v>
      </c>
      <c r="AD34" s="7">
        <f t="shared" si="9"/>
        <v>11668.611435239192</v>
      </c>
      <c r="AE34" s="7">
        <f t="shared" si="10"/>
        <v>11655.01165501164</v>
      </c>
      <c r="AF34" s="7">
        <f t="shared" si="11"/>
        <v>11641.443538998821</v>
      </c>
      <c r="AG34" s="27">
        <f t="shared" si="12"/>
        <v>1.3839202308372478</v>
      </c>
      <c r="AH34" s="13">
        <f t="shared" si="13"/>
        <v>2.7610153468285716</v>
      </c>
      <c r="AI34" s="13">
        <f t="shared" si="14"/>
        <v>4.1313231967196771</v>
      </c>
      <c r="AJ34" s="27">
        <f t="shared" si="15"/>
        <v>5.4948813806204271</v>
      </c>
      <c r="AK34" s="13">
        <f t="shared" si="16"/>
        <v>6.8517272519256949</v>
      </c>
      <c r="AL34" s="14">
        <f t="shared" si="17"/>
        <v>8.201897919179828</v>
      </c>
      <c r="AM34" s="13">
        <f t="shared" si="18"/>
        <v>9.5454302479956823</v>
      </c>
      <c r="AN34" s="13">
        <f t="shared" si="19"/>
        <v>10.88236086289362</v>
      </c>
      <c r="AO34" s="14">
        <f t="shared" si="20"/>
        <v>12.21272614915506</v>
      </c>
    </row>
    <row r="35" spans="1:41" x14ac:dyDescent="0.4">
      <c r="A35" s="171">
        <v>4.0999999999999996</v>
      </c>
      <c r="B35" s="22">
        <f t="shared" si="29"/>
        <v>24390.243902439026</v>
      </c>
      <c r="C35" s="7">
        <f t="shared" si="29"/>
        <v>24330.900243309006</v>
      </c>
      <c r="D35" s="7">
        <f t="shared" si="29"/>
        <v>24271.84466019418</v>
      </c>
      <c r="E35" s="7">
        <f t="shared" si="29"/>
        <v>24213.075060532687</v>
      </c>
      <c r="F35" s="6">
        <f t="shared" si="29"/>
        <v>24154.589371980677</v>
      </c>
      <c r="G35" s="7">
        <f t="shared" si="29"/>
        <v>24096.385542168679</v>
      </c>
      <c r="H35" s="8">
        <f t="shared" si="29"/>
        <v>24038.461538461543</v>
      </c>
      <c r="I35" s="7">
        <f t="shared" si="29"/>
        <v>23980.815347721822</v>
      </c>
      <c r="J35" s="7">
        <f t="shared" si="29"/>
        <v>23923.444976076556</v>
      </c>
      <c r="K35" s="7">
        <f t="shared" si="29"/>
        <v>23866.348448687357</v>
      </c>
      <c r="L35" s="27">
        <f t="shared" si="30"/>
        <v>5.9473893934300577</v>
      </c>
      <c r="M35" s="13">
        <f t="shared" si="31"/>
        <v>11.834095449077722</v>
      </c>
      <c r="N35" s="13">
        <f t="shared" si="32"/>
        <v>17.660813480619254</v>
      </c>
      <c r="O35" s="27">
        <f t="shared" si="33"/>
        <v>23.428229376415402</v>
      </c>
      <c r="P35" s="13">
        <f t="shared" si="34"/>
        <v>29.137019749068713</v>
      </c>
      <c r="Q35" s="14">
        <f t="shared" si="35"/>
        <v>34.787852082055906</v>
      </c>
      <c r="R35" s="13">
        <f t="shared" si="36"/>
        <v>40.381384873824572</v>
      </c>
      <c r="S35" s="13">
        <f t="shared" si="37"/>
        <v>45.91826777926326</v>
      </c>
      <c r="T35" s="14">
        <f t="shared" si="38"/>
        <v>51.399141748555849</v>
      </c>
      <c r="V35" s="186">
        <v>8.6000000000000103</v>
      </c>
      <c r="W35" s="22">
        <f t="shared" si="2"/>
        <v>11627.906976744172</v>
      </c>
      <c r="X35" s="7">
        <f t="shared" si="3"/>
        <v>11614.401858304283</v>
      </c>
      <c r="Y35" s="7">
        <f t="shared" si="4"/>
        <v>11600.928074245927</v>
      </c>
      <c r="Z35" s="7">
        <f t="shared" si="5"/>
        <v>11587.485515643093</v>
      </c>
      <c r="AA35" s="6">
        <f t="shared" si="6"/>
        <v>11574.074074074062</v>
      </c>
      <c r="AB35" s="7">
        <f t="shared" si="7"/>
        <v>11560.693641618484</v>
      </c>
      <c r="AC35" s="8">
        <f t="shared" si="8"/>
        <v>11547.344110854488</v>
      </c>
      <c r="AD35" s="7">
        <f t="shared" si="9"/>
        <v>11534.025374855812</v>
      </c>
      <c r="AE35" s="7">
        <f t="shared" si="10"/>
        <v>11520.737327188926</v>
      </c>
      <c r="AF35" s="7">
        <f t="shared" si="11"/>
        <v>11507.479861910228</v>
      </c>
      <c r="AG35" s="27">
        <f t="shared" si="12"/>
        <v>1.3519250060162449</v>
      </c>
      <c r="AH35" s="13">
        <f t="shared" si="13"/>
        <v>2.6972600692770357</v>
      </c>
      <c r="AI35" s="13">
        <f t="shared" si="14"/>
        <v>4.0360413107664499</v>
      </c>
      <c r="AJ35" s="27">
        <f t="shared" si="15"/>
        <v>5.3683046169298905</v>
      </c>
      <c r="AK35" s="13">
        <f t="shared" si="16"/>
        <v>6.6940856414548762</v>
      </c>
      <c r="AL35" s="14">
        <f t="shared" si="17"/>
        <v>8.0134198070372804</v>
      </c>
      <c r="AM35" s="13">
        <f t="shared" si="18"/>
        <v>9.326342307138475</v>
      </c>
      <c r="AN35" s="13">
        <f t="shared" si="19"/>
        <v>10.632888107726103</v>
      </c>
      <c r="AO35" s="14">
        <f t="shared" si="20"/>
        <v>11.93309194898211</v>
      </c>
    </row>
    <row r="36" spans="1:41" x14ac:dyDescent="0.4">
      <c r="A36" s="171">
        <v>4.2</v>
      </c>
      <c r="B36" s="22">
        <f t="shared" si="29"/>
        <v>23809.523809523809</v>
      </c>
      <c r="C36" s="7">
        <f t="shared" si="29"/>
        <v>23752.969121140144</v>
      </c>
      <c r="D36" s="7">
        <f t="shared" si="29"/>
        <v>23696.682464454978</v>
      </c>
      <c r="E36" s="7">
        <f t="shared" si="29"/>
        <v>23640.661938534278</v>
      </c>
      <c r="F36" s="6">
        <f t="shared" si="29"/>
        <v>23584.905660377357</v>
      </c>
      <c r="G36" s="7">
        <f t="shared" si="29"/>
        <v>23529.411764705881</v>
      </c>
      <c r="H36" s="8">
        <f t="shared" si="29"/>
        <v>23474.178403755868</v>
      </c>
      <c r="I36" s="7">
        <f t="shared" si="29"/>
        <v>23419.203747072599</v>
      </c>
      <c r="J36" s="7">
        <f t="shared" si="29"/>
        <v>23364.485981308411</v>
      </c>
      <c r="K36" s="7">
        <f t="shared" si="29"/>
        <v>23310.023310023309</v>
      </c>
      <c r="L36" s="27">
        <f t="shared" si="30"/>
        <v>5.6675848154081905</v>
      </c>
      <c r="M36" s="13">
        <f t="shared" si="31"/>
        <v>11.278712783067022</v>
      </c>
      <c r="N36" s="13">
        <f t="shared" si="32"/>
        <v>16.83401548504844</v>
      </c>
      <c r="O36" s="27">
        <f t="shared" si="33"/>
        <v>22.334116144102154</v>
      </c>
      <c r="P36" s="13">
        <f t="shared" si="34"/>
        <v>27.779629753094923</v>
      </c>
      <c r="Q36" s="14">
        <f t="shared" si="35"/>
        <v>33.171163202121534</v>
      </c>
      <c r="R36" s="13">
        <f t="shared" si="36"/>
        <v>38.509315403392975</v>
      </c>
      <c r="S36" s="13">
        <f t="shared" si="37"/>
        <v>43.794677413879981</v>
      </c>
      <c r="T36" s="14">
        <f t="shared" si="38"/>
        <v>49.027832555791974</v>
      </c>
      <c r="V36" s="186">
        <v>8.7000000000000099</v>
      </c>
      <c r="W36" s="22">
        <f t="shared" si="2"/>
        <v>11494.252873563206</v>
      </c>
      <c r="X36" s="7">
        <f t="shared" si="3"/>
        <v>11481.056257175647</v>
      </c>
      <c r="Y36" s="7">
        <f t="shared" si="4"/>
        <v>11467.88990825687</v>
      </c>
      <c r="Z36" s="7">
        <f t="shared" si="5"/>
        <v>11454.753722794949</v>
      </c>
      <c r="AA36" s="6">
        <f t="shared" si="6"/>
        <v>11441.647597253992</v>
      </c>
      <c r="AB36" s="7">
        <f t="shared" si="7"/>
        <v>11428.571428571415</v>
      </c>
      <c r="AC36" s="8">
        <f t="shared" si="8"/>
        <v>11415.525114155238</v>
      </c>
      <c r="AD36" s="7">
        <f t="shared" si="9"/>
        <v>11402.508551881401</v>
      </c>
      <c r="AE36" s="7">
        <f t="shared" si="10"/>
        <v>11389.521640091103</v>
      </c>
      <c r="AF36" s="7">
        <f t="shared" si="11"/>
        <v>11376.564277588155</v>
      </c>
      <c r="AG36" s="27">
        <f t="shared" si="12"/>
        <v>1.3210266490714275</v>
      </c>
      <c r="AH36" s="13">
        <f t="shared" si="13"/>
        <v>2.6356878460010194</v>
      </c>
      <c r="AI36" s="13">
        <f t="shared" si="14"/>
        <v>3.9440180814835912</v>
      </c>
      <c r="AJ36" s="27">
        <f t="shared" si="15"/>
        <v>5.2460516248211206</v>
      </c>
      <c r="AK36" s="13">
        <f t="shared" si="16"/>
        <v>6.5418225255889411</v>
      </c>
      <c r="AL36" s="14">
        <f t="shared" si="17"/>
        <v>7.8313646152837464</v>
      </c>
      <c r="AM36" s="13">
        <f t="shared" si="18"/>
        <v>9.1147115089643194</v>
      </c>
      <c r="AN36" s="13">
        <f t="shared" si="19"/>
        <v>10.391896606863156</v>
      </c>
      <c r="AO36" s="14">
        <f t="shared" si="20"/>
        <v>11.662953096009005</v>
      </c>
    </row>
    <row r="37" spans="1:41" x14ac:dyDescent="0.4">
      <c r="A37" s="171">
        <v>4.3</v>
      </c>
      <c r="B37" s="22">
        <f t="shared" si="29"/>
        <v>23255.81395348837</v>
      </c>
      <c r="C37" s="7">
        <f t="shared" si="29"/>
        <v>23201.856148491883</v>
      </c>
      <c r="D37" s="7">
        <f t="shared" si="29"/>
        <v>23148.14814814815</v>
      </c>
      <c r="E37" s="7">
        <f t="shared" si="29"/>
        <v>23094.688221709006</v>
      </c>
      <c r="F37" s="6">
        <f t="shared" si="29"/>
        <v>23041.474654377882</v>
      </c>
      <c r="G37" s="7">
        <f t="shared" si="29"/>
        <v>22988.505747126441</v>
      </c>
      <c r="H37" s="8">
        <f t="shared" si="29"/>
        <v>22935.779816513765</v>
      </c>
      <c r="I37" s="7">
        <f t="shared" si="29"/>
        <v>22883.295194508009</v>
      </c>
      <c r="J37" s="7">
        <f t="shared" si="29"/>
        <v>22831.050228310505</v>
      </c>
      <c r="K37" s="7">
        <f t="shared" si="29"/>
        <v>22779.043280182235</v>
      </c>
      <c r="L37" s="27">
        <f t="shared" si="30"/>
        <v>5.4070713679357141</v>
      </c>
      <c r="M37" s="13">
        <f t="shared" si="31"/>
        <v>10.761528825831192</v>
      </c>
      <c r="N37" s="13">
        <f t="shared" si="32"/>
        <v>16.063947361657483</v>
      </c>
      <c r="O37" s="27">
        <f t="shared" si="33"/>
        <v>21.31489452857204</v>
      </c>
      <c r="P37" s="13">
        <f t="shared" si="34"/>
        <v>26.514930557397747</v>
      </c>
      <c r="Q37" s="14">
        <f t="shared" si="35"/>
        <v>31.664608467119251</v>
      </c>
      <c r="R37" s="13">
        <f t="shared" si="36"/>
        <v>36.764474173480266</v>
      </c>
      <c r="S37" s="13">
        <f t="shared" si="37"/>
        <v>41.815066595721873</v>
      </c>
      <c r="T37" s="14">
        <f t="shared" si="38"/>
        <v>46.81691776140724</v>
      </c>
      <c r="V37" s="186">
        <v>8.8000000000000096</v>
      </c>
      <c r="W37" s="22">
        <f t="shared" si="2"/>
        <v>11363.636363636351</v>
      </c>
      <c r="X37" s="7">
        <f t="shared" si="3"/>
        <v>11350.737797956856</v>
      </c>
      <c r="Y37" s="7">
        <f t="shared" si="4"/>
        <v>11337.868480725612</v>
      </c>
      <c r="Z37" s="7">
        <f t="shared" si="5"/>
        <v>11325.02831257077</v>
      </c>
      <c r="AA37" s="6">
        <f t="shared" si="6"/>
        <v>11312.217194570125</v>
      </c>
      <c r="AB37" s="7">
        <f t="shared" si="7"/>
        <v>11299.435028248576</v>
      </c>
      <c r="AC37" s="8">
        <f t="shared" si="8"/>
        <v>11286.681715575609</v>
      </c>
      <c r="AD37" s="7">
        <f t="shared" si="9"/>
        <v>11273.957158962783</v>
      </c>
      <c r="AE37" s="7">
        <f t="shared" si="10"/>
        <v>11261.261261261248</v>
      </c>
      <c r="AF37" s="7">
        <f t="shared" si="11"/>
        <v>11248.593925759267</v>
      </c>
      <c r="AG37" s="27">
        <f t="shared" si="12"/>
        <v>1.2911755895493116</v>
      </c>
      <c r="AH37" s="13">
        <f t="shared" si="13"/>
        <v>2.5762001357161353</v>
      </c>
      <c r="AI37" s="13">
        <f t="shared" si="14"/>
        <v>3.8551065898427623</v>
      </c>
      <c r="AJ37" s="27">
        <f t="shared" si="15"/>
        <v>5.1279276941677381</v>
      </c>
      <c r="AK37" s="13">
        <f t="shared" si="16"/>
        <v>6.394695983364727</v>
      </c>
      <c r="AL37" s="14">
        <f t="shared" si="17"/>
        <v>7.6554437860777398</v>
      </c>
      <c r="AM37" s="13">
        <f t="shared" si="18"/>
        <v>8.9102032264618174</v>
      </c>
      <c r="AN37" s="13">
        <f t="shared" si="19"/>
        <v>10.159006225692792</v>
      </c>
      <c r="AO37" s="14">
        <f t="shared" si="20"/>
        <v>11.401884503471592</v>
      </c>
    </row>
    <row r="38" spans="1:41" x14ac:dyDescent="0.4">
      <c r="A38" s="171">
        <v>4.4000000000000004</v>
      </c>
      <c r="B38" s="22">
        <f t="shared" ref="B38:K48" si="39">(1/($A38+B$2*0.01))*100000</f>
        <v>22727.272727272728</v>
      </c>
      <c r="C38" s="7">
        <f t="shared" si="39"/>
        <v>22675.736961451246</v>
      </c>
      <c r="D38" s="7">
        <f t="shared" si="39"/>
        <v>22624.434389140271</v>
      </c>
      <c r="E38" s="7">
        <f t="shared" si="39"/>
        <v>22573.36343115124</v>
      </c>
      <c r="F38" s="6">
        <f t="shared" si="39"/>
        <v>22522.522522522519</v>
      </c>
      <c r="G38" s="7">
        <f t="shared" si="39"/>
        <v>22471.91011235955</v>
      </c>
      <c r="H38" s="8">
        <f t="shared" si="39"/>
        <v>22421.52466367713</v>
      </c>
      <c r="I38" s="7">
        <f t="shared" si="39"/>
        <v>22371.364653243843</v>
      </c>
      <c r="J38" s="7">
        <f t="shared" si="39"/>
        <v>22321.428571428569</v>
      </c>
      <c r="K38" s="7">
        <f t="shared" si="39"/>
        <v>22271.714922048996</v>
      </c>
      <c r="L38" s="27">
        <f t="shared" si="30"/>
        <v>5.1641155935685674</v>
      </c>
      <c r="M38" s="13">
        <f t="shared" si="31"/>
        <v>10.279119202834408</v>
      </c>
      <c r="N38" s="13">
        <f t="shared" si="32"/>
        <v>15.345535421078239</v>
      </c>
      <c r="O38" s="27">
        <f t="shared" si="33"/>
        <v>20.363882211229793</v>
      </c>
      <c r="P38" s="13">
        <f t="shared" si="34"/>
        <v>25.334671003962285</v>
      </c>
      <c r="Q38" s="14">
        <f t="shared" si="35"/>
        <v>30.258406794022449</v>
      </c>
      <c r="R38" s="13">
        <f t="shared" si="36"/>
        <v>35.135588234996249</v>
      </c>
      <c r="S38" s="13">
        <f t="shared" si="37"/>
        <v>39.966707732455689</v>
      </c>
      <c r="T38" s="14">
        <f t="shared" si="38"/>
        <v>44.752251535501273</v>
      </c>
      <c r="V38" s="186">
        <v>8.9000000000000092</v>
      </c>
      <c r="W38" s="22">
        <f t="shared" si="2"/>
        <v>11235.955056179764</v>
      </c>
      <c r="X38" s="7">
        <f t="shared" si="3"/>
        <v>11223.344556677879</v>
      </c>
      <c r="Y38" s="7">
        <f t="shared" si="4"/>
        <v>11210.762331838554</v>
      </c>
      <c r="Z38" s="7">
        <f t="shared" si="5"/>
        <v>11198.208286674122</v>
      </c>
      <c r="AA38" s="6">
        <f t="shared" si="6"/>
        <v>11185.682326621914</v>
      </c>
      <c r="AB38" s="7">
        <f t="shared" si="7"/>
        <v>11173.184357541888</v>
      </c>
      <c r="AC38" s="8">
        <f t="shared" si="8"/>
        <v>11160.714285714274</v>
      </c>
      <c r="AD38" s="7">
        <f t="shared" si="9"/>
        <v>11148.272017837222</v>
      </c>
      <c r="AE38" s="7">
        <f t="shared" si="10"/>
        <v>11135.857461024487</v>
      </c>
      <c r="AF38" s="7">
        <f t="shared" si="11"/>
        <v>11123.470522803103</v>
      </c>
      <c r="AG38" s="27">
        <f t="shared" si="12"/>
        <v>1.2623250259730412</v>
      </c>
      <c r="AH38" s="13">
        <f t="shared" si="13"/>
        <v>2.5187038951262366</v>
      </c>
      <c r="AI38" s="13">
        <f t="shared" si="14"/>
        <v>3.769168104394339</v>
      </c>
      <c r="AJ38" s="27">
        <f t="shared" si="15"/>
        <v>5.0137489530661696</v>
      </c>
      <c r="AK38" s="13">
        <f t="shared" si="16"/>
        <v>6.2524775442288956</v>
      </c>
      <c r="AL38" s="14">
        <f t="shared" si="17"/>
        <v>7.4853847862068505</v>
      </c>
      <c r="AM38" s="13">
        <f t="shared" si="18"/>
        <v>8.7125013939985365</v>
      </c>
      <c r="AN38" s="13">
        <f t="shared" si="19"/>
        <v>9.9338578906954353</v>
      </c>
      <c r="AO38" s="14">
        <f t="shared" si="20"/>
        <v>11.149484608878993</v>
      </c>
    </row>
    <row r="39" spans="1:41" x14ac:dyDescent="0.4">
      <c r="A39" s="171">
        <v>4.5</v>
      </c>
      <c r="B39" s="22">
        <f t="shared" si="39"/>
        <v>22222.222222222223</v>
      </c>
      <c r="C39" s="7">
        <f t="shared" si="39"/>
        <v>22172.949002217298</v>
      </c>
      <c r="D39" s="7">
        <f t="shared" si="39"/>
        <v>22123.893805309737</v>
      </c>
      <c r="E39" s="7">
        <f t="shared" si="39"/>
        <v>22075.055187637969</v>
      </c>
      <c r="F39" s="6">
        <f t="shared" si="39"/>
        <v>22026.431718061674</v>
      </c>
      <c r="G39" s="7">
        <f t="shared" si="39"/>
        <v>21978.021978021978</v>
      </c>
      <c r="H39" s="8">
        <f t="shared" si="39"/>
        <v>21929.824561403511</v>
      </c>
      <c r="I39" s="7">
        <f t="shared" si="39"/>
        <v>21881.838074398249</v>
      </c>
      <c r="J39" s="7">
        <f t="shared" si="39"/>
        <v>21834.061135371179</v>
      </c>
      <c r="K39" s="7">
        <f t="shared" si="39"/>
        <v>21786.49237472767</v>
      </c>
      <c r="L39" s="27">
        <f t="shared" si="30"/>
        <v>4.9371744550626318</v>
      </c>
      <c r="M39" s="13">
        <f t="shared" si="31"/>
        <v>9.8284348414090346</v>
      </c>
      <c r="N39" s="13">
        <f t="shared" si="32"/>
        <v>14.674260759657045</v>
      </c>
      <c r="O39" s="27">
        <f t="shared" si="33"/>
        <v>19.475125882341672</v>
      </c>
      <c r="P39" s="13">
        <f t="shared" si="34"/>
        <v>24.23149803967317</v>
      </c>
      <c r="Q39" s="14">
        <f t="shared" si="35"/>
        <v>28.943839303803543</v>
      </c>
      <c r="R39" s="13">
        <f t="shared" si="36"/>
        <v>33.612606071779737</v>
      </c>
      <c r="S39" s="13">
        <f t="shared" si="37"/>
        <v>38.238249147048919</v>
      </c>
      <c r="T39" s="14">
        <f t="shared" si="38"/>
        <v>42.8212138196468</v>
      </c>
      <c r="V39" s="186">
        <v>9.0000000000000107</v>
      </c>
      <c r="W39" s="22">
        <f t="shared" si="2"/>
        <v>11111.111111111099</v>
      </c>
      <c r="X39" s="7">
        <f t="shared" si="3"/>
        <v>11098.779134295213</v>
      </c>
      <c r="Y39" s="7">
        <f t="shared" si="4"/>
        <v>11086.474501108636</v>
      </c>
      <c r="Z39" s="7">
        <f t="shared" si="5"/>
        <v>11074.197120708737</v>
      </c>
      <c r="AA39" s="6">
        <f t="shared" si="6"/>
        <v>11061.946902654856</v>
      </c>
      <c r="AB39" s="7">
        <f t="shared" si="7"/>
        <v>11049.723756906063</v>
      </c>
      <c r="AC39" s="8">
        <f t="shared" si="8"/>
        <v>11037.527593818972</v>
      </c>
      <c r="AD39" s="7">
        <f t="shared" si="9"/>
        <v>11025.358324145522</v>
      </c>
      <c r="AE39" s="7">
        <f t="shared" si="10"/>
        <v>11013.215859030825</v>
      </c>
      <c r="AF39" s="7">
        <f t="shared" si="11"/>
        <v>11001.10011001099</v>
      </c>
      <c r="AG39" s="27">
        <f t="shared" si="12"/>
        <v>1.2344307422627026</v>
      </c>
      <c r="AH39" s="13">
        <f t="shared" si="13"/>
        <v>2.4631112148890679</v>
      </c>
      <c r="AI39" s="13">
        <f t="shared" si="14"/>
        <v>3.6860715397688182</v>
      </c>
      <c r="AJ39" s="27">
        <f t="shared" si="15"/>
        <v>4.9033416518541344</v>
      </c>
      <c r="AK39" s="13">
        <f t="shared" si="16"/>
        <v>6.1149513005293556</v>
      </c>
      <c r="AL39" s="14">
        <f t="shared" si="17"/>
        <v>7.3209300509552122</v>
      </c>
      <c r="AM39" s="13">
        <f t="shared" si="18"/>
        <v>8.5213072854021448</v>
      </c>
      <c r="AN39" s="13">
        <f t="shared" si="19"/>
        <v>9.7161122045763477</v>
      </c>
      <c r="AO39" s="14">
        <f t="shared" si="20"/>
        <v>10.905373828945812</v>
      </c>
    </row>
    <row r="40" spans="1:41" x14ac:dyDescent="0.4">
      <c r="A40" s="171">
        <v>4.5999999999999996</v>
      </c>
      <c r="B40" s="22">
        <f t="shared" si="39"/>
        <v>21739.130434782612</v>
      </c>
      <c r="C40" s="7">
        <f t="shared" si="39"/>
        <v>21691.973969631239</v>
      </c>
      <c r="D40" s="7">
        <f t="shared" si="39"/>
        <v>21645.021645021647</v>
      </c>
      <c r="E40" s="7">
        <f t="shared" si="39"/>
        <v>21598.272138228942</v>
      </c>
      <c r="F40" s="6">
        <f t="shared" si="39"/>
        <v>21551.724137931036</v>
      </c>
      <c r="G40" s="7">
        <f t="shared" si="39"/>
        <v>21505.376344086024</v>
      </c>
      <c r="H40" s="8">
        <f t="shared" si="39"/>
        <v>21459.227467811161</v>
      </c>
      <c r="I40" s="7">
        <f t="shared" si="39"/>
        <v>21413.276231263382</v>
      </c>
      <c r="J40" s="7">
        <f t="shared" si="39"/>
        <v>21367.521367521371</v>
      </c>
      <c r="K40" s="7">
        <f t="shared" si="39"/>
        <v>21321.961620469086</v>
      </c>
      <c r="L40" s="27">
        <f t="shared" si="30"/>
        <v>4.7248707747858134</v>
      </c>
      <c r="M40" s="13">
        <f t="shared" si="31"/>
        <v>9.4067536728653067</v>
      </c>
      <c r="N40" s="13">
        <f t="shared" si="32"/>
        <v>14.046088024024357</v>
      </c>
      <c r="O40" s="27">
        <f t="shared" si="33"/>
        <v>18.643307844820811</v>
      </c>
      <c r="P40" s="13">
        <f t="shared" si="34"/>
        <v>23.198841913810611</v>
      </c>
      <c r="Q40" s="14">
        <f t="shared" si="35"/>
        <v>27.713113845471526</v>
      </c>
      <c r="R40" s="13">
        <f t="shared" si="36"/>
        <v>32.186542162988189</v>
      </c>
      <c r="S40" s="13">
        <f t="shared" si="37"/>
        <v>36.619540369836614</v>
      </c>
      <c r="T40" s="14">
        <f t="shared" si="38"/>
        <v>41.012517020197265</v>
      </c>
      <c r="V40" s="186">
        <v>9.1000000000000103</v>
      </c>
      <c r="W40" s="22">
        <f t="shared" si="2"/>
        <v>10989.010989010976</v>
      </c>
      <c r="X40" s="7">
        <f t="shared" si="3"/>
        <v>10976.948408342469</v>
      </c>
      <c r="Y40" s="7">
        <f t="shared" si="4"/>
        <v>10964.912280701743</v>
      </c>
      <c r="Z40" s="7">
        <f t="shared" si="5"/>
        <v>10952.902519167568</v>
      </c>
      <c r="AA40" s="6">
        <f t="shared" si="6"/>
        <v>10940.919037199114</v>
      </c>
      <c r="AB40" s="7">
        <f t="shared" si="7"/>
        <v>10928.961748633867</v>
      </c>
      <c r="AC40" s="8">
        <f t="shared" si="8"/>
        <v>10917.030567685577</v>
      </c>
      <c r="AD40" s="7">
        <f t="shared" si="9"/>
        <v>10905.125408942191</v>
      </c>
      <c r="AE40" s="7">
        <f t="shared" si="10"/>
        <v>10893.246187363822</v>
      </c>
      <c r="AF40" s="7">
        <f t="shared" si="11"/>
        <v>10881.392818280727</v>
      </c>
      <c r="AG40" s="27">
        <f t="shared" si="12"/>
        <v>1.2074509382491669</v>
      </c>
      <c r="AH40" s="13">
        <f t="shared" si="13"/>
        <v>2.4093389833942638</v>
      </c>
      <c r="AI40" s="13">
        <f t="shared" si="14"/>
        <v>3.6056929564965685</v>
      </c>
      <c r="AJ40" s="27">
        <f t="shared" si="15"/>
        <v>4.7965415017170017</v>
      </c>
      <c r="AK40" s="13">
        <f t="shared" si="16"/>
        <v>5.9819130875894189</v>
      </c>
      <c r="AL40" s="14">
        <f t="shared" si="17"/>
        <v>7.1618360082793515</v>
      </c>
      <c r="AM40" s="13">
        <f t="shared" si="18"/>
        <v>8.3363383848372905</v>
      </c>
      <c r="AN40" s="13">
        <f t="shared" si="19"/>
        <v>9.50544816643378</v>
      </c>
      <c r="AO40" s="14">
        <f t="shared" si="20"/>
        <v>10.669193131601787</v>
      </c>
    </row>
    <row r="41" spans="1:41" x14ac:dyDescent="0.4">
      <c r="A41" s="171">
        <v>4.7</v>
      </c>
      <c r="B41" s="22">
        <f t="shared" si="39"/>
        <v>21276.59574468085</v>
      </c>
      <c r="C41" s="7">
        <f t="shared" si="39"/>
        <v>21231.422505307855</v>
      </c>
      <c r="D41" s="7">
        <f t="shared" si="39"/>
        <v>21186.440677966104</v>
      </c>
      <c r="E41" s="7">
        <f t="shared" si="39"/>
        <v>21141.64904862579</v>
      </c>
      <c r="F41" s="6">
        <f t="shared" si="39"/>
        <v>21097.046413502107</v>
      </c>
      <c r="G41" s="7">
        <f t="shared" si="39"/>
        <v>21052.631578947367</v>
      </c>
      <c r="H41" s="8">
        <f t="shared" si="39"/>
        <v>21008.403361344539</v>
      </c>
      <c r="I41" s="7">
        <f t="shared" si="39"/>
        <v>20964.360587002095</v>
      </c>
      <c r="J41" s="7">
        <f t="shared" si="39"/>
        <v>20920.502092050207</v>
      </c>
      <c r="K41" s="7">
        <f t="shared" si="39"/>
        <v>20876.826722338203</v>
      </c>
      <c r="L41" s="27">
        <f t="shared" si="30"/>
        <v>4.5259722919981868</v>
      </c>
      <c r="M41" s="13">
        <f t="shared" si="31"/>
        <v>9.0116394334909273</v>
      </c>
      <c r="N41" s="13">
        <f t="shared" si="32"/>
        <v>13.457404622888134</v>
      </c>
      <c r="O41" s="27">
        <f t="shared" si="33"/>
        <v>17.863666285273212</v>
      </c>
      <c r="P41" s="13">
        <f t="shared" si="34"/>
        <v>22.230818138566974</v>
      </c>
      <c r="Q41" s="14">
        <f t="shared" si="35"/>
        <v>26.559249258552882</v>
      </c>
      <c r="R41" s="13">
        <f t="shared" si="36"/>
        <v>30.849344142941845</v>
      </c>
      <c r="S41" s="13">
        <f t="shared" si="37"/>
        <v>35.101482774389297</v>
      </c>
      <c r="T41" s="14">
        <f t="shared" si="38"/>
        <v>39.316040682493622</v>
      </c>
      <c r="V41" s="186">
        <v>9.2000000000000099</v>
      </c>
      <c r="W41" s="22">
        <f t="shared" si="2"/>
        <v>10869.565217391293</v>
      </c>
      <c r="X41" s="7">
        <f t="shared" si="3"/>
        <v>10857.763300760033</v>
      </c>
      <c r="Y41" s="7">
        <f t="shared" si="4"/>
        <v>10845.986984815607</v>
      </c>
      <c r="Z41" s="7">
        <f t="shared" si="5"/>
        <v>10834.236186348851</v>
      </c>
      <c r="AA41" s="6">
        <f t="shared" si="6"/>
        <v>10822.510822510811</v>
      </c>
      <c r="AB41" s="7">
        <f t="shared" si="7"/>
        <v>10810.810810810799</v>
      </c>
      <c r="AC41" s="8">
        <f t="shared" si="8"/>
        <v>10799.136069114458</v>
      </c>
      <c r="AD41" s="7">
        <f t="shared" si="9"/>
        <v>10787.486515641844</v>
      </c>
      <c r="AE41" s="7">
        <f t="shared" si="10"/>
        <v>10775.862068965505</v>
      </c>
      <c r="AF41" s="7">
        <f t="shared" si="11"/>
        <v>10764.2626480086</v>
      </c>
      <c r="AG41" s="27">
        <f t="shared" si="12"/>
        <v>1.1813460729699727</v>
      </c>
      <c r="AH41" s="13">
        <f t="shared" si="13"/>
        <v>2.3573085759362584</v>
      </c>
      <c r="AI41" s="13">
        <f t="shared" si="14"/>
        <v>3.5279150986061723</v>
      </c>
      <c r="AJ41" s="27">
        <f t="shared" si="15"/>
        <v>4.6931930631781142</v>
      </c>
      <c r="AK41" s="13">
        <f t="shared" si="16"/>
        <v>5.8531697255330073</v>
      </c>
      <c r="AL41" s="14">
        <f t="shared" si="17"/>
        <v>7.0078721764130023</v>
      </c>
      <c r="AM41" s="13">
        <f t="shared" si="18"/>
        <v>8.1573273425910884</v>
      </c>
      <c r="AN41" s="13">
        <f t="shared" si="19"/>
        <v>9.3015619880497979</v>
      </c>
      <c r="AO41" s="14">
        <f t="shared" si="20"/>
        <v>10.440602715114437</v>
      </c>
    </row>
    <row r="42" spans="1:41" x14ac:dyDescent="0.4">
      <c r="A42" s="171">
        <v>4.8</v>
      </c>
      <c r="B42" s="22">
        <f t="shared" si="39"/>
        <v>20833.333333333336</v>
      </c>
      <c r="C42" s="7">
        <f t="shared" si="39"/>
        <v>20790.02079002079</v>
      </c>
      <c r="D42" s="7">
        <f t="shared" si="39"/>
        <v>20746.887966804981</v>
      </c>
      <c r="E42" s="7">
        <f t="shared" si="39"/>
        <v>20703.933747412008</v>
      </c>
      <c r="F42" s="6">
        <f t="shared" si="39"/>
        <v>20661.157024793389</v>
      </c>
      <c r="G42" s="7">
        <f t="shared" si="39"/>
        <v>20618.556701030928</v>
      </c>
      <c r="H42" s="8">
        <f t="shared" si="39"/>
        <v>20576.131687242803</v>
      </c>
      <c r="I42" s="7">
        <f t="shared" si="39"/>
        <v>20533.880903490757</v>
      </c>
      <c r="J42" s="7">
        <f t="shared" si="39"/>
        <v>20491.803278688527</v>
      </c>
      <c r="K42" s="7">
        <f t="shared" si="39"/>
        <v>20449.897750511249</v>
      </c>
      <c r="L42" s="27">
        <f t="shared" si="30"/>
        <v>4.3393737415826763</v>
      </c>
      <c r="M42" s="13">
        <f t="shared" si="31"/>
        <v>8.6409063965147652</v>
      </c>
      <c r="N42" s="13">
        <f t="shared" si="32"/>
        <v>12.90496867103866</v>
      </c>
      <c r="O42" s="27">
        <f t="shared" si="33"/>
        <v>17.131926973448572</v>
      </c>
      <c r="P42" s="13">
        <f t="shared" si="34"/>
        <v>21.322143472436437</v>
      </c>
      <c r="Q42" s="14">
        <f t="shared" si="35"/>
        <v>25.47597615448467</v>
      </c>
      <c r="R42" s="13">
        <f t="shared" si="36"/>
        <v>29.593778880360333</v>
      </c>
      <c r="S42" s="13">
        <f t="shared" si="37"/>
        <v>33.675901440736197</v>
      </c>
      <c r="T42" s="14">
        <f t="shared" si="38"/>
        <v>37.722689611007809</v>
      </c>
      <c r="V42" s="186">
        <v>9.3000000000000096</v>
      </c>
      <c r="W42" s="22">
        <f t="shared" si="2"/>
        <v>10752.688172042999</v>
      </c>
      <c r="X42" s="7">
        <f t="shared" si="3"/>
        <v>10741.138560687421</v>
      </c>
      <c r="Y42" s="7">
        <f t="shared" si="4"/>
        <v>10729.613733905569</v>
      </c>
      <c r="Z42" s="7">
        <f t="shared" si="5"/>
        <v>10718.113612004276</v>
      </c>
      <c r="AA42" s="6">
        <f t="shared" si="6"/>
        <v>10706.638115631682</v>
      </c>
      <c r="AB42" s="7">
        <f t="shared" si="7"/>
        <v>10695.187165775389</v>
      </c>
      <c r="AC42" s="8">
        <f t="shared" si="8"/>
        <v>10683.760683760673</v>
      </c>
      <c r="AD42" s="7">
        <f t="shared" si="9"/>
        <v>10672.358591248654</v>
      </c>
      <c r="AE42" s="7">
        <f t="shared" si="10"/>
        <v>10660.980810234531</v>
      </c>
      <c r="AF42" s="7">
        <f t="shared" si="11"/>
        <v>10649.627263045782</v>
      </c>
      <c r="AG42" s="27">
        <f t="shared" si="12"/>
        <v>1.1560787197122409</v>
      </c>
      <c r="AH42" s="13">
        <f t="shared" si="13"/>
        <v>2.306945567157527</v>
      </c>
      <c r="AI42" s="13">
        <f t="shared" si="14"/>
        <v>3.4526269657526427</v>
      </c>
      <c r="AJ42" s="27">
        <f t="shared" si="15"/>
        <v>4.5931491802002711</v>
      </c>
      <c r="AK42" s="13">
        <f t="shared" si="16"/>
        <v>5.728538317622224</v>
      </c>
      <c r="AL42" s="14">
        <f t="shared" si="17"/>
        <v>6.8588203286290081</v>
      </c>
      <c r="AM42" s="13">
        <f t="shared" si="18"/>
        <v>7.9840210084694263</v>
      </c>
      <c r="AN42" s="13">
        <f t="shared" si="19"/>
        <v>9.1041659980783152</v>
      </c>
      <c r="AO42" s="14">
        <f t="shared" si="20"/>
        <v>10.219280785186129</v>
      </c>
    </row>
    <row r="43" spans="1:41" x14ac:dyDescent="0.4">
      <c r="A43" s="171">
        <v>4.9000000000000004</v>
      </c>
      <c r="B43" s="22">
        <f t="shared" si="39"/>
        <v>20408.163265306121</v>
      </c>
      <c r="C43" s="7">
        <f t="shared" si="39"/>
        <v>20366.59877800407</v>
      </c>
      <c r="D43" s="7">
        <f t="shared" si="39"/>
        <v>20325.203252032519</v>
      </c>
      <c r="E43" s="7">
        <f t="shared" si="39"/>
        <v>20283.975659229207</v>
      </c>
      <c r="F43" s="6">
        <f t="shared" si="39"/>
        <v>20242.914979757086</v>
      </c>
      <c r="G43" s="7">
        <f t="shared" si="39"/>
        <v>20202.020202020201</v>
      </c>
      <c r="H43" s="8">
        <f t="shared" si="39"/>
        <v>20161.290322580648</v>
      </c>
      <c r="I43" s="7">
        <f t="shared" si="39"/>
        <v>20120.724346076458</v>
      </c>
      <c r="J43" s="7">
        <f t="shared" si="39"/>
        <v>20080.321285140559</v>
      </c>
      <c r="K43" s="7">
        <f t="shared" si="39"/>
        <v>20040.080160320638</v>
      </c>
      <c r="L43" s="27">
        <f t="shared" si="30"/>
        <v>4.1640814660895558</v>
      </c>
      <c r="M43" s="13">
        <f t="shared" si="31"/>
        <v>8.2925890789883852</v>
      </c>
      <c r="N43" s="13">
        <f t="shared" si="32"/>
        <v>12.38586426083566</v>
      </c>
      <c r="O43" s="27">
        <f t="shared" si="33"/>
        <v>16.44424455551416</v>
      </c>
      <c r="P43" s="13">
        <f t="shared" si="34"/>
        <v>20.468063680240448</v>
      </c>
      <c r="Q43" s="14">
        <f t="shared" si="35"/>
        <v>24.457651576296485</v>
      </c>
      <c r="R43" s="13">
        <f t="shared" si="36"/>
        <v>28.413334459044563</v>
      </c>
      <c r="S43" s="13">
        <f t="shared" si="37"/>
        <v>32.335434867141885</v>
      </c>
      <c r="T43" s="14">
        <f t="shared" si="38"/>
        <v>36.224271711016627</v>
      </c>
      <c r="V43" s="186">
        <v>9.4000000000000092</v>
      </c>
      <c r="W43" s="22">
        <f t="shared" si="2"/>
        <v>10638.297872340414</v>
      </c>
      <c r="X43" s="7">
        <f t="shared" si="3"/>
        <v>10626.992561105197</v>
      </c>
      <c r="Y43" s="7">
        <f t="shared" si="4"/>
        <v>10615.711252653919</v>
      </c>
      <c r="Z43" s="7">
        <f t="shared" si="5"/>
        <v>10604.453870625654</v>
      </c>
      <c r="AA43" s="6">
        <f t="shared" si="6"/>
        <v>10593.220338983043</v>
      </c>
      <c r="AB43" s="7">
        <f t="shared" si="7"/>
        <v>10582.010582010571</v>
      </c>
      <c r="AC43" s="8">
        <f t="shared" si="8"/>
        <v>10570.824524312886</v>
      </c>
      <c r="AD43" s="7">
        <f t="shared" si="9"/>
        <v>10559.662090813084</v>
      </c>
      <c r="AE43" s="7">
        <f t="shared" si="10"/>
        <v>10548.523206751044</v>
      </c>
      <c r="AF43" s="7">
        <f t="shared" si="11"/>
        <v>10537.407797681759</v>
      </c>
      <c r="AG43" s="27">
        <f t="shared" si="12"/>
        <v>1.1316134317967226</v>
      </c>
      <c r="AH43" s="13">
        <f t="shared" si="13"/>
        <v>2.2581794647485367</v>
      </c>
      <c r="AI43" s="13">
        <f t="shared" si="14"/>
        <v>3.3797234169542207</v>
      </c>
      <c r="AJ43" s="27">
        <f t="shared" si="15"/>
        <v>4.4962704560621205</v>
      </c>
      <c r="AK43" s="13">
        <f t="shared" si="16"/>
        <v>5.6078456003106112</v>
      </c>
      <c r="AL43" s="14">
        <f t="shared" si="17"/>
        <v>6.7144737195503694</v>
      </c>
      <c r="AM43" s="13">
        <f t="shared" si="18"/>
        <v>7.8161795363030251</v>
      </c>
      <c r="AN43" s="13">
        <f t="shared" si="19"/>
        <v>8.9129876267688815</v>
      </c>
      <c r="AO43" s="14">
        <f t="shared" si="20"/>
        <v>10.004922421830997</v>
      </c>
    </row>
    <row r="44" spans="1:41" x14ac:dyDescent="0.4">
      <c r="A44" s="171">
        <v>5</v>
      </c>
      <c r="B44" s="22">
        <f t="shared" si="39"/>
        <v>20000</v>
      </c>
      <c r="C44" s="7">
        <f t="shared" si="39"/>
        <v>19960.079840319362</v>
      </c>
      <c r="D44" s="7">
        <f t="shared" si="39"/>
        <v>19920.318725099602</v>
      </c>
      <c r="E44" s="7">
        <f t="shared" si="39"/>
        <v>19880.715705765408</v>
      </c>
      <c r="F44" s="6">
        <f t="shared" si="39"/>
        <v>19841.269841269841</v>
      </c>
      <c r="G44" s="7">
        <f t="shared" si="39"/>
        <v>19801.980198019803</v>
      </c>
      <c r="H44" s="8">
        <f t="shared" si="39"/>
        <v>19762.845849802376</v>
      </c>
      <c r="I44" s="7">
        <f t="shared" si="39"/>
        <v>19723.865877712029</v>
      </c>
      <c r="J44" s="7">
        <f t="shared" si="39"/>
        <v>19685.039370078739</v>
      </c>
      <c r="K44" s="7">
        <f t="shared" si="39"/>
        <v>19646.365422396859</v>
      </c>
      <c r="L44" s="27">
        <f t="shared" si="30"/>
        <v>3.9992001599712239</v>
      </c>
      <c r="M44" s="13">
        <f t="shared" si="31"/>
        <v>7.964916137396358</v>
      </c>
      <c r="N44" s="13">
        <f t="shared" si="32"/>
        <v>11.897462905693828</v>
      </c>
      <c r="O44" s="27">
        <f t="shared" si="33"/>
        <v>15.797151931477856</v>
      </c>
      <c r="P44" s="13">
        <f t="shared" si="34"/>
        <v>19.664291220287851</v>
      </c>
      <c r="Q44" s="14">
        <f t="shared" si="35"/>
        <v>23.499185361575655</v>
      </c>
      <c r="R44" s="13">
        <f t="shared" si="36"/>
        <v>27.302135573045234</v>
      </c>
      <c r="S44" s="13">
        <f t="shared" si="37"/>
        <v>31.073439744326606</v>
      </c>
      <c r="T44" s="14">
        <f t="shared" si="38"/>
        <v>34.813392479998583</v>
      </c>
      <c r="V44" s="186">
        <v>9.5000000000000107</v>
      </c>
      <c r="W44" s="22">
        <f t="shared" si="2"/>
        <v>10526.315789473672</v>
      </c>
      <c r="X44" s="7">
        <f t="shared" si="3"/>
        <v>10515.247108307034</v>
      </c>
      <c r="Y44" s="7">
        <f t="shared" si="4"/>
        <v>10504.201680672259</v>
      </c>
      <c r="Z44" s="7">
        <f t="shared" si="5"/>
        <v>10493.179433368299</v>
      </c>
      <c r="AA44" s="6">
        <f t="shared" si="6"/>
        <v>10482.180293501038</v>
      </c>
      <c r="AB44" s="7">
        <f t="shared" si="7"/>
        <v>10471.204188481663</v>
      </c>
      <c r="AC44" s="8">
        <f t="shared" si="8"/>
        <v>10460.251046025092</v>
      </c>
      <c r="AD44" s="7">
        <f t="shared" si="9"/>
        <v>10449.320794148369</v>
      </c>
      <c r="AE44" s="7">
        <f t="shared" si="10"/>
        <v>10438.41336116909</v>
      </c>
      <c r="AF44" s="7">
        <f t="shared" si="11"/>
        <v>10427.528675703847</v>
      </c>
      <c r="AG44" s="27">
        <f t="shared" si="12"/>
        <v>1.1079166181953042</v>
      </c>
      <c r="AH44" s="13">
        <f t="shared" si="13"/>
        <v>2.2109434626399889</v>
      </c>
      <c r="AI44" s="13">
        <f t="shared" si="14"/>
        <v>3.3091048033202242</v>
      </c>
      <c r="AJ44" s="27">
        <f t="shared" si="15"/>
        <v>4.4024247675115475</v>
      </c>
      <c r="AK44" s="13">
        <f t="shared" si="16"/>
        <v>5.4909273407574801</v>
      </c>
      <c r="AL44" s="14">
        <f t="shared" si="17"/>
        <v>6.5746363678208581</v>
      </c>
      <c r="AM44" s="13">
        <f t="shared" si="18"/>
        <v>7.6535755536915531</v>
      </c>
      <c r="AN44" s="13">
        <f t="shared" si="19"/>
        <v>8.7277684645214322</v>
      </c>
      <c r="AO44" s="14">
        <f t="shared" si="20"/>
        <v>9.797238528577509</v>
      </c>
    </row>
    <row r="45" spans="1:41" x14ac:dyDescent="0.4">
      <c r="A45" s="171">
        <v>5.0999999999999996</v>
      </c>
      <c r="B45" s="22">
        <f t="shared" si="39"/>
        <v>19607.843137254906</v>
      </c>
      <c r="C45" s="7">
        <f t="shared" si="39"/>
        <v>19569.471624266145</v>
      </c>
      <c r="D45" s="7">
        <f t="shared" si="39"/>
        <v>19531.250000000004</v>
      </c>
      <c r="E45" s="7">
        <f t="shared" si="39"/>
        <v>19493.177387914231</v>
      </c>
      <c r="F45" s="6">
        <f t="shared" si="39"/>
        <v>19455.252918287937</v>
      </c>
      <c r="G45" s="7">
        <f t="shared" si="39"/>
        <v>19417.475728155343</v>
      </c>
      <c r="H45" s="8">
        <f t="shared" si="39"/>
        <v>19379.844961240313</v>
      </c>
      <c r="I45" s="7">
        <f t="shared" si="39"/>
        <v>19342.359767891685</v>
      </c>
      <c r="J45" s="7">
        <f t="shared" si="39"/>
        <v>19305.019305019305</v>
      </c>
      <c r="K45" s="7">
        <f t="shared" si="39"/>
        <v>19267.82273603083</v>
      </c>
      <c r="L45" s="27">
        <f t="shared" si="30"/>
        <v>3.8439214148747851</v>
      </c>
      <c r="M45" s="13">
        <f t="shared" si="31"/>
        <v>7.6562878029180865</v>
      </c>
      <c r="N45" s="13">
        <f t="shared" si="32"/>
        <v>11.437390201055678</v>
      </c>
      <c r="O45" s="27">
        <f t="shared" si="33"/>
        <v>15.187516468962713</v>
      </c>
      <c r="P45" s="13">
        <f t="shared" si="34"/>
        <v>18.906951329725416</v>
      </c>
      <c r="Q45" s="14">
        <f t="shared" si="35"/>
        <v>22.59597640980428</v>
      </c>
      <c r="R45" s="13">
        <f t="shared" si="36"/>
        <v>26.254870278433373</v>
      </c>
      <c r="S45" s="13">
        <f t="shared" si="37"/>
        <v>29.883908486510336</v>
      </c>
      <c r="T45" s="14">
        <f t="shared" si="38"/>
        <v>33.483363604773331</v>
      </c>
      <c r="V45" s="186">
        <v>9.6000000000000103</v>
      </c>
      <c r="W45" s="22">
        <f t="shared" si="2"/>
        <v>10416.666666666655</v>
      </c>
      <c r="X45" s="7">
        <f t="shared" si="3"/>
        <v>10405.827263267418</v>
      </c>
      <c r="Y45" s="7">
        <f t="shared" si="4"/>
        <v>10395.010395010384</v>
      </c>
      <c r="Z45" s="7">
        <f t="shared" si="5"/>
        <v>10384.215991692616</v>
      </c>
      <c r="AA45" s="6">
        <f t="shared" si="6"/>
        <v>10373.44398340248</v>
      </c>
      <c r="AB45" s="7">
        <f t="shared" si="7"/>
        <v>10362.694300518124</v>
      </c>
      <c r="AC45" s="8">
        <f t="shared" si="8"/>
        <v>10351.966873705993</v>
      </c>
      <c r="AD45" s="7">
        <f t="shared" si="9"/>
        <v>10341.261633919326</v>
      </c>
      <c r="AE45" s="7">
        <f t="shared" si="10"/>
        <v>10330.578512396683</v>
      </c>
      <c r="AF45" s="7">
        <f t="shared" si="11"/>
        <v>10319.917440660465</v>
      </c>
      <c r="AG45" s="27">
        <f t="shared" si="12"/>
        <v>1.0849564281488711</v>
      </c>
      <c r="AH45" s="13">
        <f t="shared" si="13"/>
        <v>2.1651742120811832</v>
      </c>
      <c r="AI45" s="13">
        <f t="shared" si="14"/>
        <v>3.2406766273543326</v>
      </c>
      <c r="AJ45" s="27">
        <f t="shared" si="15"/>
        <v>4.3114868140710314</v>
      </c>
      <c r="AK45" s="13">
        <f t="shared" si="16"/>
        <v>5.3776277778142685</v>
      </c>
      <c r="AL45" s="14">
        <f t="shared" si="17"/>
        <v>6.4391223905477091</v>
      </c>
      <c r="AM45" s="13">
        <f t="shared" si="18"/>
        <v>7.4959933915324655</v>
      </c>
      <c r="AN45" s="13">
        <f t="shared" si="19"/>
        <v>8.5482633882347727</v>
      </c>
      <c r="AO45" s="14">
        <f t="shared" si="20"/>
        <v>9.5959548572172935</v>
      </c>
    </row>
    <row r="46" spans="1:41" x14ac:dyDescent="0.4">
      <c r="A46" s="171">
        <v>5.2</v>
      </c>
      <c r="B46" s="22">
        <f t="shared" si="39"/>
        <v>19230.76923076923</v>
      </c>
      <c r="C46" s="7">
        <f t="shared" si="39"/>
        <v>19193.857965451054</v>
      </c>
      <c r="D46" s="7">
        <f t="shared" si="39"/>
        <v>19157.088122605364</v>
      </c>
      <c r="E46" s="7">
        <f t="shared" si="39"/>
        <v>19120.458891013383</v>
      </c>
      <c r="F46" s="6">
        <f t="shared" si="39"/>
        <v>19083.969465648854</v>
      </c>
      <c r="G46" s="7">
        <f t="shared" si="39"/>
        <v>19047.619047619046</v>
      </c>
      <c r="H46" s="8">
        <f t="shared" si="39"/>
        <v>19011.406844106466</v>
      </c>
      <c r="I46" s="7">
        <f t="shared" si="39"/>
        <v>18975.332068311192</v>
      </c>
      <c r="J46" s="7">
        <f t="shared" si="39"/>
        <v>18939.39393939394</v>
      </c>
      <c r="K46" s="7">
        <f t="shared" si="39"/>
        <v>18903.591682419661</v>
      </c>
      <c r="L46" s="27">
        <f t="shared" si="30"/>
        <v>3.6975137917252141</v>
      </c>
      <c r="M46" s="13">
        <f t="shared" si="31"/>
        <v>7.3652563182840822</v>
      </c>
      <c r="N46" s="13">
        <f t="shared" si="32"/>
        <v>11.003496911318507</v>
      </c>
      <c r="O46" s="27">
        <f t="shared" si="33"/>
        <v>14.612502018349915</v>
      </c>
      <c r="P46" s="13">
        <f t="shared" si="34"/>
        <v>18.192535238940764</v>
      </c>
      <c r="Q46" s="14">
        <f t="shared" si="35"/>
        <v>21.743857360295806</v>
      </c>
      <c r="R46" s="13">
        <f t="shared" si="36"/>
        <v>25.266726392397686</v>
      </c>
      <c r="S46" s="13">
        <f t="shared" si="37"/>
        <v>28.761397602589568</v>
      </c>
      <c r="T46" s="14">
        <f t="shared" si="38"/>
        <v>32.228123549735756</v>
      </c>
      <c r="V46" s="186">
        <v>9.7000000000000099</v>
      </c>
      <c r="W46" s="22">
        <f t="shared" si="2"/>
        <v>10309.278350515453</v>
      </c>
      <c r="X46" s="7">
        <f t="shared" si="3"/>
        <v>10298.661174047364</v>
      </c>
      <c r="Y46" s="7">
        <f t="shared" si="4"/>
        <v>10288.065843621389</v>
      </c>
      <c r="Z46" s="7">
        <f t="shared" si="5"/>
        <v>10277.492291880772</v>
      </c>
      <c r="AA46" s="6">
        <f t="shared" si="6"/>
        <v>10266.94045174537</v>
      </c>
      <c r="AB46" s="7">
        <f t="shared" si="7"/>
        <v>10256.410256410245</v>
      </c>
      <c r="AC46" s="8">
        <f t="shared" si="8"/>
        <v>10245.901639344251</v>
      </c>
      <c r="AD46" s="7">
        <f t="shared" si="9"/>
        <v>10235.414534288628</v>
      </c>
      <c r="AE46" s="7">
        <f t="shared" si="10"/>
        <v>10224.948875255614</v>
      </c>
      <c r="AF46" s="7">
        <f t="shared" si="11"/>
        <v>10214.504596527058</v>
      </c>
      <c r="AG46" s="27">
        <f t="shared" si="12"/>
        <v>1.0627026441088674</v>
      </c>
      <c r="AH46" s="13">
        <f t="shared" si="13"/>
        <v>2.1208116091529519</v>
      </c>
      <c r="AI46" s="13">
        <f t="shared" si="14"/>
        <v>3.1743492266650719</v>
      </c>
      <c r="AJ46" s="27">
        <f t="shared" si="15"/>
        <v>4.2233376995609433</v>
      </c>
      <c r="AK46" s="13">
        <f t="shared" si="16"/>
        <v>5.267799102999561</v>
      </c>
      <c r="AL46" s="14">
        <f t="shared" si="17"/>
        <v>6.3077553852454002</v>
      </c>
      <c r="AM46" s="13">
        <f t="shared" si="18"/>
        <v>7.3432283685251605</v>
      </c>
      <c r="AN46" s="13">
        <f t="shared" si="19"/>
        <v>8.3742397498772334</v>
      </c>
      <c r="AO46" s="14">
        <f t="shared" si="20"/>
        <v>9.4008111019811622</v>
      </c>
    </row>
    <row r="47" spans="1:41" x14ac:dyDescent="0.4">
      <c r="A47" s="171">
        <v>5.3</v>
      </c>
      <c r="B47" s="22">
        <f t="shared" si="39"/>
        <v>18867.92452830189</v>
      </c>
      <c r="C47" s="7">
        <f t="shared" si="39"/>
        <v>18832.391713747649</v>
      </c>
      <c r="D47" s="7">
        <f t="shared" si="39"/>
        <v>18796.992481203008</v>
      </c>
      <c r="E47" s="7">
        <f t="shared" si="39"/>
        <v>18761.726078799249</v>
      </c>
      <c r="F47" s="6">
        <f t="shared" si="39"/>
        <v>18726.591760299627</v>
      </c>
      <c r="G47" s="7">
        <f t="shared" si="39"/>
        <v>18691.58878504673</v>
      </c>
      <c r="H47" s="8">
        <f t="shared" si="39"/>
        <v>18656.716417910447</v>
      </c>
      <c r="I47" s="7">
        <f t="shared" si="39"/>
        <v>18621.973929236497</v>
      </c>
      <c r="J47" s="7">
        <f t="shared" si="39"/>
        <v>18587.36059479554</v>
      </c>
      <c r="K47" s="7">
        <f t="shared" si="39"/>
        <v>18552.875695732841</v>
      </c>
      <c r="L47" s="27">
        <f t="shared" si="30"/>
        <v>3.5593141913450381</v>
      </c>
      <c r="M47" s="13">
        <f t="shared" si="31"/>
        <v>7.0905089283696725</v>
      </c>
      <c r="N47" s="13">
        <f t="shared" si="32"/>
        <v>10.593833823710156</v>
      </c>
      <c r="O47" s="27">
        <f t="shared" si="33"/>
        <v>14.06953586711461</v>
      </c>
      <c r="P47" s="13">
        <f t="shared" si="34"/>
        <v>17.517859457715531</v>
      </c>
      <c r="Q47" s="14">
        <f t="shared" si="35"/>
        <v>20.93904643582573</v>
      </c>
      <c r="R47" s="13">
        <f t="shared" si="36"/>
        <v>24.333336114283156</v>
      </c>
      <c r="S47" s="13">
        <f t="shared" si="37"/>
        <v>27.700965309388266</v>
      </c>
      <c r="T47" s="14">
        <f t="shared" si="38"/>
        <v>31.042168371346634</v>
      </c>
      <c r="V47" s="186">
        <v>9.8000000000000096</v>
      </c>
      <c r="W47" s="22">
        <f t="shared" si="2"/>
        <v>10204.081632653051</v>
      </c>
      <c r="X47" s="7">
        <f t="shared" si="3"/>
        <v>10193.679918450551</v>
      </c>
      <c r="Y47" s="7">
        <f t="shared" si="4"/>
        <v>10183.299389002028</v>
      </c>
      <c r="Z47" s="7">
        <f t="shared" si="5"/>
        <v>10172.939979654111</v>
      </c>
      <c r="AA47" s="6">
        <f t="shared" si="6"/>
        <v>10162.601626016252</v>
      </c>
      <c r="AB47" s="7">
        <f t="shared" si="7"/>
        <v>10152.28426395938</v>
      </c>
      <c r="AC47" s="8">
        <f t="shared" si="8"/>
        <v>10141.987829614594</v>
      </c>
      <c r="AD47" s="7">
        <f t="shared" si="9"/>
        <v>10131.712259371823</v>
      </c>
      <c r="AE47" s="7">
        <f t="shared" si="10"/>
        <v>10121.457489878532</v>
      </c>
      <c r="AF47" s="7">
        <f t="shared" si="11"/>
        <v>10111.223458038412</v>
      </c>
      <c r="AG47" s="27">
        <f t="shared" si="12"/>
        <v>1.0411265822513087</v>
      </c>
      <c r="AH47" s="13">
        <f t="shared" si="13"/>
        <v>2.0777985973199975</v>
      </c>
      <c r="AI47" s="13">
        <f t="shared" si="14"/>
        <v>3.1100374800989812</v>
      </c>
      <c r="AJ47" s="27">
        <f t="shared" si="15"/>
        <v>4.1378645432796475</v>
      </c>
      <c r="AK47" s="13">
        <f t="shared" si="16"/>
        <v>5.1613009781722212</v>
      </c>
      <c r="AL47" s="14">
        <f t="shared" si="17"/>
        <v>6.1803678554952057</v>
      </c>
      <c r="AM47" s="13">
        <f t="shared" si="18"/>
        <v>7.19508612620848</v>
      </c>
      <c r="AN47" s="13">
        <f t="shared" si="19"/>
        <v>8.2054766222881881</v>
      </c>
      <c r="AO47" s="14">
        <f t="shared" si="20"/>
        <v>9.2115600575289136</v>
      </c>
    </row>
    <row r="48" spans="1:41" x14ac:dyDescent="0.4">
      <c r="A48" s="172">
        <v>5.4</v>
      </c>
      <c r="B48" s="23">
        <f t="shared" si="39"/>
        <v>18518.518518518518</v>
      </c>
      <c r="C48" s="10">
        <f t="shared" si="39"/>
        <v>18484.288354898337</v>
      </c>
      <c r="D48" s="10">
        <f t="shared" si="39"/>
        <v>18450.184501845019</v>
      </c>
      <c r="E48" s="10">
        <f t="shared" si="39"/>
        <v>18416.206261510128</v>
      </c>
      <c r="F48" s="9">
        <f t="shared" si="39"/>
        <v>18382.352941176468</v>
      </c>
      <c r="G48" s="10">
        <f t="shared" si="39"/>
        <v>18348.623853211007</v>
      </c>
      <c r="H48" s="11">
        <f t="shared" si="39"/>
        <v>18315.018315018315</v>
      </c>
      <c r="I48" s="10">
        <f t="shared" si="39"/>
        <v>18281.535648994512</v>
      </c>
      <c r="J48" s="10">
        <f t="shared" si="39"/>
        <v>18248.175182481751</v>
      </c>
      <c r="K48" s="10">
        <f t="shared" si="39"/>
        <v>18214.936247723133</v>
      </c>
      <c r="L48" s="28">
        <f t="shared" si="30"/>
        <v>3.4287203329986369</v>
      </c>
      <c r="M48" s="16">
        <f t="shared" si="31"/>
        <v>6.8308530505892122</v>
      </c>
      <c r="N48" s="16">
        <f t="shared" si="32"/>
        <v>10.206629818465444</v>
      </c>
      <c r="O48" s="28">
        <f t="shared" si="33"/>
        <v>13.556279912776517</v>
      </c>
      <c r="P48" s="16">
        <f t="shared" si="34"/>
        <v>16.880030249012634</v>
      </c>
      <c r="Q48" s="17">
        <f t="shared" si="35"/>
        <v>20.178105410424905</v>
      </c>
      <c r="R48" s="16">
        <f t="shared" si="36"/>
        <v>23.450727676077804</v>
      </c>
      <c r="S48" s="16">
        <f t="shared" si="37"/>
        <v>26.698117048548738</v>
      </c>
      <c r="T48" s="17">
        <f t="shared" si="38"/>
        <v>29.920491281169234</v>
      </c>
      <c r="V48" s="187">
        <v>9.9000000000000092</v>
      </c>
      <c r="W48" s="23">
        <f t="shared" si="2"/>
        <v>10101.010101010092</v>
      </c>
      <c r="X48" s="10">
        <f t="shared" si="3"/>
        <v>10090.817356205844</v>
      </c>
      <c r="Y48" s="10">
        <f t="shared" si="4"/>
        <v>10080.645161290313</v>
      </c>
      <c r="Z48" s="10">
        <f t="shared" si="5"/>
        <v>10070.493454179245</v>
      </c>
      <c r="AA48" s="9">
        <f t="shared" si="6"/>
        <v>10060.36217303822</v>
      </c>
      <c r="AB48" s="10">
        <f t="shared" si="7"/>
        <v>10050.251256281397</v>
      </c>
      <c r="AC48" s="11">
        <f t="shared" si="8"/>
        <v>10040.160642570272</v>
      </c>
      <c r="AD48" s="10">
        <f t="shared" si="9"/>
        <v>10030.090270812429</v>
      </c>
      <c r="AE48" s="10">
        <f t="shared" si="10"/>
        <v>10020.040080160312</v>
      </c>
      <c r="AF48" s="10">
        <f t="shared" si="11"/>
        <v>10010.010010010001</v>
      </c>
      <c r="AG48" s="28">
        <f t="shared" si="12"/>
        <v>1.0202010000011796</v>
      </c>
      <c r="AH48" s="16">
        <f t="shared" si="13"/>
        <v>2.0360809839003196</v>
      </c>
      <c r="AI48" s="16">
        <f t="shared" si="14"/>
        <v>3.0476605345011194</v>
      </c>
      <c r="AJ48" s="28">
        <f t="shared" si="15"/>
        <v>4.0549601184502535</v>
      </c>
      <c r="AK48" s="16">
        <f t="shared" si="16"/>
        <v>5.0580000869977084</v>
      </c>
      <c r="AL48" s="17">
        <f t="shared" si="17"/>
        <v>6.0568006767462066</v>
      </c>
      <c r="AM48" s="16">
        <f t="shared" si="18"/>
        <v>7.0513820104351908</v>
      </c>
      <c r="AN48" s="16">
        <f t="shared" si="19"/>
        <v>8.0417640976647817</v>
      </c>
      <c r="AO48" s="17">
        <f t="shared" si="20"/>
        <v>9.027966835663392</v>
      </c>
    </row>
    <row r="49" spans="1:41" x14ac:dyDescent="0.4">
      <c r="A49" s="184"/>
      <c r="B49" s="7"/>
      <c r="C49" s="7"/>
      <c r="D49" s="7"/>
      <c r="E49" s="7"/>
      <c r="F49" s="7"/>
      <c r="G49" s="7"/>
      <c r="H49" s="7"/>
      <c r="I49" s="7"/>
      <c r="J49" s="7"/>
      <c r="K49" s="7"/>
      <c r="L49" s="13"/>
      <c r="M49" s="13"/>
      <c r="N49" s="13"/>
      <c r="O49" s="13"/>
      <c r="P49" s="13"/>
      <c r="Q49" s="13"/>
      <c r="R49" s="13"/>
      <c r="S49" s="13"/>
      <c r="T49" s="13"/>
      <c r="U49" s="135"/>
      <c r="V49" s="184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13"/>
      <c r="AH49" s="13"/>
      <c r="AI49" s="13"/>
      <c r="AJ49" s="13"/>
      <c r="AK49" s="13"/>
      <c r="AL49" s="13"/>
      <c r="AM49" s="13"/>
      <c r="AN49" s="13"/>
      <c r="AO49" s="13"/>
    </row>
    <row r="50" spans="1:41" x14ac:dyDescent="0.4">
      <c r="A50" s="184"/>
      <c r="B50" s="7"/>
      <c r="C50" s="7"/>
      <c r="D50" s="7"/>
      <c r="E50" s="7"/>
      <c r="F50" s="7"/>
      <c r="G50" s="7"/>
      <c r="H50" s="7"/>
      <c r="I50" s="7"/>
      <c r="J50" s="7"/>
      <c r="K50" s="7"/>
      <c r="L50" s="13"/>
      <c r="M50" s="13"/>
      <c r="N50" s="13"/>
      <c r="O50" s="13"/>
      <c r="P50" s="13"/>
      <c r="Q50" s="13"/>
      <c r="R50" s="13"/>
      <c r="S50" s="13"/>
      <c r="T50" s="13"/>
      <c r="U50" s="135"/>
      <c r="V50" s="184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13"/>
      <c r="AH50" s="13"/>
      <c r="AI50" s="13"/>
      <c r="AJ50" s="13"/>
      <c r="AK50" s="13"/>
      <c r="AL50" s="13"/>
      <c r="AM50" s="13"/>
      <c r="AN50" s="13"/>
      <c r="AO50" s="13"/>
    </row>
    <row r="51" spans="1:41" x14ac:dyDescent="0.4">
      <c r="A51" s="184"/>
      <c r="B51" s="7"/>
      <c r="C51" s="7"/>
      <c r="D51" s="7"/>
      <c r="E51" s="7"/>
      <c r="F51" s="7"/>
      <c r="G51" s="7"/>
      <c r="H51" s="7"/>
      <c r="I51" s="7"/>
      <c r="J51" s="7"/>
      <c r="K51" s="7"/>
      <c r="L51" s="13"/>
      <c r="M51" s="13"/>
      <c r="N51" s="13"/>
      <c r="O51" s="13"/>
      <c r="P51" s="13"/>
      <c r="Q51" s="13"/>
      <c r="R51" s="13"/>
      <c r="S51" s="13"/>
      <c r="T51" s="13"/>
      <c r="U51" s="135"/>
      <c r="V51" s="184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13"/>
      <c r="AH51" s="13"/>
      <c r="AI51" s="13"/>
      <c r="AJ51" s="13"/>
      <c r="AK51" s="13"/>
      <c r="AL51" s="13"/>
      <c r="AM51" s="13"/>
      <c r="AN51" s="13"/>
      <c r="AO51" s="13"/>
    </row>
    <row r="52" spans="1:41" x14ac:dyDescent="0.4">
      <c r="A52" s="184"/>
      <c r="B52" s="7"/>
      <c r="C52" s="7"/>
      <c r="D52" s="7"/>
      <c r="E52" s="7"/>
      <c r="F52" s="7"/>
      <c r="G52" s="7"/>
      <c r="H52" s="7"/>
      <c r="I52" s="7"/>
      <c r="J52" s="7"/>
      <c r="K52" s="7"/>
      <c r="L52" s="13"/>
      <c r="M52" s="13"/>
      <c r="N52" s="13"/>
      <c r="O52" s="13"/>
      <c r="P52" s="13"/>
      <c r="Q52" s="13"/>
      <c r="R52" s="13"/>
      <c r="S52" s="13"/>
      <c r="T52" s="13"/>
      <c r="U52" s="135"/>
      <c r="V52" s="184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13"/>
      <c r="AH52" s="13"/>
      <c r="AI52" s="13"/>
      <c r="AJ52" s="13"/>
      <c r="AK52" s="13"/>
      <c r="AL52" s="13"/>
      <c r="AM52" s="13"/>
      <c r="AN52" s="13"/>
      <c r="AO52" s="13"/>
    </row>
    <row r="53" spans="1:41" x14ac:dyDescent="0.4">
      <c r="A53" s="184"/>
      <c r="B53" s="7"/>
      <c r="C53" s="7"/>
      <c r="D53" s="7"/>
      <c r="E53" s="7"/>
      <c r="F53" s="7"/>
      <c r="G53" s="7"/>
      <c r="H53" s="7"/>
      <c r="I53" s="7"/>
      <c r="J53" s="7"/>
      <c r="K53" s="7"/>
      <c r="L53" s="13"/>
      <c r="M53" s="13"/>
      <c r="N53" s="13"/>
      <c r="O53" s="13"/>
      <c r="P53" s="13"/>
      <c r="Q53" s="13"/>
      <c r="R53" s="13"/>
      <c r="S53" s="13"/>
      <c r="T53" s="13"/>
      <c r="U53" s="135"/>
      <c r="V53" s="184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13"/>
      <c r="AH53" s="13"/>
      <c r="AI53" s="13"/>
      <c r="AJ53" s="13"/>
      <c r="AK53" s="13"/>
      <c r="AL53" s="13"/>
      <c r="AM53" s="13"/>
      <c r="AN53" s="13"/>
      <c r="AO53" s="13"/>
    </row>
    <row r="65" spans="1:22" x14ac:dyDescent="0.4">
      <c r="A65" s="126"/>
      <c r="V65" s="126"/>
    </row>
    <row r="66" spans="1:22" x14ac:dyDescent="0.4">
      <c r="A66" s="126"/>
      <c r="V66" s="126"/>
    </row>
    <row r="67" spans="1:22" x14ac:dyDescent="0.4">
      <c r="A67" s="126"/>
      <c r="V67" s="126"/>
    </row>
    <row r="68" spans="1:22" x14ac:dyDescent="0.4">
      <c r="A68" s="126"/>
      <c r="V68" s="126"/>
    </row>
    <row r="69" spans="1:22" x14ac:dyDescent="0.4">
      <c r="A69" s="126"/>
      <c r="V69" s="126"/>
    </row>
    <row r="70" spans="1:22" x14ac:dyDescent="0.4">
      <c r="A70" s="126"/>
      <c r="V70" s="126"/>
    </row>
    <row r="71" spans="1:22" x14ac:dyDescent="0.4">
      <c r="A71" s="126"/>
      <c r="V71" s="126"/>
    </row>
    <row r="72" spans="1:22" x14ac:dyDescent="0.4">
      <c r="A72" s="126"/>
      <c r="V72" s="126"/>
    </row>
    <row r="73" spans="1:22" x14ac:dyDescent="0.4">
      <c r="A73" s="126"/>
      <c r="V73" s="126"/>
    </row>
    <row r="74" spans="1:22" x14ac:dyDescent="0.4">
      <c r="A74" s="126"/>
      <c r="V74" s="126"/>
    </row>
    <row r="75" spans="1:22" x14ac:dyDescent="0.4">
      <c r="A75" s="126"/>
      <c r="V75" s="126"/>
    </row>
    <row r="76" spans="1:22" x14ac:dyDescent="0.4">
      <c r="A76" s="126"/>
      <c r="V76" s="126"/>
    </row>
    <row r="77" spans="1:22" x14ac:dyDescent="0.4">
      <c r="A77" s="126"/>
      <c r="V77" s="126"/>
    </row>
    <row r="78" spans="1:22" x14ac:dyDescent="0.4">
      <c r="A78" s="126"/>
      <c r="V78" s="126"/>
    </row>
    <row r="79" spans="1:22" x14ac:dyDescent="0.4">
      <c r="A79" s="126"/>
      <c r="V79" s="126"/>
    </row>
    <row r="80" spans="1:22" x14ac:dyDescent="0.4">
      <c r="A80" s="126"/>
      <c r="V80" s="126"/>
    </row>
    <row r="81" spans="1:22" x14ac:dyDescent="0.4">
      <c r="A81" s="126"/>
      <c r="V81" s="126"/>
    </row>
    <row r="82" spans="1:22" x14ac:dyDescent="0.4">
      <c r="A82" s="126"/>
      <c r="V82" s="126"/>
    </row>
    <row r="83" spans="1:22" x14ac:dyDescent="0.4">
      <c r="A83" s="126"/>
      <c r="V83" s="126"/>
    </row>
    <row r="84" spans="1:22" x14ac:dyDescent="0.4">
      <c r="A84" s="126"/>
      <c r="V84" s="126"/>
    </row>
    <row r="85" spans="1:22" x14ac:dyDescent="0.4">
      <c r="A85" s="126"/>
      <c r="V85" s="126"/>
    </row>
    <row r="86" spans="1:22" x14ac:dyDescent="0.4">
      <c r="A86" s="126"/>
      <c r="V86" s="126"/>
    </row>
    <row r="87" spans="1:22" x14ac:dyDescent="0.4">
      <c r="A87" s="126"/>
      <c r="V87" s="126"/>
    </row>
    <row r="88" spans="1:22" x14ac:dyDescent="0.4">
      <c r="A88" s="126"/>
      <c r="V88" s="126"/>
    </row>
    <row r="89" spans="1:22" x14ac:dyDescent="0.4">
      <c r="A89" s="126"/>
      <c r="V89" s="126"/>
    </row>
    <row r="90" spans="1:22" x14ac:dyDescent="0.4">
      <c r="A90" s="126"/>
      <c r="V90" s="126"/>
    </row>
    <row r="91" spans="1:22" x14ac:dyDescent="0.4">
      <c r="A91" s="126"/>
      <c r="V91" s="126"/>
    </row>
    <row r="92" spans="1:22" x14ac:dyDescent="0.4">
      <c r="A92" s="126"/>
      <c r="V92" s="126"/>
    </row>
    <row r="93" spans="1:22" x14ac:dyDescent="0.4">
      <c r="A93" s="126"/>
      <c r="V93" s="126"/>
    </row>
  </sheetData>
  <mergeCells count="26">
    <mergeCell ref="W2:W3"/>
    <mergeCell ref="A1:T1"/>
    <mergeCell ref="V1:A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T2"/>
    <mergeCell ref="V2:V3"/>
    <mergeCell ref="AD2:AD3"/>
    <mergeCell ref="AE2:AE3"/>
    <mergeCell ref="AF2:AF3"/>
    <mergeCell ref="AG2:AO2"/>
    <mergeCell ref="X2:X3"/>
    <mergeCell ref="Y2:Y3"/>
    <mergeCell ref="Z2:Z3"/>
    <mergeCell ref="AA2:AA3"/>
    <mergeCell ref="AB2:AB3"/>
    <mergeCell ref="AC2:AC3"/>
  </mergeCells>
  <pageMargins left="0.7" right="0.7" top="0.75" bottom="0.75" header="0.3" footer="0.3"/>
  <pageSetup scale="56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2"/>
  <sheetViews>
    <sheetView workbookViewId="0">
      <selection sqref="A1:K1"/>
    </sheetView>
  </sheetViews>
  <sheetFormatPr defaultRowHeight="16.5" x14ac:dyDescent="0.4"/>
  <cols>
    <col min="1" max="1" width="3.09765625" style="83" bestFit="1" customWidth="1"/>
    <col min="2" max="10" width="8.59765625" style="83" customWidth="1"/>
    <col min="11" max="11" width="9.5" style="83" customWidth="1"/>
    <col min="12" max="12" width="2.09765625" style="83" customWidth="1"/>
    <col min="13" max="13" width="3.09765625" style="83" customWidth="1"/>
    <col min="14" max="16384" width="8.796875" style="83"/>
  </cols>
  <sheetData>
    <row r="1" spans="1:23" x14ac:dyDescent="0.4">
      <c r="A1" s="245" t="s">
        <v>153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M1" s="245" t="s">
        <v>153</v>
      </c>
      <c r="N1" s="245"/>
      <c r="O1" s="245"/>
      <c r="P1" s="245"/>
      <c r="Q1" s="245"/>
      <c r="R1" s="245"/>
      <c r="S1" s="245"/>
      <c r="T1" s="245"/>
      <c r="U1" s="245"/>
      <c r="V1" s="245"/>
      <c r="W1" s="245"/>
    </row>
    <row r="2" spans="1:23" ht="18" x14ac:dyDescent="0.4">
      <c r="A2" s="88" t="s">
        <v>21</v>
      </c>
      <c r="B2" s="108" t="s">
        <v>143</v>
      </c>
      <c r="C2" s="108" t="s">
        <v>151</v>
      </c>
      <c r="D2" s="108" t="s">
        <v>144</v>
      </c>
      <c r="E2" s="89" t="s">
        <v>145</v>
      </c>
      <c r="F2" s="108" t="s">
        <v>147</v>
      </c>
      <c r="G2" s="89" t="s">
        <v>146</v>
      </c>
      <c r="H2" s="108" t="s">
        <v>148</v>
      </c>
      <c r="I2" s="89" t="s">
        <v>149</v>
      </c>
      <c r="J2" s="108" t="s">
        <v>150</v>
      </c>
      <c r="K2" s="90" t="s">
        <v>152</v>
      </c>
      <c r="M2" s="88" t="s">
        <v>21</v>
      </c>
      <c r="N2" s="108" t="s">
        <v>143</v>
      </c>
      <c r="O2" s="108" t="s">
        <v>151</v>
      </c>
      <c r="P2" s="108" t="s">
        <v>144</v>
      </c>
      <c r="Q2" s="89" t="s">
        <v>145</v>
      </c>
      <c r="R2" s="108" t="s">
        <v>147</v>
      </c>
      <c r="S2" s="89" t="s">
        <v>146</v>
      </c>
      <c r="T2" s="108" t="s">
        <v>148</v>
      </c>
      <c r="U2" s="89" t="s">
        <v>149</v>
      </c>
      <c r="V2" s="108" t="s">
        <v>150</v>
      </c>
      <c r="W2" s="90" t="s">
        <v>152</v>
      </c>
    </row>
    <row r="3" spans="1:23" x14ac:dyDescent="0.4">
      <c r="A3" s="12">
        <v>1</v>
      </c>
      <c r="B3" s="29">
        <f>A3^2</f>
        <v>1</v>
      </c>
      <c r="C3" s="29">
        <f>A3^3</f>
        <v>1</v>
      </c>
      <c r="D3" s="29">
        <f>SQRT(A3)</f>
        <v>1</v>
      </c>
      <c r="E3" s="102">
        <f>A3^(1/3)</f>
        <v>1</v>
      </c>
      <c r="F3" s="164">
        <f>SQRT(10*A3)</f>
        <v>3.1622776601683795</v>
      </c>
      <c r="G3" s="156">
        <f>(10*A3)^(1/3)</f>
        <v>2.1544346900318838</v>
      </c>
      <c r="H3" s="29">
        <f>SQRT(100*C3)</f>
        <v>10</v>
      </c>
      <c r="I3" s="156">
        <f>(100*C3)^(1/3)</f>
        <v>4.6415888336127793</v>
      </c>
      <c r="J3" s="29">
        <f>1/A3</f>
        <v>1</v>
      </c>
      <c r="K3" s="104">
        <f>FACT(A3)</f>
        <v>1</v>
      </c>
      <c r="M3" s="12">
        <v>51</v>
      </c>
      <c r="N3" s="12">
        <f t="shared" ref="N3:N34" si="0">M3^2</f>
        <v>2601</v>
      </c>
      <c r="O3" s="29">
        <f t="shared" ref="O3:O34" si="1">M3^3</f>
        <v>132651</v>
      </c>
      <c r="P3" s="164">
        <f t="shared" ref="P3:P34" si="2">SQRT(M3)</f>
        <v>7.1414284285428504</v>
      </c>
      <c r="Q3" s="156">
        <f t="shared" ref="Q3:Q34" si="3">M3^(1/3)</f>
        <v>3.7084297692661896</v>
      </c>
      <c r="R3" s="164">
        <f t="shared" ref="R3:R34" si="4">SQRT(10*M3)</f>
        <v>22.583179581272429</v>
      </c>
      <c r="S3" s="156">
        <f t="shared" ref="S3:S34" si="5">(10*M3)^(1/3)</f>
        <v>7.9895697404540096</v>
      </c>
      <c r="T3" s="164">
        <f t="shared" ref="T3:T34" si="6">SQRT(100*O3)</f>
        <v>3642.1284985568536</v>
      </c>
      <c r="U3" s="156">
        <f t="shared" ref="U3:U34" si="7">(100*O3)^(1/3)</f>
        <v>236.72103051425165</v>
      </c>
      <c r="V3" s="164">
        <f t="shared" ref="V3:V34" si="8">1/M3</f>
        <v>1.9607843137254902E-2</v>
      </c>
      <c r="W3" s="104">
        <f t="shared" ref="W3:W17" si="9">FACT(M3)</f>
        <v>1.5511187532873816E+66</v>
      </c>
    </row>
    <row r="4" spans="1:23" x14ac:dyDescent="0.4">
      <c r="A4" s="12">
        <v>2</v>
      </c>
      <c r="B4" s="29">
        <f t="shared" ref="B4:B52" si="10">A4^2</f>
        <v>4</v>
      </c>
      <c r="C4" s="29">
        <f t="shared" ref="C4:C52" si="11">A4^3</f>
        <v>8</v>
      </c>
      <c r="D4" s="164">
        <f t="shared" ref="D4:D52" si="12">SQRT(A4)</f>
        <v>1.4142135623730951</v>
      </c>
      <c r="E4" s="156">
        <f t="shared" ref="E4:E52" si="13">A4^(1/3)</f>
        <v>1.2599210498948732</v>
      </c>
      <c r="F4" s="164">
        <f t="shared" ref="F4:F52" si="14">SQRT(10*A4)</f>
        <v>4.4721359549995796</v>
      </c>
      <c r="G4" s="156">
        <f t="shared" ref="G4:G52" si="15">(10*A4)^(1/3)</f>
        <v>2.7144176165949063</v>
      </c>
      <c r="H4" s="164">
        <f t="shared" ref="H4:H52" si="16">SQRT(100*C4)</f>
        <v>28.284271247461902</v>
      </c>
      <c r="I4" s="156">
        <f t="shared" ref="I4:I52" si="17">(100*C4)^(1/3)</f>
        <v>9.283177667225555</v>
      </c>
      <c r="J4" s="29">
        <f t="shared" ref="J4:J52" si="18">1/A4</f>
        <v>0.5</v>
      </c>
      <c r="K4" s="104">
        <f t="shared" ref="K4:K52" si="19">FACT(A4)</f>
        <v>2</v>
      </c>
      <c r="M4" s="12">
        <v>52</v>
      </c>
      <c r="N4" s="12">
        <f t="shared" si="0"/>
        <v>2704</v>
      </c>
      <c r="O4" s="29">
        <f t="shared" si="1"/>
        <v>140608</v>
      </c>
      <c r="P4" s="164">
        <f t="shared" si="2"/>
        <v>7.2111025509279782</v>
      </c>
      <c r="Q4" s="156">
        <f t="shared" si="3"/>
        <v>3.7325111568172487</v>
      </c>
      <c r="R4" s="164">
        <f t="shared" si="4"/>
        <v>22.803508501982758</v>
      </c>
      <c r="S4" s="156">
        <f t="shared" si="5"/>
        <v>8.041451517178114</v>
      </c>
      <c r="T4" s="164">
        <f t="shared" si="6"/>
        <v>3749.7733264825488</v>
      </c>
      <c r="U4" s="156">
        <f t="shared" si="7"/>
        <v>241.36261934786447</v>
      </c>
      <c r="V4" s="164">
        <f t="shared" si="8"/>
        <v>1.9230769230769232E-2</v>
      </c>
      <c r="W4" s="104">
        <f t="shared" si="9"/>
        <v>8.0658175170943901E+67</v>
      </c>
    </row>
    <row r="5" spans="1:23" x14ac:dyDescent="0.4">
      <c r="A5" s="12">
        <v>3</v>
      </c>
      <c r="B5" s="29">
        <f t="shared" si="10"/>
        <v>9</v>
      </c>
      <c r="C5" s="29">
        <f t="shared" si="11"/>
        <v>27</v>
      </c>
      <c r="D5" s="164">
        <f t="shared" si="12"/>
        <v>1.7320508075688772</v>
      </c>
      <c r="E5" s="156">
        <f t="shared" si="13"/>
        <v>1.4422495703074083</v>
      </c>
      <c r="F5" s="164">
        <f t="shared" si="14"/>
        <v>5.4772255750516612</v>
      </c>
      <c r="G5" s="156">
        <f t="shared" si="15"/>
        <v>3.1072325059538586</v>
      </c>
      <c r="H5" s="164">
        <f t="shared" si="16"/>
        <v>51.96152422706632</v>
      </c>
      <c r="I5" s="156">
        <f t="shared" si="17"/>
        <v>13.924766500838331</v>
      </c>
      <c r="J5" s="164">
        <f t="shared" si="18"/>
        <v>0.33333333333333331</v>
      </c>
      <c r="K5" s="104">
        <f t="shared" si="19"/>
        <v>6</v>
      </c>
      <c r="M5" s="12">
        <v>53</v>
      </c>
      <c r="N5" s="12">
        <f t="shared" si="0"/>
        <v>2809</v>
      </c>
      <c r="O5" s="29">
        <f t="shared" si="1"/>
        <v>148877</v>
      </c>
      <c r="P5" s="164">
        <f t="shared" si="2"/>
        <v>7.2801098892805181</v>
      </c>
      <c r="Q5" s="156">
        <f t="shared" si="3"/>
        <v>3.7562857542210719</v>
      </c>
      <c r="R5" s="164">
        <f t="shared" si="4"/>
        <v>23.021728866442675</v>
      </c>
      <c r="S5" s="156">
        <f t="shared" si="5"/>
        <v>8.0926723345664549</v>
      </c>
      <c r="T5" s="164">
        <f t="shared" si="6"/>
        <v>3858.4582413186745</v>
      </c>
      <c r="U5" s="156">
        <f t="shared" si="7"/>
        <v>246.00420818147703</v>
      </c>
      <c r="V5" s="164">
        <f t="shared" si="8"/>
        <v>1.8867924528301886E-2</v>
      </c>
      <c r="W5" s="104">
        <f t="shared" si="9"/>
        <v>4.274883284060024E+69</v>
      </c>
    </row>
    <row r="6" spans="1:23" x14ac:dyDescent="0.4">
      <c r="A6" s="12">
        <v>4</v>
      </c>
      <c r="B6" s="29">
        <f t="shared" si="10"/>
        <v>16</v>
      </c>
      <c r="C6" s="29">
        <f t="shared" si="11"/>
        <v>64</v>
      </c>
      <c r="D6" s="29">
        <f t="shared" si="12"/>
        <v>2</v>
      </c>
      <c r="E6" s="156">
        <f t="shared" si="13"/>
        <v>1.5874010519681994</v>
      </c>
      <c r="F6" s="164">
        <f t="shared" si="14"/>
        <v>6.324555320336759</v>
      </c>
      <c r="G6" s="156">
        <f t="shared" si="15"/>
        <v>3.4199518933533941</v>
      </c>
      <c r="H6" s="29">
        <f t="shared" si="16"/>
        <v>80</v>
      </c>
      <c r="I6" s="156">
        <f t="shared" si="17"/>
        <v>18.566355334451107</v>
      </c>
      <c r="J6" s="29">
        <f t="shared" si="18"/>
        <v>0.25</v>
      </c>
      <c r="K6" s="104">
        <f t="shared" si="19"/>
        <v>24</v>
      </c>
      <c r="M6" s="12">
        <v>54</v>
      </c>
      <c r="N6" s="12">
        <f t="shared" si="0"/>
        <v>2916</v>
      </c>
      <c r="O6" s="29">
        <f t="shared" si="1"/>
        <v>157464</v>
      </c>
      <c r="P6" s="164">
        <f t="shared" si="2"/>
        <v>7.3484692283495345</v>
      </c>
      <c r="Q6" s="156">
        <f t="shared" si="3"/>
        <v>3.7797631496846198</v>
      </c>
      <c r="R6" s="164">
        <f t="shared" si="4"/>
        <v>23.2379000772445</v>
      </c>
      <c r="S6" s="156">
        <f t="shared" si="5"/>
        <v>8.1432528497847212</v>
      </c>
      <c r="T6" s="164">
        <f t="shared" si="6"/>
        <v>3968.1733833087487</v>
      </c>
      <c r="U6" s="156">
        <f t="shared" si="7"/>
        <v>250.64579701509012</v>
      </c>
      <c r="V6" s="164">
        <f t="shared" si="8"/>
        <v>1.8518518518518517E-2</v>
      </c>
      <c r="W6" s="104">
        <f t="shared" si="9"/>
        <v>2.3084369733924128E+71</v>
      </c>
    </row>
    <row r="7" spans="1:23" x14ac:dyDescent="0.4">
      <c r="A7" s="12">
        <v>5</v>
      </c>
      <c r="B7" s="29">
        <f t="shared" si="10"/>
        <v>25</v>
      </c>
      <c r="C7" s="29">
        <f t="shared" si="11"/>
        <v>125</v>
      </c>
      <c r="D7" s="164">
        <f t="shared" si="12"/>
        <v>2.2360679774997898</v>
      </c>
      <c r="E7" s="156">
        <f t="shared" si="13"/>
        <v>1.7099759466766968</v>
      </c>
      <c r="F7" s="164">
        <f t="shared" si="14"/>
        <v>7.0710678118654755</v>
      </c>
      <c r="G7" s="156">
        <f t="shared" si="15"/>
        <v>3.6840314986403864</v>
      </c>
      <c r="H7" s="164">
        <f t="shared" si="16"/>
        <v>111.80339887498948</v>
      </c>
      <c r="I7" s="156">
        <f t="shared" si="17"/>
        <v>23.207944168063889</v>
      </c>
      <c r="J7" s="29">
        <f t="shared" si="18"/>
        <v>0.2</v>
      </c>
      <c r="K7" s="104">
        <f t="shared" si="19"/>
        <v>120</v>
      </c>
      <c r="M7" s="12">
        <v>55</v>
      </c>
      <c r="N7" s="12">
        <f t="shared" si="0"/>
        <v>3025</v>
      </c>
      <c r="O7" s="29">
        <f t="shared" si="1"/>
        <v>166375</v>
      </c>
      <c r="P7" s="164">
        <f t="shared" si="2"/>
        <v>7.416198487095663</v>
      </c>
      <c r="Q7" s="156">
        <f t="shared" si="3"/>
        <v>3.8029524607613916</v>
      </c>
      <c r="R7" s="164">
        <f t="shared" si="4"/>
        <v>23.45207879911715</v>
      </c>
      <c r="S7" s="156">
        <f t="shared" si="5"/>
        <v>8.1932127060064577</v>
      </c>
      <c r="T7" s="164">
        <f t="shared" si="6"/>
        <v>4078.9091679026146</v>
      </c>
      <c r="U7" s="156">
        <f t="shared" si="7"/>
        <v>255.28738584870271</v>
      </c>
      <c r="V7" s="164">
        <f t="shared" si="8"/>
        <v>1.8181818181818181E-2</v>
      </c>
      <c r="W7" s="104">
        <f t="shared" si="9"/>
        <v>1.2696403353658264E+73</v>
      </c>
    </row>
    <row r="8" spans="1:23" x14ac:dyDescent="0.4">
      <c r="A8" s="12">
        <v>6</v>
      </c>
      <c r="B8" s="29">
        <f t="shared" si="10"/>
        <v>36</v>
      </c>
      <c r="C8" s="29">
        <f t="shared" si="11"/>
        <v>216</v>
      </c>
      <c r="D8" s="164">
        <f t="shared" si="12"/>
        <v>2.4494897427831779</v>
      </c>
      <c r="E8" s="156">
        <f t="shared" si="13"/>
        <v>1.8171205928321397</v>
      </c>
      <c r="F8" s="164">
        <f t="shared" si="14"/>
        <v>7.745966692414834</v>
      </c>
      <c r="G8" s="156">
        <f t="shared" si="15"/>
        <v>3.9148676411688634</v>
      </c>
      <c r="H8" s="164">
        <f t="shared" si="16"/>
        <v>146.9693845669907</v>
      </c>
      <c r="I8" s="156">
        <f t="shared" si="17"/>
        <v>27.849533001676676</v>
      </c>
      <c r="J8" s="164">
        <f t="shared" si="18"/>
        <v>0.16666666666666666</v>
      </c>
      <c r="K8" s="104">
        <f t="shared" si="19"/>
        <v>720</v>
      </c>
      <c r="M8" s="12">
        <v>56</v>
      </c>
      <c r="N8" s="12">
        <f t="shared" si="0"/>
        <v>3136</v>
      </c>
      <c r="O8" s="29">
        <f t="shared" si="1"/>
        <v>175616</v>
      </c>
      <c r="P8" s="164">
        <f t="shared" si="2"/>
        <v>7.4833147735478827</v>
      </c>
      <c r="Q8" s="156">
        <f t="shared" si="3"/>
        <v>3.8258623655447783</v>
      </c>
      <c r="R8" s="164">
        <f t="shared" si="4"/>
        <v>23.664319132398465</v>
      </c>
      <c r="S8" s="156">
        <f t="shared" si="5"/>
        <v>8.2425705996171104</v>
      </c>
      <c r="T8" s="164">
        <f t="shared" si="6"/>
        <v>4190.6562731868144</v>
      </c>
      <c r="U8" s="156">
        <f t="shared" si="7"/>
        <v>259.92897468231553</v>
      </c>
      <c r="V8" s="164">
        <f t="shared" si="8"/>
        <v>1.7857142857142856E-2</v>
      </c>
      <c r="W8" s="104">
        <f t="shared" si="9"/>
        <v>7.1099858780486318E+74</v>
      </c>
    </row>
    <row r="9" spans="1:23" x14ac:dyDescent="0.4">
      <c r="A9" s="12">
        <v>7</v>
      </c>
      <c r="B9" s="29">
        <f t="shared" si="10"/>
        <v>49</v>
      </c>
      <c r="C9" s="29">
        <f t="shared" si="11"/>
        <v>343</v>
      </c>
      <c r="D9" s="164">
        <f t="shared" si="12"/>
        <v>2.6457513110645907</v>
      </c>
      <c r="E9" s="156">
        <f t="shared" si="13"/>
        <v>1.9129311827723889</v>
      </c>
      <c r="F9" s="164">
        <f t="shared" si="14"/>
        <v>8.3666002653407556</v>
      </c>
      <c r="G9" s="156">
        <f t="shared" si="15"/>
        <v>4.121285299808557</v>
      </c>
      <c r="H9" s="164">
        <f t="shared" si="16"/>
        <v>185.20259177452135</v>
      </c>
      <c r="I9" s="156">
        <f t="shared" si="17"/>
        <v>32.491121835289462</v>
      </c>
      <c r="J9" s="164">
        <f t="shared" si="18"/>
        <v>0.14285714285714285</v>
      </c>
      <c r="K9" s="104">
        <f t="shared" si="19"/>
        <v>5040</v>
      </c>
      <c r="M9" s="12">
        <v>57</v>
      </c>
      <c r="N9" s="12">
        <f t="shared" si="0"/>
        <v>3249</v>
      </c>
      <c r="O9" s="29">
        <f t="shared" si="1"/>
        <v>185193</v>
      </c>
      <c r="P9" s="164">
        <f t="shared" si="2"/>
        <v>7.5498344352707498</v>
      </c>
      <c r="Q9" s="156">
        <f t="shared" si="3"/>
        <v>3.8485011312768047</v>
      </c>
      <c r="R9" s="164">
        <f t="shared" si="4"/>
        <v>23.874672772626646</v>
      </c>
      <c r="S9" s="156">
        <f t="shared" si="5"/>
        <v>8.2913443418496957</v>
      </c>
      <c r="T9" s="164">
        <f t="shared" si="6"/>
        <v>4303.4056281043277</v>
      </c>
      <c r="U9" s="156">
        <f t="shared" si="7"/>
        <v>264.57056351592826</v>
      </c>
      <c r="V9" s="164">
        <f t="shared" si="8"/>
        <v>1.7543859649122806E-2</v>
      </c>
      <c r="W9" s="104">
        <f t="shared" si="9"/>
        <v>4.0526919504877227E+76</v>
      </c>
    </row>
    <row r="10" spans="1:23" x14ac:dyDescent="0.4">
      <c r="A10" s="12">
        <v>8</v>
      </c>
      <c r="B10" s="29">
        <f t="shared" si="10"/>
        <v>64</v>
      </c>
      <c r="C10" s="29">
        <f t="shared" si="11"/>
        <v>512</v>
      </c>
      <c r="D10" s="164">
        <f t="shared" si="12"/>
        <v>2.8284271247461903</v>
      </c>
      <c r="E10" s="102">
        <f t="shared" si="13"/>
        <v>1.9999999999999998</v>
      </c>
      <c r="F10" s="164">
        <f t="shared" si="14"/>
        <v>8.9442719099991592</v>
      </c>
      <c r="G10" s="156">
        <f t="shared" si="15"/>
        <v>4.3088693800637659</v>
      </c>
      <c r="H10" s="164">
        <f t="shared" si="16"/>
        <v>226.27416997969522</v>
      </c>
      <c r="I10" s="156">
        <f t="shared" si="17"/>
        <v>37.132710668902213</v>
      </c>
      <c r="J10" s="29">
        <f t="shared" si="18"/>
        <v>0.125</v>
      </c>
      <c r="K10" s="104">
        <f t="shared" si="19"/>
        <v>40320</v>
      </c>
      <c r="M10" s="12">
        <v>58</v>
      </c>
      <c r="N10" s="12">
        <f t="shared" si="0"/>
        <v>3364</v>
      </c>
      <c r="O10" s="29">
        <f t="shared" si="1"/>
        <v>195112</v>
      </c>
      <c r="P10" s="164">
        <f t="shared" si="2"/>
        <v>7.6157731058639087</v>
      </c>
      <c r="Q10" s="156">
        <f t="shared" si="3"/>
        <v>3.8708766406277961</v>
      </c>
      <c r="R10" s="164">
        <f t="shared" si="4"/>
        <v>24.083189157584592</v>
      </c>
      <c r="S10" s="156">
        <f t="shared" si="5"/>
        <v>8.3395509154026044</v>
      </c>
      <c r="T10" s="164">
        <f t="shared" si="6"/>
        <v>4417.1484014010666</v>
      </c>
      <c r="U10" s="156">
        <f t="shared" si="7"/>
        <v>269.21215234954093</v>
      </c>
      <c r="V10" s="164">
        <f t="shared" si="8"/>
        <v>1.7241379310344827E-2</v>
      </c>
      <c r="W10" s="104">
        <f t="shared" si="9"/>
        <v>2.3505613312828789E+78</v>
      </c>
    </row>
    <row r="11" spans="1:23" x14ac:dyDescent="0.4">
      <c r="A11" s="12">
        <v>9</v>
      </c>
      <c r="B11" s="29">
        <f t="shared" si="10"/>
        <v>81</v>
      </c>
      <c r="C11" s="29">
        <f t="shared" si="11"/>
        <v>729</v>
      </c>
      <c r="D11" s="29">
        <f t="shared" si="12"/>
        <v>3</v>
      </c>
      <c r="E11" s="156">
        <f t="shared" si="13"/>
        <v>2.0800838230519041</v>
      </c>
      <c r="F11" s="164">
        <f t="shared" si="14"/>
        <v>9.4868329805051381</v>
      </c>
      <c r="G11" s="156">
        <f t="shared" si="15"/>
        <v>4.481404746557164</v>
      </c>
      <c r="H11" s="29">
        <f t="shared" si="16"/>
        <v>270</v>
      </c>
      <c r="I11" s="156">
        <f t="shared" si="17"/>
        <v>41.774299502515007</v>
      </c>
      <c r="J11" s="164">
        <f t="shared" si="18"/>
        <v>0.1111111111111111</v>
      </c>
      <c r="K11" s="104">
        <f t="shared" si="19"/>
        <v>362880</v>
      </c>
      <c r="M11" s="12">
        <v>59</v>
      </c>
      <c r="N11" s="12">
        <f t="shared" si="0"/>
        <v>3481</v>
      </c>
      <c r="O11" s="29">
        <f t="shared" si="1"/>
        <v>205379</v>
      </c>
      <c r="P11" s="164">
        <f t="shared" si="2"/>
        <v>7.6811457478686078</v>
      </c>
      <c r="Q11" s="156">
        <f t="shared" si="3"/>
        <v>3.8929964158732604</v>
      </c>
      <c r="R11" s="164">
        <f t="shared" si="4"/>
        <v>24.289915602982237</v>
      </c>
      <c r="S11" s="156">
        <f t="shared" si="5"/>
        <v>8.3872065265271392</v>
      </c>
      <c r="T11" s="164">
        <f t="shared" si="6"/>
        <v>4531.8759912424784</v>
      </c>
      <c r="U11" s="156">
        <f t="shared" si="7"/>
        <v>273.85374118315383</v>
      </c>
      <c r="V11" s="164">
        <f t="shared" si="8"/>
        <v>1.6949152542372881E-2</v>
      </c>
      <c r="W11" s="104">
        <f t="shared" si="9"/>
        <v>1.3868311854568981E+80</v>
      </c>
    </row>
    <row r="12" spans="1:23" x14ac:dyDescent="0.4">
      <c r="A12" s="12">
        <v>10</v>
      </c>
      <c r="B12" s="29">
        <f t="shared" si="10"/>
        <v>100</v>
      </c>
      <c r="C12" s="29">
        <f t="shared" si="11"/>
        <v>1000</v>
      </c>
      <c r="D12" s="164">
        <f t="shared" si="12"/>
        <v>3.1622776601683795</v>
      </c>
      <c r="E12" s="156">
        <f t="shared" si="13"/>
        <v>2.1544346900318838</v>
      </c>
      <c r="F12" s="29">
        <f t="shared" si="14"/>
        <v>10</v>
      </c>
      <c r="G12" s="156">
        <f t="shared" si="15"/>
        <v>4.6415888336127793</v>
      </c>
      <c r="H12" s="164">
        <f t="shared" si="16"/>
        <v>316.22776601683796</v>
      </c>
      <c r="I12" s="156">
        <f t="shared" si="17"/>
        <v>46.415888336127786</v>
      </c>
      <c r="J12" s="29">
        <f t="shared" si="18"/>
        <v>0.1</v>
      </c>
      <c r="K12" s="104">
        <f t="shared" si="19"/>
        <v>3628800</v>
      </c>
      <c r="M12" s="12">
        <v>60</v>
      </c>
      <c r="N12" s="12">
        <f t="shared" si="0"/>
        <v>3600</v>
      </c>
      <c r="O12" s="29">
        <f t="shared" si="1"/>
        <v>216000</v>
      </c>
      <c r="P12" s="164">
        <f t="shared" si="2"/>
        <v>7.745966692414834</v>
      </c>
      <c r="Q12" s="156">
        <f t="shared" si="3"/>
        <v>3.9148676411688634</v>
      </c>
      <c r="R12" s="164">
        <f t="shared" si="4"/>
        <v>24.494897427831781</v>
      </c>
      <c r="S12" s="156">
        <f t="shared" si="5"/>
        <v>8.434326653017493</v>
      </c>
      <c r="T12" s="164">
        <f t="shared" si="6"/>
        <v>4647.5800154489007</v>
      </c>
      <c r="U12" s="156">
        <f t="shared" si="7"/>
        <v>278.49533001676667</v>
      </c>
      <c r="V12" s="164">
        <f t="shared" si="8"/>
        <v>1.6666666666666666E-2</v>
      </c>
      <c r="W12" s="104">
        <f t="shared" si="9"/>
        <v>8.3209871127413899E+81</v>
      </c>
    </row>
    <row r="13" spans="1:23" x14ac:dyDescent="0.4">
      <c r="A13" s="12">
        <v>11</v>
      </c>
      <c r="B13" s="29">
        <f t="shared" si="10"/>
        <v>121</v>
      </c>
      <c r="C13" s="29">
        <f t="shared" si="11"/>
        <v>1331</v>
      </c>
      <c r="D13" s="164">
        <f t="shared" si="12"/>
        <v>3.3166247903553998</v>
      </c>
      <c r="E13" s="156">
        <f t="shared" si="13"/>
        <v>2.2239800905693157</v>
      </c>
      <c r="F13" s="164">
        <f t="shared" si="14"/>
        <v>10.488088481701515</v>
      </c>
      <c r="G13" s="156">
        <f t="shared" si="15"/>
        <v>4.7914198570627837</v>
      </c>
      <c r="H13" s="164">
        <f t="shared" si="16"/>
        <v>364.828726939094</v>
      </c>
      <c r="I13" s="156">
        <f t="shared" si="17"/>
        <v>51.057477169740579</v>
      </c>
      <c r="J13" s="164">
        <f t="shared" si="18"/>
        <v>9.0909090909090912E-2</v>
      </c>
      <c r="K13" s="104">
        <f t="shared" si="19"/>
        <v>39916800</v>
      </c>
      <c r="M13" s="12">
        <v>61</v>
      </c>
      <c r="N13" s="12">
        <f t="shared" si="0"/>
        <v>3721</v>
      </c>
      <c r="O13" s="29">
        <f t="shared" si="1"/>
        <v>226981</v>
      </c>
      <c r="P13" s="164">
        <f t="shared" si="2"/>
        <v>7.810249675906654</v>
      </c>
      <c r="Q13" s="156">
        <f t="shared" si="3"/>
        <v>3.9364971831021731</v>
      </c>
      <c r="R13" s="164">
        <f t="shared" si="4"/>
        <v>24.698178070456937</v>
      </c>
      <c r="S13" s="156">
        <f t="shared" si="5"/>
        <v>8.4809260884881148</v>
      </c>
      <c r="T13" s="164">
        <f t="shared" si="6"/>
        <v>4764.252302303059</v>
      </c>
      <c r="U13" s="156">
        <f t="shared" si="7"/>
        <v>283.13691885037935</v>
      </c>
      <c r="V13" s="164">
        <f t="shared" si="8"/>
        <v>1.6393442622950821E-2</v>
      </c>
      <c r="W13" s="104">
        <f t="shared" si="9"/>
        <v>5.0758021387722462E+83</v>
      </c>
    </row>
    <row r="14" spans="1:23" x14ac:dyDescent="0.4">
      <c r="A14" s="12">
        <v>12</v>
      </c>
      <c r="B14" s="29">
        <f t="shared" si="10"/>
        <v>144</v>
      </c>
      <c r="C14" s="29">
        <f t="shared" si="11"/>
        <v>1728</v>
      </c>
      <c r="D14" s="164">
        <f t="shared" si="12"/>
        <v>3.4641016151377544</v>
      </c>
      <c r="E14" s="156">
        <f t="shared" si="13"/>
        <v>2.2894284851066637</v>
      </c>
      <c r="F14" s="164">
        <f t="shared" si="14"/>
        <v>10.954451150103322</v>
      </c>
      <c r="G14" s="156">
        <f t="shared" si="15"/>
        <v>4.9324241486609397</v>
      </c>
      <c r="H14" s="164">
        <f t="shared" si="16"/>
        <v>415.69219381653056</v>
      </c>
      <c r="I14" s="156">
        <f t="shared" si="17"/>
        <v>55.69906600335333</v>
      </c>
      <c r="J14" s="164">
        <f t="shared" si="18"/>
        <v>8.3333333333333329E-2</v>
      </c>
      <c r="K14" s="104">
        <f t="shared" si="19"/>
        <v>479001600</v>
      </c>
      <c r="M14" s="12">
        <v>62</v>
      </c>
      <c r="N14" s="12">
        <f t="shared" si="0"/>
        <v>3844</v>
      </c>
      <c r="O14" s="29">
        <f t="shared" si="1"/>
        <v>238328</v>
      </c>
      <c r="P14" s="164">
        <f t="shared" si="2"/>
        <v>7.8740078740118111</v>
      </c>
      <c r="Q14" s="156">
        <f t="shared" si="3"/>
        <v>3.9578916096804058</v>
      </c>
      <c r="R14" s="164">
        <f t="shared" si="4"/>
        <v>24.899799195977465</v>
      </c>
      <c r="S14" s="156">
        <f t="shared" si="5"/>
        <v>8.5270189832815984</v>
      </c>
      <c r="T14" s="164">
        <f t="shared" si="6"/>
        <v>4881.884881887323</v>
      </c>
      <c r="U14" s="156">
        <f t="shared" si="7"/>
        <v>287.77850768399236</v>
      </c>
      <c r="V14" s="164">
        <f t="shared" si="8"/>
        <v>1.6129032258064516E-2</v>
      </c>
      <c r="W14" s="104">
        <f t="shared" si="9"/>
        <v>3.1469973260387939E+85</v>
      </c>
    </row>
    <row r="15" spans="1:23" x14ac:dyDescent="0.4">
      <c r="A15" s="12">
        <v>13</v>
      </c>
      <c r="B15" s="29">
        <f t="shared" si="10"/>
        <v>169</v>
      </c>
      <c r="C15" s="29">
        <f t="shared" si="11"/>
        <v>2197</v>
      </c>
      <c r="D15" s="164">
        <f t="shared" si="12"/>
        <v>3.6055512754639891</v>
      </c>
      <c r="E15" s="156">
        <f t="shared" si="13"/>
        <v>2.3513346877207573</v>
      </c>
      <c r="F15" s="164">
        <f t="shared" si="14"/>
        <v>11.401754250991379</v>
      </c>
      <c r="G15" s="156">
        <f t="shared" si="15"/>
        <v>5.0657970191008852</v>
      </c>
      <c r="H15" s="164">
        <f t="shared" si="16"/>
        <v>468.7216658103186</v>
      </c>
      <c r="I15" s="156">
        <f t="shared" si="17"/>
        <v>60.34065483696611</v>
      </c>
      <c r="J15" s="164">
        <f t="shared" si="18"/>
        <v>7.6923076923076927E-2</v>
      </c>
      <c r="K15" s="104">
        <f t="shared" si="19"/>
        <v>6227020800</v>
      </c>
      <c r="M15" s="12">
        <v>63</v>
      </c>
      <c r="N15" s="12">
        <f t="shared" si="0"/>
        <v>3969</v>
      </c>
      <c r="O15" s="29">
        <f t="shared" si="1"/>
        <v>250047</v>
      </c>
      <c r="P15" s="164">
        <f t="shared" si="2"/>
        <v>7.9372539331937721</v>
      </c>
      <c r="Q15" s="156">
        <f t="shared" si="3"/>
        <v>3.9790572078963913</v>
      </c>
      <c r="R15" s="164">
        <f t="shared" si="4"/>
        <v>25.099800796022265</v>
      </c>
      <c r="S15" s="156">
        <f t="shared" si="5"/>
        <v>8.5726188823133942</v>
      </c>
      <c r="T15" s="164">
        <f t="shared" si="6"/>
        <v>5000.4699779120765</v>
      </c>
      <c r="U15" s="156">
        <f t="shared" si="7"/>
        <v>292.42009651760509</v>
      </c>
      <c r="V15" s="164">
        <f t="shared" si="8"/>
        <v>1.5873015873015872E-2</v>
      </c>
      <c r="W15" s="104">
        <f t="shared" si="9"/>
        <v>1.9826083154044396E+87</v>
      </c>
    </row>
    <row r="16" spans="1:23" x14ac:dyDescent="0.4">
      <c r="A16" s="12">
        <v>14</v>
      </c>
      <c r="B16" s="29">
        <f t="shared" si="10"/>
        <v>196</v>
      </c>
      <c r="C16" s="29">
        <f t="shared" si="11"/>
        <v>2744</v>
      </c>
      <c r="D16" s="164">
        <f t="shared" si="12"/>
        <v>3.7416573867739413</v>
      </c>
      <c r="E16" s="156">
        <f t="shared" si="13"/>
        <v>2.4101422641752297</v>
      </c>
      <c r="F16" s="164">
        <f t="shared" si="14"/>
        <v>11.832159566199232</v>
      </c>
      <c r="G16" s="156">
        <f t="shared" si="15"/>
        <v>5.1924941018511026</v>
      </c>
      <c r="H16" s="164">
        <f t="shared" si="16"/>
        <v>523.8320341483518</v>
      </c>
      <c r="I16" s="156">
        <f t="shared" si="17"/>
        <v>64.982243670578868</v>
      </c>
      <c r="J16" s="164">
        <f t="shared" si="18"/>
        <v>7.1428571428571425E-2</v>
      </c>
      <c r="K16" s="104">
        <f t="shared" si="19"/>
        <v>87178291200</v>
      </c>
      <c r="M16" s="12">
        <v>64</v>
      </c>
      <c r="N16" s="12">
        <f t="shared" si="0"/>
        <v>4096</v>
      </c>
      <c r="O16" s="29">
        <f t="shared" si="1"/>
        <v>262144</v>
      </c>
      <c r="P16" s="29">
        <f t="shared" si="2"/>
        <v>8</v>
      </c>
      <c r="Q16" s="102">
        <f t="shared" si="3"/>
        <v>3.9999999999999991</v>
      </c>
      <c r="R16" s="164">
        <f t="shared" si="4"/>
        <v>25.298221281347036</v>
      </c>
      <c r="S16" s="156">
        <f t="shared" si="5"/>
        <v>8.6177387601275335</v>
      </c>
      <c r="T16" s="29">
        <f t="shared" si="6"/>
        <v>5120</v>
      </c>
      <c r="U16" s="156">
        <f t="shared" si="7"/>
        <v>297.06168535121776</v>
      </c>
      <c r="V16" s="29">
        <f t="shared" si="8"/>
        <v>1.5625E-2</v>
      </c>
      <c r="W16" s="104">
        <f t="shared" si="9"/>
        <v>1.2688693218588414E+89</v>
      </c>
    </row>
    <row r="17" spans="1:23" x14ac:dyDescent="0.4">
      <c r="A17" s="12">
        <v>15</v>
      </c>
      <c r="B17" s="29">
        <f t="shared" si="10"/>
        <v>225</v>
      </c>
      <c r="C17" s="29">
        <f t="shared" si="11"/>
        <v>3375</v>
      </c>
      <c r="D17" s="164">
        <f t="shared" si="12"/>
        <v>3.872983346207417</v>
      </c>
      <c r="E17" s="156">
        <f t="shared" si="13"/>
        <v>2.4662120743304703</v>
      </c>
      <c r="F17" s="164">
        <f t="shared" si="14"/>
        <v>12.24744871391589</v>
      </c>
      <c r="G17" s="156">
        <f t="shared" si="15"/>
        <v>5.3132928459130548</v>
      </c>
      <c r="H17" s="164">
        <f t="shared" si="16"/>
        <v>580.94750193111258</v>
      </c>
      <c r="I17" s="156">
        <f t="shared" si="17"/>
        <v>69.623832504191668</v>
      </c>
      <c r="J17" s="164">
        <f t="shared" si="18"/>
        <v>6.6666666666666666E-2</v>
      </c>
      <c r="K17" s="104">
        <f t="shared" si="19"/>
        <v>1307674368000</v>
      </c>
      <c r="M17" s="12">
        <v>65</v>
      </c>
      <c r="N17" s="12">
        <f t="shared" si="0"/>
        <v>4225</v>
      </c>
      <c r="O17" s="29">
        <f t="shared" si="1"/>
        <v>274625</v>
      </c>
      <c r="P17" s="164">
        <f t="shared" si="2"/>
        <v>8.0622577482985491</v>
      </c>
      <c r="Q17" s="156">
        <f t="shared" si="3"/>
        <v>4.020725758589057</v>
      </c>
      <c r="R17" s="164">
        <f t="shared" si="4"/>
        <v>25.495097567963924</v>
      </c>
      <c r="S17" s="156">
        <f t="shared" si="5"/>
        <v>8.6623910534090243</v>
      </c>
      <c r="T17" s="164">
        <f t="shared" si="6"/>
        <v>5240.4675363940569</v>
      </c>
      <c r="U17" s="156">
        <f t="shared" si="7"/>
        <v>301.70327418483032</v>
      </c>
      <c r="V17" s="164">
        <f t="shared" si="8"/>
        <v>1.5384615384615385E-2</v>
      </c>
      <c r="W17" s="104">
        <f t="shared" si="9"/>
        <v>8.2476505920824715E+90</v>
      </c>
    </row>
    <row r="18" spans="1:23" x14ac:dyDescent="0.4">
      <c r="A18" s="12">
        <v>16</v>
      </c>
      <c r="B18" s="29">
        <f t="shared" si="10"/>
        <v>256</v>
      </c>
      <c r="C18" s="29">
        <f t="shared" si="11"/>
        <v>4096</v>
      </c>
      <c r="D18" s="29">
        <f t="shared" si="12"/>
        <v>4</v>
      </c>
      <c r="E18" s="156">
        <f t="shared" si="13"/>
        <v>2.5198420997897459</v>
      </c>
      <c r="F18" s="164">
        <f t="shared" si="14"/>
        <v>12.649110640673518</v>
      </c>
      <c r="G18" s="156">
        <f t="shared" si="15"/>
        <v>5.4288352331898126</v>
      </c>
      <c r="H18" s="29">
        <f t="shared" si="16"/>
        <v>640</v>
      </c>
      <c r="I18" s="156">
        <f t="shared" si="17"/>
        <v>74.265421337804426</v>
      </c>
      <c r="J18" s="29">
        <f t="shared" si="18"/>
        <v>6.25E-2</v>
      </c>
      <c r="K18" s="104">
        <f t="shared" si="19"/>
        <v>20922789888000</v>
      </c>
      <c r="M18" s="12">
        <v>66</v>
      </c>
      <c r="N18" s="12">
        <f t="shared" si="0"/>
        <v>4356</v>
      </c>
      <c r="O18" s="29">
        <f t="shared" si="1"/>
        <v>287496</v>
      </c>
      <c r="P18" s="164">
        <f t="shared" si="2"/>
        <v>8.1240384046359608</v>
      </c>
      <c r="Q18" s="156">
        <f t="shared" si="3"/>
        <v>4.0412400206221895</v>
      </c>
      <c r="R18" s="164">
        <f t="shared" si="4"/>
        <v>25.690465157330259</v>
      </c>
      <c r="S18" s="156">
        <f t="shared" si="5"/>
        <v>8.7065876911736098</v>
      </c>
      <c r="T18" s="164">
        <f t="shared" si="6"/>
        <v>5361.8653470597337</v>
      </c>
      <c r="U18" s="156">
        <f t="shared" si="7"/>
        <v>306.34486301844333</v>
      </c>
      <c r="V18" s="164">
        <f t="shared" si="8"/>
        <v>1.5151515151515152E-2</v>
      </c>
      <c r="W18" s="104">
        <f t="shared" ref="W18:W52" si="20">FACT(M18)</f>
        <v>5.4434493907744319E+92</v>
      </c>
    </row>
    <row r="19" spans="1:23" x14ac:dyDescent="0.4">
      <c r="A19" s="12">
        <v>17</v>
      </c>
      <c r="B19" s="29">
        <f t="shared" si="10"/>
        <v>289</v>
      </c>
      <c r="C19" s="29">
        <f t="shared" si="11"/>
        <v>4913</v>
      </c>
      <c r="D19" s="164">
        <f t="shared" si="12"/>
        <v>4.1231056256176606</v>
      </c>
      <c r="E19" s="156">
        <f t="shared" si="13"/>
        <v>2.5712815906582351</v>
      </c>
      <c r="F19" s="164">
        <f t="shared" si="14"/>
        <v>13.038404810405298</v>
      </c>
      <c r="G19" s="156">
        <f t="shared" si="15"/>
        <v>5.5396582567544641</v>
      </c>
      <c r="H19" s="164">
        <f t="shared" si="16"/>
        <v>700.92795635500227</v>
      </c>
      <c r="I19" s="156">
        <f t="shared" si="17"/>
        <v>78.907010171417184</v>
      </c>
      <c r="J19" s="164">
        <f t="shared" si="18"/>
        <v>5.8823529411764705E-2</v>
      </c>
      <c r="K19" s="104">
        <f t="shared" si="19"/>
        <v>355687428096000</v>
      </c>
      <c r="M19" s="12">
        <v>67</v>
      </c>
      <c r="N19" s="12">
        <f t="shared" si="0"/>
        <v>4489</v>
      </c>
      <c r="O19" s="29">
        <f t="shared" si="1"/>
        <v>300763</v>
      </c>
      <c r="P19" s="164">
        <f t="shared" si="2"/>
        <v>8.1853527718724504</v>
      </c>
      <c r="Q19" s="156">
        <f t="shared" si="3"/>
        <v>4.0615481004456786</v>
      </c>
      <c r="R19" s="164">
        <f t="shared" si="4"/>
        <v>25.88435821108957</v>
      </c>
      <c r="S19" s="156">
        <f t="shared" si="5"/>
        <v>8.750340122833272</v>
      </c>
      <c r="T19" s="164">
        <f t="shared" si="6"/>
        <v>5484.1863571545418</v>
      </c>
      <c r="U19" s="156">
        <f t="shared" si="7"/>
        <v>310.98645185205584</v>
      </c>
      <c r="V19" s="164">
        <f t="shared" si="8"/>
        <v>1.4925373134328358E-2</v>
      </c>
      <c r="W19" s="104">
        <f t="shared" si="20"/>
        <v>3.6471110918188705E+94</v>
      </c>
    </row>
    <row r="20" spans="1:23" x14ac:dyDescent="0.4">
      <c r="A20" s="12">
        <v>18</v>
      </c>
      <c r="B20" s="29">
        <f t="shared" si="10"/>
        <v>324</v>
      </c>
      <c r="C20" s="29">
        <f t="shared" si="11"/>
        <v>5832</v>
      </c>
      <c r="D20" s="164">
        <f t="shared" si="12"/>
        <v>4.2426406871192848</v>
      </c>
      <c r="E20" s="156">
        <f t="shared" si="13"/>
        <v>2.6207413942088964</v>
      </c>
      <c r="F20" s="164">
        <f t="shared" si="14"/>
        <v>13.416407864998739</v>
      </c>
      <c r="G20" s="156">
        <f t="shared" si="15"/>
        <v>5.6462161732861711</v>
      </c>
      <c r="H20" s="164">
        <f t="shared" si="16"/>
        <v>763.67532368147135</v>
      </c>
      <c r="I20" s="156">
        <f t="shared" si="17"/>
        <v>83.548599005030013</v>
      </c>
      <c r="J20" s="164">
        <f t="shared" si="18"/>
        <v>5.5555555555555552E-2</v>
      </c>
      <c r="K20" s="104">
        <f t="shared" si="19"/>
        <v>6402373705728000</v>
      </c>
      <c r="M20" s="12">
        <v>68</v>
      </c>
      <c r="N20" s="12">
        <f t="shared" si="0"/>
        <v>4624</v>
      </c>
      <c r="O20" s="29">
        <f t="shared" si="1"/>
        <v>314432</v>
      </c>
      <c r="P20" s="164">
        <f t="shared" si="2"/>
        <v>8.2462112512353212</v>
      </c>
      <c r="Q20" s="156">
        <f t="shared" si="3"/>
        <v>4.0816551019173479</v>
      </c>
      <c r="R20" s="164">
        <f t="shared" si="4"/>
        <v>26.076809620810597</v>
      </c>
      <c r="S20" s="156">
        <f t="shared" si="5"/>
        <v>8.7936593443163567</v>
      </c>
      <c r="T20" s="164">
        <f t="shared" si="6"/>
        <v>5607.4236508400181</v>
      </c>
      <c r="U20" s="156">
        <f t="shared" si="7"/>
        <v>315.62804068566879</v>
      </c>
      <c r="V20" s="164">
        <f t="shared" si="8"/>
        <v>1.4705882352941176E-2</v>
      </c>
      <c r="W20" s="104">
        <f t="shared" si="20"/>
        <v>2.4800355424368301E+96</v>
      </c>
    </row>
    <row r="21" spans="1:23" x14ac:dyDescent="0.4">
      <c r="A21" s="12">
        <v>19</v>
      </c>
      <c r="B21" s="12">
        <f t="shared" si="10"/>
        <v>361</v>
      </c>
      <c r="C21" s="29">
        <f t="shared" si="11"/>
        <v>6859</v>
      </c>
      <c r="D21" s="164">
        <f t="shared" si="12"/>
        <v>4.358898943540674</v>
      </c>
      <c r="E21" s="156">
        <f t="shared" si="13"/>
        <v>2.6684016487219444</v>
      </c>
      <c r="F21" s="164">
        <f t="shared" si="14"/>
        <v>13.784048752090222</v>
      </c>
      <c r="G21" s="156">
        <f t="shared" si="15"/>
        <v>5.7488970789448306</v>
      </c>
      <c r="H21" s="164">
        <f t="shared" si="16"/>
        <v>828.19079927272799</v>
      </c>
      <c r="I21" s="156">
        <f t="shared" si="17"/>
        <v>88.1901878386428</v>
      </c>
      <c r="J21" s="164">
        <f t="shared" si="18"/>
        <v>5.2631578947368418E-2</v>
      </c>
      <c r="K21" s="104">
        <f t="shared" si="19"/>
        <v>1.21645100408832E+17</v>
      </c>
      <c r="M21" s="12">
        <v>69</v>
      </c>
      <c r="N21" s="12">
        <f t="shared" si="0"/>
        <v>4761</v>
      </c>
      <c r="O21" s="29">
        <f t="shared" si="1"/>
        <v>328509</v>
      </c>
      <c r="P21" s="164">
        <f t="shared" si="2"/>
        <v>8.3066238629180749</v>
      </c>
      <c r="Q21" s="156">
        <f t="shared" si="3"/>
        <v>4.1015659297023479</v>
      </c>
      <c r="R21" s="164">
        <f t="shared" si="4"/>
        <v>26.267851073127396</v>
      </c>
      <c r="S21" s="156">
        <f t="shared" si="5"/>
        <v>8.8365559224036101</v>
      </c>
      <c r="T21" s="164">
        <f t="shared" si="6"/>
        <v>5731.5704654134715</v>
      </c>
      <c r="U21" s="156">
        <f t="shared" si="7"/>
        <v>320.26962951928158</v>
      </c>
      <c r="V21" s="164">
        <f t="shared" si="8"/>
        <v>1.4492753623188406E-2</v>
      </c>
      <c r="W21" s="104">
        <f t="shared" si="20"/>
        <v>1.7112245242814127E+98</v>
      </c>
    </row>
    <row r="22" spans="1:23" x14ac:dyDescent="0.4">
      <c r="A22" s="12">
        <v>20</v>
      </c>
      <c r="B22" s="12">
        <f t="shared" si="10"/>
        <v>400</v>
      </c>
      <c r="C22" s="29">
        <f t="shared" si="11"/>
        <v>8000</v>
      </c>
      <c r="D22" s="164">
        <f t="shared" si="12"/>
        <v>4.4721359549995796</v>
      </c>
      <c r="E22" s="156">
        <f t="shared" si="13"/>
        <v>2.7144176165949063</v>
      </c>
      <c r="F22" s="164">
        <f t="shared" si="14"/>
        <v>14.142135623730951</v>
      </c>
      <c r="G22" s="156">
        <f t="shared" si="15"/>
        <v>5.8480354764257312</v>
      </c>
      <c r="H22" s="164">
        <f t="shared" si="16"/>
        <v>894.42719099991587</v>
      </c>
      <c r="I22" s="156">
        <f t="shared" si="17"/>
        <v>92.831776672255543</v>
      </c>
      <c r="J22" s="29">
        <f t="shared" si="18"/>
        <v>0.05</v>
      </c>
      <c r="K22" s="104">
        <f t="shared" si="19"/>
        <v>2.43290200817664E+18</v>
      </c>
      <c r="M22" s="12">
        <v>70</v>
      </c>
      <c r="N22" s="12">
        <f t="shared" si="0"/>
        <v>4900</v>
      </c>
      <c r="O22" s="29">
        <f t="shared" si="1"/>
        <v>343000</v>
      </c>
      <c r="P22" s="164">
        <f t="shared" si="2"/>
        <v>8.3666002653407556</v>
      </c>
      <c r="Q22" s="156">
        <f t="shared" si="3"/>
        <v>4.121285299808557</v>
      </c>
      <c r="R22" s="164">
        <f t="shared" si="4"/>
        <v>26.457513110645905</v>
      </c>
      <c r="S22" s="156">
        <f t="shared" si="5"/>
        <v>8.8790400174260036</v>
      </c>
      <c r="T22" s="164">
        <f t="shared" si="6"/>
        <v>5856.6201857385286</v>
      </c>
      <c r="U22" s="156">
        <f t="shared" si="7"/>
        <v>324.91121835289442</v>
      </c>
      <c r="V22" s="164">
        <f t="shared" si="8"/>
        <v>1.4285714285714285E-2</v>
      </c>
      <c r="W22" s="104">
        <f t="shared" si="20"/>
        <v>1.1978571669969892E+100</v>
      </c>
    </row>
    <row r="23" spans="1:23" x14ac:dyDescent="0.4">
      <c r="A23" s="12">
        <v>21</v>
      </c>
      <c r="B23" s="12">
        <f t="shared" si="10"/>
        <v>441</v>
      </c>
      <c r="C23" s="29">
        <f t="shared" si="11"/>
        <v>9261</v>
      </c>
      <c r="D23" s="164">
        <f t="shared" si="12"/>
        <v>4.5825756949558398</v>
      </c>
      <c r="E23" s="156">
        <f t="shared" si="13"/>
        <v>2.7589241763811208</v>
      </c>
      <c r="F23" s="164">
        <f t="shared" si="14"/>
        <v>14.491376746189438</v>
      </c>
      <c r="G23" s="156">
        <f t="shared" si="15"/>
        <v>5.9439219527631293</v>
      </c>
      <c r="H23" s="164">
        <f t="shared" si="16"/>
        <v>962.34089594072645</v>
      </c>
      <c r="I23" s="156">
        <f t="shared" si="17"/>
        <v>97.47336550586833</v>
      </c>
      <c r="J23" s="164">
        <f t="shared" si="18"/>
        <v>4.7619047619047616E-2</v>
      </c>
      <c r="K23" s="104">
        <f t="shared" si="19"/>
        <v>5.109094217170944E+19</v>
      </c>
      <c r="M23" s="12">
        <v>71</v>
      </c>
      <c r="N23" s="12">
        <f t="shared" si="0"/>
        <v>5041</v>
      </c>
      <c r="O23" s="29">
        <f t="shared" si="1"/>
        <v>357911</v>
      </c>
      <c r="P23" s="164">
        <f t="shared" si="2"/>
        <v>8.426149773176359</v>
      </c>
      <c r="Q23" s="156">
        <f t="shared" si="3"/>
        <v>4.1408177494228529</v>
      </c>
      <c r="R23" s="164">
        <f t="shared" si="4"/>
        <v>26.645825188948457</v>
      </c>
      <c r="S23" s="156">
        <f t="shared" si="5"/>
        <v>8.9211214044563487</v>
      </c>
      <c r="T23" s="164">
        <f t="shared" si="6"/>
        <v>5982.5663389552146</v>
      </c>
      <c r="U23" s="156">
        <f t="shared" si="7"/>
        <v>329.5528071865071</v>
      </c>
      <c r="V23" s="164">
        <f t="shared" si="8"/>
        <v>1.4084507042253521E-2</v>
      </c>
      <c r="W23" s="104">
        <f t="shared" si="20"/>
        <v>8.5047858856786242E+101</v>
      </c>
    </row>
    <row r="24" spans="1:23" x14ac:dyDescent="0.4">
      <c r="A24" s="12">
        <v>22</v>
      </c>
      <c r="B24" s="12">
        <f t="shared" si="10"/>
        <v>484</v>
      </c>
      <c r="C24" s="29">
        <f t="shared" si="11"/>
        <v>10648</v>
      </c>
      <c r="D24" s="164">
        <f t="shared" si="12"/>
        <v>4.6904157598234297</v>
      </c>
      <c r="E24" s="156">
        <f t="shared" si="13"/>
        <v>2.8020393306553872</v>
      </c>
      <c r="F24" s="164">
        <f t="shared" si="14"/>
        <v>14.832396974191326</v>
      </c>
      <c r="G24" s="156">
        <f t="shared" si="15"/>
        <v>6.0368107367976869</v>
      </c>
      <c r="H24" s="164">
        <f t="shared" si="16"/>
        <v>1031.8914671611544</v>
      </c>
      <c r="I24" s="156">
        <f t="shared" si="17"/>
        <v>102.11495433948109</v>
      </c>
      <c r="J24" s="164">
        <f t="shared" si="18"/>
        <v>4.5454545454545456E-2</v>
      </c>
      <c r="K24" s="104">
        <f t="shared" si="19"/>
        <v>1.1240007277776077E+21</v>
      </c>
      <c r="M24" s="12">
        <v>72</v>
      </c>
      <c r="N24" s="12">
        <f t="shared" si="0"/>
        <v>5184</v>
      </c>
      <c r="O24" s="29">
        <f t="shared" si="1"/>
        <v>373248</v>
      </c>
      <c r="P24" s="164">
        <f t="shared" si="2"/>
        <v>8.4852813742385695</v>
      </c>
      <c r="Q24" s="156">
        <f t="shared" si="3"/>
        <v>4.1601676461038073</v>
      </c>
      <c r="R24" s="164">
        <f t="shared" si="4"/>
        <v>26.832815729997478</v>
      </c>
      <c r="S24" s="156">
        <f t="shared" si="5"/>
        <v>8.9628094931143281</v>
      </c>
      <c r="T24" s="164">
        <f t="shared" si="6"/>
        <v>6109.4025894517708</v>
      </c>
      <c r="U24" s="156">
        <f t="shared" si="7"/>
        <v>334.19439602012011</v>
      </c>
      <c r="V24" s="164">
        <f t="shared" si="8"/>
        <v>1.3888888888888888E-2</v>
      </c>
      <c r="W24" s="104">
        <f t="shared" si="20"/>
        <v>6.1234458376886116E+103</v>
      </c>
    </row>
    <row r="25" spans="1:23" x14ac:dyDescent="0.4">
      <c r="A25" s="12">
        <v>23</v>
      </c>
      <c r="B25" s="12">
        <f t="shared" si="10"/>
        <v>529</v>
      </c>
      <c r="C25" s="29">
        <f t="shared" si="11"/>
        <v>12167</v>
      </c>
      <c r="D25" s="164">
        <f t="shared" si="12"/>
        <v>4.7958315233127191</v>
      </c>
      <c r="E25" s="156">
        <f t="shared" si="13"/>
        <v>2.8438669798515654</v>
      </c>
      <c r="F25" s="164">
        <f t="shared" si="14"/>
        <v>15.165750888103101</v>
      </c>
      <c r="G25" s="156">
        <f t="shared" si="15"/>
        <v>6.1269256752284171</v>
      </c>
      <c r="H25" s="164">
        <f t="shared" si="16"/>
        <v>1103.0412503619254</v>
      </c>
      <c r="I25" s="156">
        <f t="shared" si="17"/>
        <v>106.75654317309393</v>
      </c>
      <c r="J25" s="164">
        <f t="shared" si="18"/>
        <v>4.3478260869565216E-2</v>
      </c>
      <c r="K25" s="104">
        <f t="shared" si="19"/>
        <v>2.5852016738884978E+22</v>
      </c>
      <c r="M25" s="12">
        <v>73</v>
      </c>
      <c r="N25" s="12">
        <f t="shared" si="0"/>
        <v>5329</v>
      </c>
      <c r="O25" s="29">
        <f t="shared" si="1"/>
        <v>389017</v>
      </c>
      <c r="P25" s="164">
        <f t="shared" si="2"/>
        <v>8.5440037453175304</v>
      </c>
      <c r="Q25" s="156">
        <f t="shared" si="3"/>
        <v>4.179339196381231</v>
      </c>
      <c r="R25" s="164">
        <f t="shared" si="4"/>
        <v>27.018512172212592</v>
      </c>
      <c r="S25" s="156">
        <f t="shared" si="5"/>
        <v>9.0041133460936997</v>
      </c>
      <c r="T25" s="164">
        <f t="shared" si="6"/>
        <v>6237.1227340817977</v>
      </c>
      <c r="U25" s="156">
        <f t="shared" si="7"/>
        <v>338.83598485373284</v>
      </c>
      <c r="V25" s="164">
        <f t="shared" si="8"/>
        <v>1.3698630136986301E-2</v>
      </c>
      <c r="W25" s="104">
        <f t="shared" si="20"/>
        <v>4.4701154615126859E+105</v>
      </c>
    </row>
    <row r="26" spans="1:23" x14ac:dyDescent="0.4">
      <c r="A26" s="12">
        <v>24</v>
      </c>
      <c r="B26" s="12">
        <f t="shared" si="10"/>
        <v>576</v>
      </c>
      <c r="C26" s="29">
        <f t="shared" si="11"/>
        <v>13824</v>
      </c>
      <c r="D26" s="164">
        <f t="shared" si="12"/>
        <v>4.8989794855663558</v>
      </c>
      <c r="E26" s="156">
        <f t="shared" si="13"/>
        <v>2.8844991406148166</v>
      </c>
      <c r="F26" s="164">
        <f t="shared" si="14"/>
        <v>15.491933384829668</v>
      </c>
      <c r="G26" s="156">
        <f t="shared" si="15"/>
        <v>6.2144650119077163</v>
      </c>
      <c r="H26" s="164">
        <f t="shared" si="16"/>
        <v>1175.7550765359256</v>
      </c>
      <c r="I26" s="156">
        <f t="shared" si="17"/>
        <v>111.39813200670667</v>
      </c>
      <c r="J26" s="164">
        <f t="shared" si="18"/>
        <v>4.1666666666666664E-2</v>
      </c>
      <c r="K26" s="104">
        <f t="shared" si="19"/>
        <v>6.2044840173323941E+23</v>
      </c>
      <c r="M26" s="12">
        <v>74</v>
      </c>
      <c r="N26" s="12">
        <f t="shared" si="0"/>
        <v>5476</v>
      </c>
      <c r="O26" s="29">
        <f t="shared" si="1"/>
        <v>405224</v>
      </c>
      <c r="P26" s="164">
        <f t="shared" si="2"/>
        <v>8.6023252670426267</v>
      </c>
      <c r="Q26" s="156">
        <f t="shared" si="3"/>
        <v>4.198336453808408</v>
      </c>
      <c r="R26" s="164">
        <f t="shared" si="4"/>
        <v>27.202941017470888</v>
      </c>
      <c r="S26" s="156">
        <f t="shared" si="5"/>
        <v>9.0450416965102711</v>
      </c>
      <c r="T26" s="164">
        <f t="shared" si="6"/>
        <v>6365.720697611544</v>
      </c>
      <c r="U26" s="156">
        <f t="shared" si="7"/>
        <v>343.47757368734551</v>
      </c>
      <c r="V26" s="164">
        <f t="shared" si="8"/>
        <v>1.3513513513513514E-2</v>
      </c>
      <c r="W26" s="104">
        <f t="shared" si="20"/>
        <v>3.3078854415193869E+107</v>
      </c>
    </row>
    <row r="27" spans="1:23" x14ac:dyDescent="0.4">
      <c r="A27" s="12">
        <v>25</v>
      </c>
      <c r="B27" s="12">
        <f t="shared" si="10"/>
        <v>625</v>
      </c>
      <c r="C27" s="29">
        <f t="shared" si="11"/>
        <v>15625</v>
      </c>
      <c r="D27" s="29">
        <f t="shared" si="12"/>
        <v>5</v>
      </c>
      <c r="E27" s="156">
        <f t="shared" si="13"/>
        <v>2.9240177382128656</v>
      </c>
      <c r="F27" s="164">
        <f t="shared" si="14"/>
        <v>15.811388300841896</v>
      </c>
      <c r="G27" s="156">
        <f t="shared" si="15"/>
        <v>6.2996052494743653</v>
      </c>
      <c r="H27" s="29">
        <f t="shared" si="16"/>
        <v>1250</v>
      </c>
      <c r="I27" s="156">
        <f t="shared" si="17"/>
        <v>116.03972084031942</v>
      </c>
      <c r="J27" s="29">
        <f t="shared" si="18"/>
        <v>0.04</v>
      </c>
      <c r="K27" s="104">
        <f t="shared" si="19"/>
        <v>1.5511210043330984E+25</v>
      </c>
      <c r="M27" s="12">
        <v>75</v>
      </c>
      <c r="N27" s="12">
        <f t="shared" si="0"/>
        <v>5625</v>
      </c>
      <c r="O27" s="29">
        <f t="shared" si="1"/>
        <v>421875</v>
      </c>
      <c r="P27" s="164">
        <f t="shared" si="2"/>
        <v>8.6602540378443873</v>
      </c>
      <c r="Q27" s="156">
        <f t="shared" si="3"/>
        <v>4.2171633265087456</v>
      </c>
      <c r="R27" s="164">
        <f t="shared" si="4"/>
        <v>27.386127875258307</v>
      </c>
      <c r="S27" s="156">
        <f t="shared" si="5"/>
        <v>9.0856029641606977</v>
      </c>
      <c r="T27" s="164">
        <f t="shared" si="6"/>
        <v>6495.1905283832903</v>
      </c>
      <c r="U27" s="156">
        <f t="shared" si="7"/>
        <v>348.11916252095835</v>
      </c>
      <c r="V27" s="164">
        <f t="shared" si="8"/>
        <v>1.3333333333333334E-2</v>
      </c>
      <c r="W27" s="104">
        <f t="shared" si="20"/>
        <v>2.4809140811395404E+109</v>
      </c>
    </row>
    <row r="28" spans="1:23" x14ac:dyDescent="0.4">
      <c r="A28" s="12">
        <v>26</v>
      </c>
      <c r="B28" s="12">
        <f t="shared" si="10"/>
        <v>676</v>
      </c>
      <c r="C28" s="29">
        <f t="shared" si="11"/>
        <v>17576</v>
      </c>
      <c r="D28" s="164">
        <f t="shared" si="12"/>
        <v>5.0990195135927845</v>
      </c>
      <c r="E28" s="156">
        <f t="shared" si="13"/>
        <v>2.9624960684073702</v>
      </c>
      <c r="F28" s="164">
        <f t="shared" si="14"/>
        <v>16.124515496597098</v>
      </c>
      <c r="G28" s="156">
        <f t="shared" si="15"/>
        <v>6.3825042988599074</v>
      </c>
      <c r="H28" s="164">
        <f t="shared" si="16"/>
        <v>1325.745073534124</v>
      </c>
      <c r="I28" s="156">
        <f t="shared" si="17"/>
        <v>120.68130967393222</v>
      </c>
      <c r="J28" s="164">
        <f t="shared" si="18"/>
        <v>3.8461538461538464E-2</v>
      </c>
      <c r="K28" s="104">
        <f t="shared" si="19"/>
        <v>4.0329146112660572E+26</v>
      </c>
      <c r="M28" s="12">
        <v>76</v>
      </c>
      <c r="N28" s="12">
        <f t="shared" si="0"/>
        <v>5776</v>
      </c>
      <c r="O28" s="29">
        <f t="shared" si="1"/>
        <v>438976</v>
      </c>
      <c r="P28" s="164">
        <f t="shared" si="2"/>
        <v>8.717797887081348</v>
      </c>
      <c r="Q28" s="156">
        <f t="shared" si="3"/>
        <v>4.2358235842548932</v>
      </c>
      <c r="R28" s="164">
        <f t="shared" si="4"/>
        <v>27.568097504180443</v>
      </c>
      <c r="S28" s="156">
        <f t="shared" si="5"/>
        <v>9.1258052707739346</v>
      </c>
      <c r="T28" s="164">
        <f t="shared" si="6"/>
        <v>6625.5263941818239</v>
      </c>
      <c r="U28" s="156">
        <f t="shared" si="7"/>
        <v>352.76075135457125</v>
      </c>
      <c r="V28" s="164">
        <f t="shared" si="8"/>
        <v>1.3157894736842105E-2</v>
      </c>
      <c r="W28" s="104">
        <f t="shared" si="20"/>
        <v>1.8854947016660506E+111</v>
      </c>
    </row>
    <row r="29" spans="1:23" x14ac:dyDescent="0.4">
      <c r="A29" s="12">
        <v>27</v>
      </c>
      <c r="B29" s="12">
        <f t="shared" si="10"/>
        <v>729</v>
      </c>
      <c r="C29" s="29">
        <f t="shared" si="11"/>
        <v>19683</v>
      </c>
      <c r="D29" s="164">
        <f t="shared" si="12"/>
        <v>5.196152422706632</v>
      </c>
      <c r="E29" s="102">
        <f t="shared" si="13"/>
        <v>2.9999999999999996</v>
      </c>
      <c r="F29" s="164">
        <f t="shared" si="14"/>
        <v>16.431676725154983</v>
      </c>
      <c r="G29" s="156">
        <f t="shared" si="15"/>
        <v>6.463304070095651</v>
      </c>
      <c r="H29" s="164">
        <f t="shared" si="16"/>
        <v>1402.9611541307906</v>
      </c>
      <c r="I29" s="156">
        <f t="shared" si="17"/>
        <v>125.32289850754505</v>
      </c>
      <c r="J29" s="164">
        <f t="shared" si="18"/>
        <v>3.7037037037037035E-2</v>
      </c>
      <c r="K29" s="104">
        <f t="shared" si="19"/>
        <v>1.0888869450418352E+28</v>
      </c>
      <c r="M29" s="12">
        <v>77</v>
      </c>
      <c r="N29" s="12">
        <f t="shared" si="0"/>
        <v>5929</v>
      </c>
      <c r="O29" s="29">
        <f t="shared" si="1"/>
        <v>456533</v>
      </c>
      <c r="P29" s="164">
        <f t="shared" si="2"/>
        <v>8.7749643873921226</v>
      </c>
      <c r="Q29" s="156">
        <f t="shared" si="3"/>
        <v>4.2543208651150062</v>
      </c>
      <c r="R29" s="164">
        <f t="shared" si="4"/>
        <v>27.748873851023216</v>
      </c>
      <c r="S29" s="156">
        <f t="shared" si="5"/>
        <v>9.1656564543302217</v>
      </c>
      <c r="T29" s="164">
        <f t="shared" si="6"/>
        <v>6756.722578291934</v>
      </c>
      <c r="U29" s="156">
        <f t="shared" si="7"/>
        <v>357.40234018818381</v>
      </c>
      <c r="V29" s="164">
        <f t="shared" si="8"/>
        <v>1.2987012987012988E-2</v>
      </c>
      <c r="W29" s="104">
        <f t="shared" si="20"/>
        <v>1.4518309202828591E+113</v>
      </c>
    </row>
    <row r="30" spans="1:23" x14ac:dyDescent="0.4">
      <c r="A30" s="12">
        <v>28</v>
      </c>
      <c r="B30" s="12">
        <f t="shared" si="10"/>
        <v>784</v>
      </c>
      <c r="C30" s="29">
        <f t="shared" si="11"/>
        <v>21952</v>
      </c>
      <c r="D30" s="164">
        <f t="shared" si="12"/>
        <v>5.2915026221291814</v>
      </c>
      <c r="E30" s="156">
        <f t="shared" si="13"/>
        <v>3.0365889718756618</v>
      </c>
      <c r="F30" s="164">
        <f t="shared" si="14"/>
        <v>16.733200530681511</v>
      </c>
      <c r="G30" s="156">
        <f t="shared" si="15"/>
        <v>6.5421326203771786</v>
      </c>
      <c r="H30" s="164">
        <f t="shared" si="16"/>
        <v>1481.6207341961708</v>
      </c>
      <c r="I30" s="156">
        <f t="shared" si="17"/>
        <v>129.96448734115776</v>
      </c>
      <c r="J30" s="164">
        <f t="shared" si="18"/>
        <v>3.5714285714285712E-2</v>
      </c>
      <c r="K30" s="104">
        <f t="shared" si="19"/>
        <v>3.048883446117138E+29</v>
      </c>
      <c r="M30" s="12">
        <v>78</v>
      </c>
      <c r="N30" s="12">
        <f t="shared" si="0"/>
        <v>6084</v>
      </c>
      <c r="O30" s="29">
        <f t="shared" si="1"/>
        <v>474552</v>
      </c>
      <c r="P30" s="164">
        <f t="shared" si="2"/>
        <v>8.8317608663278477</v>
      </c>
      <c r="Q30" s="156">
        <f t="shared" si="3"/>
        <v>4.2726586816979166</v>
      </c>
      <c r="R30" s="164">
        <f t="shared" si="4"/>
        <v>27.928480087537881</v>
      </c>
      <c r="S30" s="156">
        <f t="shared" si="5"/>
        <v>9.2051640825158891</v>
      </c>
      <c r="T30" s="164">
        <f t="shared" si="6"/>
        <v>6888.7734757357202</v>
      </c>
      <c r="U30" s="156">
        <f t="shared" si="7"/>
        <v>362.04392902179649</v>
      </c>
      <c r="V30" s="164">
        <f t="shared" si="8"/>
        <v>1.282051282051282E-2</v>
      </c>
      <c r="W30" s="104">
        <f t="shared" si="20"/>
        <v>1.1324281178206295E+115</v>
      </c>
    </row>
    <row r="31" spans="1:23" x14ac:dyDescent="0.4">
      <c r="A31" s="12">
        <v>29</v>
      </c>
      <c r="B31" s="12">
        <f t="shared" si="10"/>
        <v>841</v>
      </c>
      <c r="C31" s="29">
        <f t="shared" si="11"/>
        <v>24389</v>
      </c>
      <c r="D31" s="164">
        <f t="shared" si="12"/>
        <v>5.3851648071345037</v>
      </c>
      <c r="E31" s="156">
        <f t="shared" si="13"/>
        <v>3.0723168256858471</v>
      </c>
      <c r="F31" s="164">
        <f t="shared" si="14"/>
        <v>17.029386365926403</v>
      </c>
      <c r="G31" s="156">
        <f t="shared" si="15"/>
        <v>6.6191059480262293</v>
      </c>
      <c r="H31" s="164">
        <f t="shared" si="16"/>
        <v>1561.6977940690062</v>
      </c>
      <c r="I31" s="156">
        <f t="shared" si="17"/>
        <v>134.60607617477055</v>
      </c>
      <c r="J31" s="164">
        <f t="shared" si="18"/>
        <v>3.4482758620689655E-2</v>
      </c>
      <c r="K31" s="104">
        <f t="shared" si="19"/>
        <v>8.8417619937397008E+30</v>
      </c>
      <c r="M31" s="12">
        <v>79</v>
      </c>
      <c r="N31" s="12">
        <f t="shared" si="0"/>
        <v>6241</v>
      </c>
      <c r="O31" s="29">
        <f t="shared" si="1"/>
        <v>493039</v>
      </c>
      <c r="P31" s="164">
        <f t="shared" si="2"/>
        <v>8.8881944173155887</v>
      </c>
      <c r="Q31" s="156">
        <f t="shared" si="3"/>
        <v>4.2908404270262066</v>
      </c>
      <c r="R31" s="164">
        <f t="shared" si="4"/>
        <v>28.106938645110393</v>
      </c>
      <c r="S31" s="156">
        <f t="shared" si="5"/>
        <v>9.24433546537648</v>
      </c>
      <c r="T31" s="164">
        <f t="shared" si="6"/>
        <v>7021.6735896793152</v>
      </c>
      <c r="U31" s="156">
        <f t="shared" si="7"/>
        <v>366.68551785540961</v>
      </c>
      <c r="V31" s="164">
        <f t="shared" si="8"/>
        <v>1.2658227848101266E-2</v>
      </c>
      <c r="W31" s="104">
        <f t="shared" si="20"/>
        <v>8.9461821307829799E+116</v>
      </c>
    </row>
    <row r="32" spans="1:23" x14ac:dyDescent="0.4">
      <c r="A32" s="12">
        <v>30</v>
      </c>
      <c r="B32" s="12">
        <f t="shared" si="10"/>
        <v>900</v>
      </c>
      <c r="C32" s="29">
        <f t="shared" si="11"/>
        <v>27000</v>
      </c>
      <c r="D32" s="164">
        <f t="shared" si="12"/>
        <v>5.4772255750516612</v>
      </c>
      <c r="E32" s="156">
        <f t="shared" si="13"/>
        <v>3.1072325059538586</v>
      </c>
      <c r="F32" s="164">
        <f t="shared" si="14"/>
        <v>17.320508075688775</v>
      </c>
      <c r="G32" s="156">
        <f t="shared" si="15"/>
        <v>6.6943295008216941</v>
      </c>
      <c r="H32" s="164">
        <f t="shared" si="16"/>
        <v>1643.1676725154985</v>
      </c>
      <c r="I32" s="156">
        <f t="shared" si="17"/>
        <v>139.24766500838334</v>
      </c>
      <c r="J32" s="164">
        <f t="shared" si="18"/>
        <v>3.3333333333333333E-2</v>
      </c>
      <c r="K32" s="104">
        <f t="shared" si="19"/>
        <v>2.652528598121911E+32</v>
      </c>
      <c r="M32" s="12">
        <v>80</v>
      </c>
      <c r="N32" s="12">
        <f t="shared" si="0"/>
        <v>6400</v>
      </c>
      <c r="O32" s="29">
        <f t="shared" si="1"/>
        <v>512000</v>
      </c>
      <c r="P32" s="164">
        <f t="shared" si="2"/>
        <v>8.9442719099991592</v>
      </c>
      <c r="Q32" s="156">
        <f t="shared" si="3"/>
        <v>4.3088693800637659</v>
      </c>
      <c r="R32" s="164">
        <f t="shared" si="4"/>
        <v>28.284271247461902</v>
      </c>
      <c r="S32" s="156">
        <f t="shared" si="5"/>
        <v>9.283177667225555</v>
      </c>
      <c r="T32" s="164">
        <f t="shared" si="6"/>
        <v>7155.4175279993269</v>
      </c>
      <c r="U32" s="156">
        <f t="shared" si="7"/>
        <v>371.32710668902223</v>
      </c>
      <c r="V32" s="29">
        <f t="shared" si="8"/>
        <v>1.2500000000000001E-2</v>
      </c>
      <c r="W32" s="104">
        <f t="shared" si="20"/>
        <v>7.1569457046263797E+118</v>
      </c>
    </row>
    <row r="33" spans="1:23" x14ac:dyDescent="0.4">
      <c r="A33" s="12">
        <v>31</v>
      </c>
      <c r="B33" s="12">
        <f t="shared" si="10"/>
        <v>961</v>
      </c>
      <c r="C33" s="29">
        <f t="shared" si="11"/>
        <v>29791</v>
      </c>
      <c r="D33" s="164">
        <f t="shared" si="12"/>
        <v>5.5677643628300215</v>
      </c>
      <c r="E33" s="156">
        <f t="shared" si="13"/>
        <v>3.1413806523913927</v>
      </c>
      <c r="F33" s="164">
        <f t="shared" si="14"/>
        <v>17.606816861659009</v>
      </c>
      <c r="G33" s="156">
        <f t="shared" si="15"/>
        <v>6.7678994521070068</v>
      </c>
      <c r="H33" s="164">
        <f t="shared" si="16"/>
        <v>1726.0069524773069</v>
      </c>
      <c r="I33" s="156">
        <f t="shared" si="17"/>
        <v>143.88925384199604</v>
      </c>
      <c r="J33" s="164">
        <f t="shared" si="18"/>
        <v>3.2258064516129031E-2</v>
      </c>
      <c r="K33" s="104">
        <f t="shared" si="19"/>
        <v>8.2228386541779236E+33</v>
      </c>
      <c r="M33" s="12">
        <v>81</v>
      </c>
      <c r="N33" s="12">
        <f t="shared" si="0"/>
        <v>6561</v>
      </c>
      <c r="O33" s="29">
        <f t="shared" si="1"/>
        <v>531441</v>
      </c>
      <c r="P33" s="29">
        <f t="shared" si="2"/>
        <v>9</v>
      </c>
      <c r="Q33" s="156">
        <f t="shared" si="3"/>
        <v>4.3267487109222253</v>
      </c>
      <c r="R33" s="164">
        <f t="shared" si="4"/>
        <v>28.460498941515414</v>
      </c>
      <c r="S33" s="156">
        <f t="shared" si="5"/>
        <v>9.3216975178615726</v>
      </c>
      <c r="T33" s="29">
        <f t="shared" si="6"/>
        <v>7290</v>
      </c>
      <c r="U33" s="156">
        <f t="shared" si="7"/>
        <v>375.96869552263496</v>
      </c>
      <c r="V33" s="164">
        <f t="shared" si="8"/>
        <v>1.2345679012345678E-2</v>
      </c>
      <c r="W33" s="104">
        <f t="shared" si="20"/>
        <v>5.797126020747369E+120</v>
      </c>
    </row>
    <row r="34" spans="1:23" x14ac:dyDescent="0.4">
      <c r="A34" s="12">
        <v>32</v>
      </c>
      <c r="B34" s="12">
        <f t="shared" si="10"/>
        <v>1024</v>
      </c>
      <c r="C34" s="29">
        <f t="shared" si="11"/>
        <v>32768</v>
      </c>
      <c r="D34" s="164">
        <f t="shared" si="12"/>
        <v>5.6568542494923806</v>
      </c>
      <c r="E34" s="156">
        <f t="shared" si="13"/>
        <v>3.1748021039363987</v>
      </c>
      <c r="F34" s="164">
        <f t="shared" si="14"/>
        <v>17.888543819998318</v>
      </c>
      <c r="G34" s="156">
        <f t="shared" si="15"/>
        <v>6.8399037867067873</v>
      </c>
      <c r="H34" s="164">
        <f t="shared" si="16"/>
        <v>1810.1933598375617</v>
      </c>
      <c r="I34" s="156">
        <f t="shared" si="17"/>
        <v>148.53084267560888</v>
      </c>
      <c r="J34" s="29">
        <f t="shared" si="18"/>
        <v>3.125E-2</v>
      </c>
      <c r="K34" s="104">
        <f t="shared" si="19"/>
        <v>2.6313083693369355E+35</v>
      </c>
      <c r="M34" s="12">
        <v>82</v>
      </c>
      <c r="N34" s="12">
        <f t="shared" si="0"/>
        <v>6724</v>
      </c>
      <c r="O34" s="29">
        <f t="shared" si="1"/>
        <v>551368</v>
      </c>
      <c r="P34" s="164">
        <f t="shared" si="2"/>
        <v>9.0553851381374173</v>
      </c>
      <c r="Q34" s="156">
        <f t="shared" si="3"/>
        <v>4.344481485768612</v>
      </c>
      <c r="R34" s="164">
        <f t="shared" si="4"/>
        <v>28.635642126552707</v>
      </c>
      <c r="S34" s="156">
        <f t="shared" si="5"/>
        <v>9.3599016231411536</v>
      </c>
      <c r="T34" s="164">
        <f t="shared" si="6"/>
        <v>7425.4158132726816</v>
      </c>
      <c r="U34" s="156">
        <f t="shared" si="7"/>
        <v>380.61028435624769</v>
      </c>
      <c r="V34" s="164">
        <f t="shared" si="8"/>
        <v>1.2195121951219513E-2</v>
      </c>
      <c r="W34" s="104">
        <f t="shared" si="20"/>
        <v>4.7536433370128435E+122</v>
      </c>
    </row>
    <row r="35" spans="1:23" x14ac:dyDescent="0.4">
      <c r="A35" s="12">
        <v>33</v>
      </c>
      <c r="B35" s="12">
        <f t="shared" si="10"/>
        <v>1089</v>
      </c>
      <c r="C35" s="29">
        <f t="shared" si="11"/>
        <v>35937</v>
      </c>
      <c r="D35" s="164">
        <f t="shared" si="12"/>
        <v>5.7445626465380286</v>
      </c>
      <c r="E35" s="156">
        <f t="shared" si="13"/>
        <v>3.2075343299958265</v>
      </c>
      <c r="F35" s="164">
        <f t="shared" si="14"/>
        <v>18.165902124584949</v>
      </c>
      <c r="G35" s="156">
        <f t="shared" si="15"/>
        <v>6.9104232300111832</v>
      </c>
      <c r="H35" s="164">
        <f t="shared" si="16"/>
        <v>1895.7056733575494</v>
      </c>
      <c r="I35" s="156">
        <f t="shared" si="17"/>
        <v>153.17243150922167</v>
      </c>
      <c r="J35" s="164">
        <f t="shared" si="18"/>
        <v>3.0303030303030304E-2</v>
      </c>
      <c r="K35" s="104">
        <f t="shared" si="19"/>
        <v>8.6833176188118895E+36</v>
      </c>
      <c r="M35" s="12">
        <v>83</v>
      </c>
      <c r="N35" s="12">
        <f t="shared" ref="N35:N52" si="21">M35^2</f>
        <v>6889</v>
      </c>
      <c r="O35" s="29">
        <f t="shared" ref="O35:O52" si="22">M35^3</f>
        <v>571787</v>
      </c>
      <c r="P35" s="164">
        <f t="shared" ref="P35:P52" si="23">SQRT(M35)</f>
        <v>9.1104335791442992</v>
      </c>
      <c r="Q35" s="156">
        <f t="shared" ref="Q35:Q52" si="24">M35^(1/3)</f>
        <v>4.3620706714548376</v>
      </c>
      <c r="R35" s="164">
        <f t="shared" ref="R35:R52" si="25">SQRT(10*M35)</f>
        <v>28.809720581775867</v>
      </c>
      <c r="S35" s="156">
        <f t="shared" ref="S35:S52" si="26">(10*M35)^(1/3)</f>
        <v>9.3977963749529714</v>
      </c>
      <c r="T35" s="164">
        <f t="shared" ref="T35:T52" si="27">SQRT(100*O35)</f>
        <v>7561.6598706897685</v>
      </c>
      <c r="U35" s="156">
        <f t="shared" ref="U35:U52" si="28">(100*O35)^(1/3)</f>
        <v>385.25187318986082</v>
      </c>
      <c r="V35" s="164">
        <f t="shared" ref="V35:V52" si="29">1/M35</f>
        <v>1.2048192771084338E-2</v>
      </c>
      <c r="W35" s="104">
        <f t="shared" si="20"/>
        <v>3.9455239697206602E+124</v>
      </c>
    </row>
    <row r="36" spans="1:23" x14ac:dyDescent="0.4">
      <c r="A36" s="12">
        <v>34</v>
      </c>
      <c r="B36" s="12">
        <f t="shared" si="10"/>
        <v>1156</v>
      </c>
      <c r="C36" s="29">
        <f t="shared" si="11"/>
        <v>39304</v>
      </c>
      <c r="D36" s="164">
        <f t="shared" si="12"/>
        <v>5.8309518948453007</v>
      </c>
      <c r="E36" s="156">
        <f t="shared" si="13"/>
        <v>3.2396118012774835</v>
      </c>
      <c r="F36" s="164">
        <f t="shared" si="14"/>
        <v>18.439088914585774</v>
      </c>
      <c r="G36" s="156">
        <f t="shared" si="15"/>
        <v>6.9795320469088882</v>
      </c>
      <c r="H36" s="164">
        <f t="shared" si="16"/>
        <v>1982.5236442474022</v>
      </c>
      <c r="I36" s="156">
        <f t="shared" si="17"/>
        <v>157.8140203428344</v>
      </c>
      <c r="J36" s="164">
        <f t="shared" si="18"/>
        <v>2.9411764705882353E-2</v>
      </c>
      <c r="K36" s="104">
        <f t="shared" si="19"/>
        <v>2.9523279903960408E+38</v>
      </c>
      <c r="M36" s="12">
        <v>84</v>
      </c>
      <c r="N36" s="12">
        <f t="shared" si="21"/>
        <v>7056</v>
      </c>
      <c r="O36" s="29">
        <f t="shared" si="22"/>
        <v>592704</v>
      </c>
      <c r="P36" s="164">
        <f t="shared" si="23"/>
        <v>9.1651513899116797</v>
      </c>
      <c r="Q36" s="156">
        <f t="shared" si="24"/>
        <v>4.379519139887889</v>
      </c>
      <c r="R36" s="164">
        <f t="shared" si="25"/>
        <v>28.982753492378876</v>
      </c>
      <c r="S36" s="156">
        <f t="shared" si="26"/>
        <v>9.4353879606330668</v>
      </c>
      <c r="T36" s="164">
        <f t="shared" si="27"/>
        <v>7698.7271675258116</v>
      </c>
      <c r="U36" s="156">
        <f t="shared" si="28"/>
        <v>389.89346202347338</v>
      </c>
      <c r="V36" s="164">
        <f t="shared" si="29"/>
        <v>1.1904761904761904E-2</v>
      </c>
      <c r="W36" s="104">
        <f t="shared" si="20"/>
        <v>3.3142401345653538E+126</v>
      </c>
    </row>
    <row r="37" spans="1:23" x14ac:dyDescent="0.4">
      <c r="A37" s="12">
        <v>35</v>
      </c>
      <c r="B37" s="12">
        <f t="shared" si="10"/>
        <v>1225</v>
      </c>
      <c r="C37" s="29">
        <f t="shared" si="11"/>
        <v>42875</v>
      </c>
      <c r="D37" s="164">
        <f t="shared" si="12"/>
        <v>5.9160797830996161</v>
      </c>
      <c r="E37" s="156">
        <f t="shared" si="13"/>
        <v>3.2710663101885888</v>
      </c>
      <c r="F37" s="164">
        <f t="shared" si="14"/>
        <v>18.708286933869708</v>
      </c>
      <c r="G37" s="156">
        <f t="shared" si="15"/>
        <v>7.047298732064891</v>
      </c>
      <c r="H37" s="164">
        <f t="shared" si="16"/>
        <v>2070.6279240848658</v>
      </c>
      <c r="I37" s="156">
        <f t="shared" si="17"/>
        <v>162.45560917644718</v>
      </c>
      <c r="J37" s="164">
        <f t="shared" si="18"/>
        <v>2.8571428571428571E-2</v>
      </c>
      <c r="K37" s="104">
        <f t="shared" si="19"/>
        <v>1.0333147966386144E+40</v>
      </c>
      <c r="M37" s="12">
        <v>85</v>
      </c>
      <c r="N37" s="12">
        <f t="shared" si="21"/>
        <v>7225</v>
      </c>
      <c r="O37" s="29">
        <f t="shared" si="22"/>
        <v>614125</v>
      </c>
      <c r="P37" s="164">
        <f t="shared" si="23"/>
        <v>9.2195444572928871</v>
      </c>
      <c r="Q37" s="156">
        <f t="shared" si="24"/>
        <v>4.3968296721581792</v>
      </c>
      <c r="R37" s="164">
        <f t="shared" si="25"/>
        <v>29.154759474226502</v>
      </c>
      <c r="S37" s="156">
        <f t="shared" si="26"/>
        <v>9.4726823718590936</v>
      </c>
      <c r="T37" s="164">
        <f t="shared" si="27"/>
        <v>7836.6127886989543</v>
      </c>
      <c r="U37" s="156">
        <f t="shared" si="28"/>
        <v>394.53505085708633</v>
      </c>
      <c r="V37" s="164">
        <f t="shared" si="29"/>
        <v>1.1764705882352941E-2</v>
      </c>
      <c r="W37" s="104">
        <f t="shared" si="20"/>
        <v>2.8171041143805494E+128</v>
      </c>
    </row>
    <row r="38" spans="1:23" x14ac:dyDescent="0.4">
      <c r="A38" s="12">
        <v>36</v>
      </c>
      <c r="B38" s="12">
        <f t="shared" si="10"/>
        <v>1296</v>
      </c>
      <c r="C38" s="29">
        <f t="shared" si="11"/>
        <v>46656</v>
      </c>
      <c r="D38" s="29">
        <f t="shared" si="12"/>
        <v>6</v>
      </c>
      <c r="E38" s="156">
        <f t="shared" si="13"/>
        <v>3.3019272488946263</v>
      </c>
      <c r="F38" s="164">
        <f t="shared" si="14"/>
        <v>18.973665961010276</v>
      </c>
      <c r="G38" s="156">
        <f t="shared" si="15"/>
        <v>7.1137866089801252</v>
      </c>
      <c r="H38" s="29">
        <f t="shared" si="16"/>
        <v>2160</v>
      </c>
      <c r="I38" s="156">
        <f t="shared" si="17"/>
        <v>167.09719801005991</v>
      </c>
      <c r="J38" s="164">
        <f t="shared" si="18"/>
        <v>2.7777777777777776E-2</v>
      </c>
      <c r="K38" s="104">
        <f t="shared" si="19"/>
        <v>3.7199332678990133E+41</v>
      </c>
      <c r="M38" s="12">
        <v>86</v>
      </c>
      <c r="N38" s="12">
        <f t="shared" si="21"/>
        <v>7396</v>
      </c>
      <c r="O38" s="29">
        <f t="shared" si="22"/>
        <v>636056</v>
      </c>
      <c r="P38" s="164">
        <f t="shared" si="23"/>
        <v>9.2736184954957039</v>
      </c>
      <c r="Q38" s="156">
        <f t="shared" si="24"/>
        <v>4.4140049624421032</v>
      </c>
      <c r="R38" s="164">
        <f t="shared" si="25"/>
        <v>29.32575659723036</v>
      </c>
      <c r="S38" s="156">
        <f t="shared" si="26"/>
        <v>9.5096854130581505</v>
      </c>
      <c r="T38" s="164">
        <f t="shared" si="27"/>
        <v>7975.3119061263051</v>
      </c>
      <c r="U38" s="156">
        <f t="shared" si="28"/>
        <v>399.17663969069889</v>
      </c>
      <c r="V38" s="164">
        <f t="shared" si="29"/>
        <v>1.1627906976744186E-2</v>
      </c>
      <c r="W38" s="104">
        <f t="shared" si="20"/>
        <v>2.4227095383672744E+130</v>
      </c>
    </row>
    <row r="39" spans="1:23" x14ac:dyDescent="0.4">
      <c r="A39" s="12">
        <v>37</v>
      </c>
      <c r="B39" s="12">
        <f t="shared" si="10"/>
        <v>1369</v>
      </c>
      <c r="C39" s="29">
        <f t="shared" si="11"/>
        <v>50653</v>
      </c>
      <c r="D39" s="164">
        <f t="shared" si="12"/>
        <v>6.0827625302982193</v>
      </c>
      <c r="E39" s="156">
        <f t="shared" si="13"/>
        <v>3.3322218516459525</v>
      </c>
      <c r="F39" s="164">
        <f t="shared" si="14"/>
        <v>19.235384061671343</v>
      </c>
      <c r="G39" s="156">
        <f t="shared" si="15"/>
        <v>7.1790543520683183</v>
      </c>
      <c r="H39" s="164">
        <f t="shared" si="16"/>
        <v>2250.6221362103411</v>
      </c>
      <c r="I39" s="156">
        <f t="shared" si="17"/>
        <v>171.73878684367276</v>
      </c>
      <c r="J39" s="164">
        <f t="shared" si="18"/>
        <v>2.7027027027027029E-2</v>
      </c>
      <c r="K39" s="104">
        <f t="shared" si="19"/>
        <v>1.3763753091226346E+43</v>
      </c>
      <c r="M39" s="12">
        <v>87</v>
      </c>
      <c r="N39" s="12">
        <f t="shared" si="21"/>
        <v>7569</v>
      </c>
      <c r="O39" s="29">
        <f t="shared" si="22"/>
        <v>658503</v>
      </c>
      <c r="P39" s="164">
        <f t="shared" si="23"/>
        <v>9.3273790530888157</v>
      </c>
      <c r="Q39" s="156">
        <f t="shared" si="24"/>
        <v>4.4310476216936339</v>
      </c>
      <c r="R39" s="164">
        <f t="shared" si="25"/>
        <v>29.49576240750525</v>
      </c>
      <c r="S39" s="156">
        <f t="shared" si="26"/>
        <v>9.5464027093600414</v>
      </c>
      <c r="T39" s="164">
        <f t="shared" si="27"/>
        <v>8114.8197761872689</v>
      </c>
      <c r="U39" s="156">
        <f t="shared" si="28"/>
        <v>403.81822852431179</v>
      </c>
      <c r="V39" s="164">
        <f t="shared" si="29"/>
        <v>1.1494252873563218E-2</v>
      </c>
      <c r="W39" s="104">
        <f t="shared" si="20"/>
        <v>2.1077572983795269E+132</v>
      </c>
    </row>
    <row r="40" spans="1:23" x14ac:dyDescent="0.4">
      <c r="A40" s="12">
        <v>38</v>
      </c>
      <c r="B40" s="12">
        <f t="shared" si="10"/>
        <v>1444</v>
      </c>
      <c r="C40" s="29">
        <f t="shared" si="11"/>
        <v>54872</v>
      </c>
      <c r="D40" s="164">
        <f t="shared" si="12"/>
        <v>6.164414002968976</v>
      </c>
      <c r="E40" s="156">
        <f t="shared" si="13"/>
        <v>3.3619754067989627</v>
      </c>
      <c r="F40" s="164">
        <f t="shared" si="14"/>
        <v>19.493588689617926</v>
      </c>
      <c r="G40" s="156">
        <f t="shared" si="15"/>
        <v>7.2431564434417401</v>
      </c>
      <c r="H40" s="164">
        <f t="shared" si="16"/>
        <v>2342.4773211282109</v>
      </c>
      <c r="I40" s="156">
        <f t="shared" si="17"/>
        <v>176.3803756772856</v>
      </c>
      <c r="J40" s="164">
        <f t="shared" si="18"/>
        <v>2.6315789473684209E-2</v>
      </c>
      <c r="K40" s="104">
        <f t="shared" si="19"/>
        <v>5.2302261746660104E+44</v>
      </c>
      <c r="M40" s="12">
        <v>88</v>
      </c>
      <c r="N40" s="12">
        <f t="shared" si="21"/>
        <v>7744</v>
      </c>
      <c r="O40" s="29">
        <f t="shared" si="22"/>
        <v>681472</v>
      </c>
      <c r="P40" s="164">
        <f t="shared" si="23"/>
        <v>9.3808315196468595</v>
      </c>
      <c r="Q40" s="156">
        <f t="shared" si="24"/>
        <v>4.4479601811386313</v>
      </c>
      <c r="R40" s="164">
        <f t="shared" si="25"/>
        <v>29.664793948382652</v>
      </c>
      <c r="S40" s="156">
        <f t="shared" si="26"/>
        <v>9.5828397141255639</v>
      </c>
      <c r="T40" s="164">
        <f t="shared" si="27"/>
        <v>8255.1317372892354</v>
      </c>
      <c r="U40" s="156">
        <f t="shared" si="28"/>
        <v>408.45981735792441</v>
      </c>
      <c r="V40" s="164">
        <f t="shared" si="29"/>
        <v>1.1363636363636364E-2</v>
      </c>
      <c r="W40" s="104">
        <f t="shared" si="20"/>
        <v>1.854826422573984E+134</v>
      </c>
    </row>
    <row r="41" spans="1:23" x14ac:dyDescent="0.4">
      <c r="A41" s="12">
        <v>39</v>
      </c>
      <c r="B41" s="12">
        <f t="shared" si="10"/>
        <v>1521</v>
      </c>
      <c r="C41" s="29">
        <f t="shared" si="11"/>
        <v>59319</v>
      </c>
      <c r="D41" s="164">
        <f t="shared" si="12"/>
        <v>6.2449979983983983</v>
      </c>
      <c r="E41" s="156">
        <f t="shared" si="13"/>
        <v>3.391211443014166</v>
      </c>
      <c r="F41" s="164">
        <f t="shared" si="14"/>
        <v>19.748417658131498</v>
      </c>
      <c r="G41" s="156">
        <f t="shared" si="15"/>
        <v>7.3061435740628022</v>
      </c>
      <c r="H41" s="164">
        <f t="shared" si="16"/>
        <v>2435.5492193753753</v>
      </c>
      <c r="I41" s="156">
        <f t="shared" si="17"/>
        <v>181.02196451089821</v>
      </c>
      <c r="J41" s="164">
        <f t="shared" si="18"/>
        <v>2.564102564102564E-2</v>
      </c>
      <c r="K41" s="104">
        <f t="shared" si="19"/>
        <v>2.0397882081197447E+46</v>
      </c>
      <c r="M41" s="12">
        <v>89</v>
      </c>
      <c r="N41" s="12">
        <f t="shared" si="21"/>
        <v>7921</v>
      </c>
      <c r="O41" s="29">
        <f t="shared" si="22"/>
        <v>704969</v>
      </c>
      <c r="P41" s="164">
        <f t="shared" si="23"/>
        <v>9.4339811320566032</v>
      </c>
      <c r="Q41" s="156">
        <f t="shared" si="24"/>
        <v>4.4647450955845365</v>
      </c>
      <c r="R41" s="164">
        <f t="shared" si="25"/>
        <v>29.832867780352597</v>
      </c>
      <c r="S41" s="156">
        <f t="shared" si="26"/>
        <v>9.6190017160770456</v>
      </c>
      <c r="T41" s="164">
        <f t="shared" si="27"/>
        <v>8396.2432075303768</v>
      </c>
      <c r="U41" s="156">
        <f t="shared" si="28"/>
        <v>413.10140619153731</v>
      </c>
      <c r="V41" s="164">
        <f t="shared" si="29"/>
        <v>1.1235955056179775E-2</v>
      </c>
      <c r="W41" s="104">
        <f t="shared" si="20"/>
        <v>1.6507955160908465E+136</v>
      </c>
    </row>
    <row r="42" spans="1:23" x14ac:dyDescent="0.4">
      <c r="A42" s="12">
        <v>40</v>
      </c>
      <c r="B42" s="12">
        <f t="shared" si="10"/>
        <v>1600</v>
      </c>
      <c r="C42" s="29">
        <f t="shared" si="11"/>
        <v>64000</v>
      </c>
      <c r="D42" s="164">
        <f t="shared" si="12"/>
        <v>6.324555320336759</v>
      </c>
      <c r="E42" s="156">
        <f t="shared" si="13"/>
        <v>3.4199518933533941</v>
      </c>
      <c r="F42" s="29">
        <f t="shared" si="14"/>
        <v>20</v>
      </c>
      <c r="G42" s="156">
        <f t="shared" si="15"/>
        <v>7.3680629972807719</v>
      </c>
      <c r="H42" s="164">
        <f t="shared" si="16"/>
        <v>2529.8221281347037</v>
      </c>
      <c r="I42" s="156">
        <f t="shared" si="17"/>
        <v>185.66355334451109</v>
      </c>
      <c r="J42" s="29">
        <f t="shared" si="18"/>
        <v>2.5000000000000001E-2</v>
      </c>
      <c r="K42" s="104">
        <f t="shared" si="19"/>
        <v>8.1591528324789801E+47</v>
      </c>
      <c r="M42" s="12">
        <v>90</v>
      </c>
      <c r="N42" s="12">
        <f t="shared" si="21"/>
        <v>8100</v>
      </c>
      <c r="O42" s="29">
        <f t="shared" si="22"/>
        <v>729000</v>
      </c>
      <c r="P42" s="164">
        <f t="shared" si="23"/>
        <v>9.4868329805051381</v>
      </c>
      <c r="Q42" s="156">
        <f t="shared" si="24"/>
        <v>4.481404746557164</v>
      </c>
      <c r="R42" s="29">
        <f t="shared" si="25"/>
        <v>30</v>
      </c>
      <c r="S42" s="156">
        <f t="shared" si="26"/>
        <v>9.6548938460562965</v>
      </c>
      <c r="T42" s="164">
        <f t="shared" si="27"/>
        <v>8538.1496824546248</v>
      </c>
      <c r="U42" s="156">
        <f t="shared" si="28"/>
        <v>417.74299502514975</v>
      </c>
      <c r="V42" s="164">
        <f t="shared" si="29"/>
        <v>1.1111111111111112E-2</v>
      </c>
      <c r="W42" s="104">
        <f t="shared" si="20"/>
        <v>1.4857159644817605E+138</v>
      </c>
    </row>
    <row r="43" spans="1:23" x14ac:dyDescent="0.4">
      <c r="A43" s="12">
        <v>41</v>
      </c>
      <c r="B43" s="12">
        <f t="shared" si="10"/>
        <v>1681</v>
      </c>
      <c r="C43" s="29">
        <f t="shared" si="11"/>
        <v>68921</v>
      </c>
      <c r="D43" s="164">
        <f t="shared" si="12"/>
        <v>6.4031242374328485</v>
      </c>
      <c r="E43" s="156">
        <f t="shared" si="13"/>
        <v>3.4482172403827303</v>
      </c>
      <c r="F43" s="164">
        <f t="shared" si="14"/>
        <v>20.248456731316587</v>
      </c>
      <c r="G43" s="156">
        <f t="shared" si="15"/>
        <v>7.4289588414465646</v>
      </c>
      <c r="H43" s="164">
        <f t="shared" si="16"/>
        <v>2625.2809373474679</v>
      </c>
      <c r="I43" s="156">
        <f t="shared" si="17"/>
        <v>190.30514217812382</v>
      </c>
      <c r="J43" s="164">
        <f t="shared" si="18"/>
        <v>2.4390243902439025E-2</v>
      </c>
      <c r="K43" s="104">
        <f t="shared" si="19"/>
        <v>3.3452526613163798E+49</v>
      </c>
      <c r="M43" s="12">
        <v>91</v>
      </c>
      <c r="N43" s="12">
        <f t="shared" si="21"/>
        <v>8281</v>
      </c>
      <c r="O43" s="29">
        <f t="shared" si="22"/>
        <v>753571</v>
      </c>
      <c r="P43" s="164">
        <f t="shared" si="23"/>
        <v>9.5393920141694561</v>
      </c>
      <c r="Q43" s="156">
        <f t="shared" si="24"/>
        <v>4.4979414452754138</v>
      </c>
      <c r="R43" s="164">
        <f t="shared" si="25"/>
        <v>30.166206257996713</v>
      </c>
      <c r="S43" s="156">
        <f t="shared" si="26"/>
        <v>9.6905210834334987</v>
      </c>
      <c r="T43" s="164">
        <f t="shared" si="27"/>
        <v>8680.8467328942061</v>
      </c>
      <c r="U43" s="156">
        <f t="shared" si="28"/>
        <v>422.38458385876282</v>
      </c>
      <c r="V43" s="164">
        <f t="shared" si="29"/>
        <v>1.098901098901099E-2</v>
      </c>
      <c r="W43" s="104">
        <f t="shared" si="20"/>
        <v>1.3520015276784033E+140</v>
      </c>
    </row>
    <row r="44" spans="1:23" x14ac:dyDescent="0.4">
      <c r="A44" s="12">
        <v>42</v>
      </c>
      <c r="B44" s="12">
        <f t="shared" si="10"/>
        <v>1764</v>
      </c>
      <c r="C44" s="29">
        <f t="shared" si="11"/>
        <v>74088</v>
      </c>
      <c r="D44" s="164">
        <f t="shared" si="12"/>
        <v>6.4807406984078604</v>
      </c>
      <c r="E44" s="156">
        <f t="shared" si="13"/>
        <v>3.4760266448864496</v>
      </c>
      <c r="F44" s="164">
        <f t="shared" si="14"/>
        <v>20.493901531919196</v>
      </c>
      <c r="G44" s="156">
        <f t="shared" si="15"/>
        <v>7.4888723872185059</v>
      </c>
      <c r="H44" s="164">
        <f t="shared" si="16"/>
        <v>2721.9110933313013</v>
      </c>
      <c r="I44" s="156">
        <f t="shared" si="17"/>
        <v>194.94673101173669</v>
      </c>
      <c r="J44" s="164">
        <f t="shared" si="18"/>
        <v>2.3809523809523808E-2</v>
      </c>
      <c r="K44" s="104">
        <f t="shared" si="19"/>
        <v>1.4050061177528801E+51</v>
      </c>
      <c r="M44" s="12">
        <v>92</v>
      </c>
      <c r="N44" s="12">
        <f t="shared" si="21"/>
        <v>8464</v>
      </c>
      <c r="O44" s="29">
        <f t="shared" si="22"/>
        <v>778688</v>
      </c>
      <c r="P44" s="164">
        <f t="shared" si="23"/>
        <v>9.5916630466254382</v>
      </c>
      <c r="Q44" s="156">
        <f t="shared" si="24"/>
        <v>4.5143574354740013</v>
      </c>
      <c r="R44" s="164">
        <f t="shared" si="25"/>
        <v>30.331501776206203</v>
      </c>
      <c r="S44" s="156">
        <f t="shared" si="26"/>
        <v>9.7258882621885601</v>
      </c>
      <c r="T44" s="164">
        <f t="shared" si="27"/>
        <v>8824.3300028954036</v>
      </c>
      <c r="U44" s="156">
        <f t="shared" si="28"/>
        <v>427.02617269237538</v>
      </c>
      <c r="V44" s="164">
        <f t="shared" si="29"/>
        <v>1.0869565217391304E-2</v>
      </c>
      <c r="W44" s="104">
        <f t="shared" si="20"/>
        <v>1.2438414054641305E+142</v>
      </c>
    </row>
    <row r="45" spans="1:23" x14ac:dyDescent="0.4">
      <c r="A45" s="12">
        <v>43</v>
      </c>
      <c r="B45" s="12">
        <f t="shared" si="10"/>
        <v>1849</v>
      </c>
      <c r="C45" s="29">
        <f t="shared" si="11"/>
        <v>79507</v>
      </c>
      <c r="D45" s="164">
        <f t="shared" si="12"/>
        <v>6.5574385243020004</v>
      </c>
      <c r="E45" s="156">
        <f t="shared" si="13"/>
        <v>3.5033980603867239</v>
      </c>
      <c r="F45" s="164">
        <f t="shared" si="14"/>
        <v>20.73644135332772</v>
      </c>
      <c r="G45" s="156">
        <f t="shared" si="15"/>
        <v>7.547842314287573</v>
      </c>
      <c r="H45" s="164">
        <f t="shared" si="16"/>
        <v>2819.6985654498603</v>
      </c>
      <c r="I45" s="156">
        <f t="shared" si="17"/>
        <v>199.58831984534942</v>
      </c>
      <c r="J45" s="164">
        <f t="shared" si="18"/>
        <v>2.3255813953488372E-2</v>
      </c>
      <c r="K45" s="104">
        <f t="shared" si="19"/>
        <v>6.0415263063373845E+52</v>
      </c>
      <c r="M45" s="12">
        <v>93</v>
      </c>
      <c r="N45" s="12">
        <f t="shared" si="21"/>
        <v>8649</v>
      </c>
      <c r="O45" s="29">
        <f t="shared" si="22"/>
        <v>804357</v>
      </c>
      <c r="P45" s="164">
        <f t="shared" si="23"/>
        <v>9.6436507609929549</v>
      </c>
      <c r="Q45" s="156">
        <f t="shared" si="24"/>
        <v>4.5306548960834929</v>
      </c>
      <c r="R45" s="164">
        <f t="shared" si="25"/>
        <v>30.495901363953813</v>
      </c>
      <c r="S45" s="156">
        <f t="shared" si="26"/>
        <v>9.7610000766850717</v>
      </c>
      <c r="T45" s="164">
        <f t="shared" si="27"/>
        <v>8968.5952077234488</v>
      </c>
      <c r="U45" s="156">
        <f t="shared" si="28"/>
        <v>431.66776152598828</v>
      </c>
      <c r="V45" s="164">
        <f t="shared" si="29"/>
        <v>1.0752688172043012E-2</v>
      </c>
      <c r="W45" s="104">
        <f t="shared" si="20"/>
        <v>1.156772507081641E+144</v>
      </c>
    </row>
    <row r="46" spans="1:23" x14ac:dyDescent="0.4">
      <c r="A46" s="12">
        <v>44</v>
      </c>
      <c r="B46" s="12">
        <f t="shared" si="10"/>
        <v>1936</v>
      </c>
      <c r="C46" s="29">
        <f t="shared" si="11"/>
        <v>85184</v>
      </c>
      <c r="D46" s="164">
        <f t="shared" si="12"/>
        <v>6.6332495807107996</v>
      </c>
      <c r="E46" s="156">
        <f t="shared" si="13"/>
        <v>3.5303483353260625</v>
      </c>
      <c r="F46" s="164">
        <f t="shared" si="14"/>
        <v>20.976176963403031</v>
      </c>
      <c r="G46" s="156">
        <f t="shared" si="15"/>
        <v>7.6059049215227823</v>
      </c>
      <c r="H46" s="164">
        <f t="shared" si="16"/>
        <v>2918.629815512752</v>
      </c>
      <c r="I46" s="156">
        <f t="shared" si="17"/>
        <v>204.22990867896218</v>
      </c>
      <c r="J46" s="164">
        <f t="shared" si="18"/>
        <v>2.2727272727272728E-2</v>
      </c>
      <c r="K46" s="104">
        <f t="shared" si="19"/>
        <v>2.6582715747884495E+54</v>
      </c>
      <c r="M46" s="12">
        <v>94</v>
      </c>
      <c r="N46" s="12">
        <f t="shared" si="21"/>
        <v>8836</v>
      </c>
      <c r="O46" s="29">
        <f t="shared" si="22"/>
        <v>830584</v>
      </c>
      <c r="P46" s="164">
        <f t="shared" si="23"/>
        <v>9.6953597148326587</v>
      </c>
      <c r="Q46" s="156">
        <f t="shared" si="24"/>
        <v>4.5468359437763439</v>
      </c>
      <c r="R46" s="164">
        <f t="shared" si="25"/>
        <v>30.659419433511783</v>
      </c>
      <c r="S46" s="156">
        <f t="shared" si="26"/>
        <v>9.7958610871556147</v>
      </c>
      <c r="T46" s="164">
        <f t="shared" si="27"/>
        <v>9113.6381319426982</v>
      </c>
      <c r="U46" s="156">
        <f t="shared" si="28"/>
        <v>436.30935035960084</v>
      </c>
      <c r="V46" s="164">
        <f t="shared" si="29"/>
        <v>1.0638297872340425E-2</v>
      </c>
      <c r="W46" s="104">
        <f t="shared" si="20"/>
        <v>1.0873661566567426E+146</v>
      </c>
    </row>
    <row r="47" spans="1:23" x14ac:dyDescent="0.4">
      <c r="A47" s="12">
        <v>45</v>
      </c>
      <c r="B47" s="12">
        <f t="shared" si="10"/>
        <v>2025</v>
      </c>
      <c r="C47" s="29">
        <f t="shared" si="11"/>
        <v>91125</v>
      </c>
      <c r="D47" s="164">
        <f t="shared" si="12"/>
        <v>6.7082039324993694</v>
      </c>
      <c r="E47" s="156">
        <f t="shared" si="13"/>
        <v>3.5568933044900626</v>
      </c>
      <c r="F47" s="164">
        <f t="shared" si="14"/>
        <v>21.213203435596427</v>
      </c>
      <c r="G47" s="156">
        <f t="shared" si="15"/>
        <v>7.6630943239355291</v>
      </c>
      <c r="H47" s="164">
        <f t="shared" si="16"/>
        <v>3018.691769624716</v>
      </c>
      <c r="I47" s="156">
        <f t="shared" si="17"/>
        <v>208.87149751257505</v>
      </c>
      <c r="J47" s="164">
        <f t="shared" si="18"/>
        <v>2.2222222222222223E-2</v>
      </c>
      <c r="K47" s="104">
        <f t="shared" si="19"/>
        <v>1.1962222086548021E+56</v>
      </c>
      <c r="M47" s="12">
        <v>95</v>
      </c>
      <c r="N47" s="12">
        <f t="shared" si="21"/>
        <v>9025</v>
      </c>
      <c r="O47" s="29">
        <f t="shared" si="22"/>
        <v>857375</v>
      </c>
      <c r="P47" s="164">
        <f t="shared" si="23"/>
        <v>9.7467943448089631</v>
      </c>
      <c r="Q47" s="156">
        <f t="shared" si="24"/>
        <v>4.5629026353869664</v>
      </c>
      <c r="R47" s="164">
        <f t="shared" si="25"/>
        <v>30.822070014844883</v>
      </c>
      <c r="S47" s="156">
        <f t="shared" si="26"/>
        <v>9.8304757249155852</v>
      </c>
      <c r="T47" s="164">
        <f t="shared" si="27"/>
        <v>9259.4546275685152</v>
      </c>
      <c r="U47" s="156">
        <f t="shared" si="28"/>
        <v>440.95093919321403</v>
      </c>
      <c r="V47" s="164">
        <f t="shared" si="29"/>
        <v>1.0526315789473684E-2</v>
      </c>
      <c r="W47" s="104">
        <f t="shared" si="20"/>
        <v>1.0329978488239061E+148</v>
      </c>
    </row>
    <row r="48" spans="1:23" x14ac:dyDescent="0.4">
      <c r="A48" s="12">
        <v>46</v>
      </c>
      <c r="B48" s="12">
        <f t="shared" si="10"/>
        <v>2116</v>
      </c>
      <c r="C48" s="29">
        <f t="shared" si="11"/>
        <v>97336</v>
      </c>
      <c r="D48" s="164">
        <f t="shared" si="12"/>
        <v>6.7823299831252681</v>
      </c>
      <c r="E48" s="156">
        <f t="shared" si="13"/>
        <v>3.5830478710159461</v>
      </c>
      <c r="F48" s="164">
        <f t="shared" si="14"/>
        <v>21.447610589527216</v>
      </c>
      <c r="G48" s="156">
        <f t="shared" si="15"/>
        <v>7.7194426293616409</v>
      </c>
      <c r="H48" s="164">
        <f t="shared" si="16"/>
        <v>3119.8717922376231</v>
      </c>
      <c r="I48" s="156">
        <f t="shared" si="17"/>
        <v>213.51308634618786</v>
      </c>
      <c r="J48" s="164">
        <f t="shared" si="18"/>
        <v>2.1739130434782608E-2</v>
      </c>
      <c r="K48" s="104">
        <f t="shared" si="19"/>
        <v>5.5026221598120892E+57</v>
      </c>
      <c r="M48" s="12">
        <v>96</v>
      </c>
      <c r="N48" s="12">
        <f t="shared" si="21"/>
        <v>9216</v>
      </c>
      <c r="O48" s="29">
        <f t="shared" si="22"/>
        <v>884736</v>
      </c>
      <c r="P48" s="164">
        <f t="shared" si="23"/>
        <v>9.7979589711327115</v>
      </c>
      <c r="Q48" s="156">
        <f t="shared" si="24"/>
        <v>4.5788569702133266</v>
      </c>
      <c r="R48" s="164">
        <f t="shared" si="25"/>
        <v>30.983866769659336</v>
      </c>
      <c r="S48" s="156">
        <f t="shared" si="26"/>
        <v>9.8648482973218776</v>
      </c>
      <c r="T48" s="164">
        <f t="shared" si="27"/>
        <v>9406.0406122874047</v>
      </c>
      <c r="U48" s="156">
        <f t="shared" si="28"/>
        <v>445.59252802682636</v>
      </c>
      <c r="V48" s="164">
        <f t="shared" si="29"/>
        <v>1.0416666666666666E-2</v>
      </c>
      <c r="W48" s="104">
        <f t="shared" si="20"/>
        <v>9.916779348709491E+149</v>
      </c>
    </row>
    <row r="49" spans="1:23" x14ac:dyDescent="0.4">
      <c r="A49" s="12">
        <v>47</v>
      </c>
      <c r="B49" s="12">
        <f t="shared" si="10"/>
        <v>2209</v>
      </c>
      <c r="C49" s="29">
        <f t="shared" si="11"/>
        <v>103823</v>
      </c>
      <c r="D49" s="164">
        <f t="shared" si="12"/>
        <v>6.8556546004010439</v>
      </c>
      <c r="E49" s="156">
        <f t="shared" si="13"/>
        <v>3.608826080138694</v>
      </c>
      <c r="F49" s="164">
        <f t="shared" si="14"/>
        <v>21.679483388678801</v>
      </c>
      <c r="G49" s="156">
        <f t="shared" si="15"/>
        <v>7.7749800973425858</v>
      </c>
      <c r="H49" s="164">
        <f t="shared" si="16"/>
        <v>3222.1576621884906</v>
      </c>
      <c r="I49" s="156">
        <f t="shared" si="17"/>
        <v>218.15467517980062</v>
      </c>
      <c r="J49" s="164">
        <f t="shared" si="18"/>
        <v>2.1276595744680851E-2</v>
      </c>
      <c r="K49" s="104">
        <f t="shared" si="19"/>
        <v>2.5862324151116827E+59</v>
      </c>
      <c r="M49" s="12">
        <v>97</v>
      </c>
      <c r="N49" s="12">
        <f t="shared" si="21"/>
        <v>9409</v>
      </c>
      <c r="O49" s="29">
        <f t="shared" si="22"/>
        <v>912673</v>
      </c>
      <c r="P49" s="164">
        <f t="shared" si="23"/>
        <v>9.8488578017961039</v>
      </c>
      <c r="Q49" s="156">
        <f t="shared" si="24"/>
        <v>4.5947008922070394</v>
      </c>
      <c r="R49" s="164">
        <f t="shared" si="25"/>
        <v>31.144823004794873</v>
      </c>
      <c r="S49" s="156">
        <f t="shared" si="26"/>
        <v>9.8989829924912947</v>
      </c>
      <c r="T49" s="164">
        <f t="shared" si="27"/>
        <v>9553.3920677422211</v>
      </c>
      <c r="U49" s="156">
        <f t="shared" si="28"/>
        <v>450.2341168604392</v>
      </c>
      <c r="V49" s="164">
        <f t="shared" si="29"/>
        <v>1.0309278350515464E-2</v>
      </c>
      <c r="W49" s="104">
        <f t="shared" si="20"/>
        <v>9.6192759682482155E+151</v>
      </c>
    </row>
    <row r="50" spans="1:23" x14ac:dyDescent="0.4">
      <c r="A50" s="12">
        <v>48</v>
      </c>
      <c r="B50" s="12">
        <f t="shared" si="10"/>
        <v>2304</v>
      </c>
      <c r="C50" s="29">
        <f t="shared" si="11"/>
        <v>110592</v>
      </c>
      <c r="D50" s="164">
        <f t="shared" si="12"/>
        <v>6.9282032302755088</v>
      </c>
      <c r="E50" s="156">
        <f t="shared" si="13"/>
        <v>3.6342411856642789</v>
      </c>
      <c r="F50" s="164">
        <f t="shared" si="14"/>
        <v>21.908902300206645</v>
      </c>
      <c r="G50" s="156">
        <f t="shared" si="15"/>
        <v>7.8297352823377269</v>
      </c>
      <c r="H50" s="164">
        <f t="shared" si="16"/>
        <v>3325.5375505322445</v>
      </c>
      <c r="I50" s="156">
        <f t="shared" si="17"/>
        <v>222.79626401341338</v>
      </c>
      <c r="J50" s="164">
        <f t="shared" si="18"/>
        <v>2.0833333333333332E-2</v>
      </c>
      <c r="K50" s="104">
        <f t="shared" si="19"/>
        <v>1.2413915592536068E+61</v>
      </c>
      <c r="M50" s="12">
        <v>98</v>
      </c>
      <c r="N50" s="12">
        <f t="shared" si="21"/>
        <v>9604</v>
      </c>
      <c r="O50" s="29">
        <f t="shared" si="22"/>
        <v>941192</v>
      </c>
      <c r="P50" s="164">
        <f t="shared" si="23"/>
        <v>9.8994949366116654</v>
      </c>
      <c r="Q50" s="156">
        <f t="shared" si="24"/>
        <v>4.6104362920584467</v>
      </c>
      <c r="R50" s="164">
        <f t="shared" si="25"/>
        <v>31.304951684997057</v>
      </c>
      <c r="S50" s="156">
        <f t="shared" si="26"/>
        <v>9.9328838837926821</v>
      </c>
      <c r="T50" s="164">
        <f t="shared" si="27"/>
        <v>9701.5050378794313</v>
      </c>
      <c r="U50" s="156">
        <f t="shared" si="28"/>
        <v>454.87570569405256</v>
      </c>
      <c r="V50" s="164">
        <f t="shared" si="29"/>
        <v>1.020408163265306E-2</v>
      </c>
      <c r="W50" s="104">
        <f t="shared" si="20"/>
        <v>9.426890448883248E+153</v>
      </c>
    </row>
    <row r="51" spans="1:23" x14ac:dyDescent="0.4">
      <c r="A51" s="12">
        <v>49</v>
      </c>
      <c r="B51" s="12">
        <f t="shared" si="10"/>
        <v>2401</v>
      </c>
      <c r="C51" s="29">
        <f t="shared" si="11"/>
        <v>117649</v>
      </c>
      <c r="D51" s="29">
        <f t="shared" si="12"/>
        <v>7</v>
      </c>
      <c r="E51" s="156">
        <f t="shared" si="13"/>
        <v>3.6593057100229709</v>
      </c>
      <c r="F51" s="164">
        <f t="shared" si="14"/>
        <v>22.135943621178654</v>
      </c>
      <c r="G51" s="156">
        <f t="shared" si="15"/>
        <v>7.8837351631052419</v>
      </c>
      <c r="H51" s="29">
        <f t="shared" si="16"/>
        <v>3430</v>
      </c>
      <c r="I51" s="156">
        <f t="shared" si="17"/>
        <v>227.43785284702605</v>
      </c>
      <c r="J51" s="164">
        <f t="shared" si="18"/>
        <v>2.0408163265306121E-2</v>
      </c>
      <c r="K51" s="104">
        <f t="shared" si="19"/>
        <v>6.0828186403426789E+62</v>
      </c>
      <c r="M51" s="12">
        <v>99</v>
      </c>
      <c r="N51" s="12">
        <f t="shared" si="21"/>
        <v>9801</v>
      </c>
      <c r="O51" s="29">
        <f t="shared" si="22"/>
        <v>970299</v>
      </c>
      <c r="P51" s="164">
        <f t="shared" si="23"/>
        <v>9.9498743710661994</v>
      </c>
      <c r="Q51" s="156">
        <f t="shared" si="24"/>
        <v>4.6260650091827413</v>
      </c>
      <c r="R51" s="164">
        <f t="shared" si="25"/>
        <v>31.464265445104548</v>
      </c>
      <c r="S51" s="156">
        <f t="shared" si="26"/>
        <v>9.9665549341259609</v>
      </c>
      <c r="T51" s="164">
        <f t="shared" si="27"/>
        <v>9850.3756273555373</v>
      </c>
      <c r="U51" s="156">
        <f t="shared" si="28"/>
        <v>459.51729452766511</v>
      </c>
      <c r="V51" s="164">
        <f t="shared" si="29"/>
        <v>1.0101010101010102E-2</v>
      </c>
      <c r="W51" s="104">
        <f t="shared" si="20"/>
        <v>9.3326215443944153E+155</v>
      </c>
    </row>
    <row r="52" spans="1:23" x14ac:dyDescent="0.4">
      <c r="A52" s="15">
        <v>50</v>
      </c>
      <c r="B52" s="15">
        <f t="shared" si="10"/>
        <v>2500</v>
      </c>
      <c r="C52" s="30">
        <f t="shared" si="11"/>
        <v>125000</v>
      </c>
      <c r="D52" s="174">
        <f t="shared" si="12"/>
        <v>7.0710678118654755</v>
      </c>
      <c r="E52" s="173">
        <f t="shared" si="13"/>
        <v>3.6840314986403864</v>
      </c>
      <c r="F52" s="174">
        <f t="shared" si="14"/>
        <v>22.360679774997898</v>
      </c>
      <c r="G52" s="173">
        <f t="shared" si="15"/>
        <v>7.9370052598409941</v>
      </c>
      <c r="H52" s="174">
        <f t="shared" si="16"/>
        <v>3535.5339059327375</v>
      </c>
      <c r="I52" s="173">
        <f t="shared" si="17"/>
        <v>232.07944168063887</v>
      </c>
      <c r="J52" s="30">
        <f t="shared" si="18"/>
        <v>0.02</v>
      </c>
      <c r="K52" s="19">
        <f t="shared" si="19"/>
        <v>3.0414093201713376E+64</v>
      </c>
      <c r="M52" s="15">
        <v>100</v>
      </c>
      <c r="N52" s="15">
        <f t="shared" si="21"/>
        <v>10000</v>
      </c>
      <c r="O52" s="30">
        <f t="shared" si="22"/>
        <v>1000000</v>
      </c>
      <c r="P52" s="30">
        <f t="shared" si="23"/>
        <v>10</v>
      </c>
      <c r="Q52" s="173">
        <f t="shared" si="24"/>
        <v>4.6415888336127793</v>
      </c>
      <c r="R52" s="174">
        <f t="shared" si="25"/>
        <v>31.622776601683793</v>
      </c>
      <c r="S52" s="94">
        <f t="shared" si="26"/>
        <v>9.9999999999999982</v>
      </c>
      <c r="T52" s="30">
        <f t="shared" si="27"/>
        <v>10000</v>
      </c>
      <c r="U52" s="173">
        <f t="shared" si="28"/>
        <v>464.15888336127819</v>
      </c>
      <c r="V52" s="30">
        <f t="shared" si="29"/>
        <v>0.01</v>
      </c>
      <c r="W52" s="19">
        <f t="shared" si="20"/>
        <v>9.3326215443944175E+157</v>
      </c>
    </row>
  </sheetData>
  <mergeCells count="2">
    <mergeCell ref="A1:K1"/>
    <mergeCell ref="M1:W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3"/>
  <sheetViews>
    <sheetView zoomScaleNormal="100" workbookViewId="0">
      <selection sqref="A1:T1"/>
    </sheetView>
  </sheetViews>
  <sheetFormatPr defaultRowHeight="16.5" x14ac:dyDescent="0.4"/>
  <cols>
    <col min="1" max="1" width="3" style="185" customWidth="1"/>
    <col min="2" max="11" width="5.5" style="126" customWidth="1"/>
    <col min="12" max="20" width="3.8984375" style="126" customWidth="1"/>
    <col min="21" max="21" width="2.09765625" style="126" customWidth="1"/>
    <col min="22" max="22" width="3" style="185" customWidth="1"/>
    <col min="23" max="32" width="5.5" style="126" customWidth="1"/>
    <col min="33" max="41" width="3.8984375" style="126" customWidth="1"/>
    <col min="42" max="16384" width="8.796875" style="126"/>
  </cols>
  <sheetData>
    <row r="1" spans="1:41" x14ac:dyDescent="0.4">
      <c r="A1" s="228" t="s">
        <v>157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4"/>
      <c r="V1" s="228" t="s">
        <v>157</v>
      </c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</row>
    <row r="2" spans="1:41" ht="17.25" customHeight="1" x14ac:dyDescent="0.4">
      <c r="A2" s="253"/>
      <c r="B2" s="238">
        <v>0</v>
      </c>
      <c r="C2" s="234">
        <v>1</v>
      </c>
      <c r="D2" s="234">
        <v>2</v>
      </c>
      <c r="E2" s="234">
        <v>3</v>
      </c>
      <c r="F2" s="232">
        <v>4</v>
      </c>
      <c r="G2" s="234">
        <v>5</v>
      </c>
      <c r="H2" s="236">
        <v>6</v>
      </c>
      <c r="I2" s="234">
        <v>7</v>
      </c>
      <c r="J2" s="234">
        <v>8</v>
      </c>
      <c r="K2" s="234">
        <v>9</v>
      </c>
      <c r="L2" s="240" t="s">
        <v>1</v>
      </c>
      <c r="M2" s="241"/>
      <c r="N2" s="241"/>
      <c r="O2" s="241"/>
      <c r="P2" s="241"/>
      <c r="Q2" s="241"/>
      <c r="R2" s="241"/>
      <c r="S2" s="241"/>
      <c r="T2" s="242"/>
      <c r="V2" s="255"/>
      <c r="W2" s="238">
        <v>0</v>
      </c>
      <c r="X2" s="234">
        <v>1</v>
      </c>
      <c r="Y2" s="234">
        <v>2</v>
      </c>
      <c r="Z2" s="234">
        <v>3</v>
      </c>
      <c r="AA2" s="232">
        <v>4</v>
      </c>
      <c r="AB2" s="234">
        <v>5</v>
      </c>
      <c r="AC2" s="236">
        <v>6</v>
      </c>
      <c r="AD2" s="234">
        <v>7</v>
      </c>
      <c r="AE2" s="234">
        <v>8</v>
      </c>
      <c r="AF2" s="234">
        <v>9</v>
      </c>
      <c r="AG2" s="240" t="s">
        <v>1</v>
      </c>
      <c r="AH2" s="241"/>
      <c r="AI2" s="241"/>
      <c r="AJ2" s="241"/>
      <c r="AK2" s="241"/>
      <c r="AL2" s="241"/>
      <c r="AM2" s="241"/>
      <c r="AN2" s="241"/>
      <c r="AO2" s="242"/>
    </row>
    <row r="3" spans="1:41" x14ac:dyDescent="0.4">
      <c r="A3" s="254"/>
      <c r="B3" s="239"/>
      <c r="C3" s="235"/>
      <c r="D3" s="235"/>
      <c r="E3" s="235"/>
      <c r="F3" s="233"/>
      <c r="G3" s="235"/>
      <c r="H3" s="237"/>
      <c r="I3" s="235"/>
      <c r="J3" s="235"/>
      <c r="K3" s="235"/>
      <c r="L3" s="15">
        <v>1</v>
      </c>
      <c r="M3" s="134">
        <v>2</v>
      </c>
      <c r="N3" s="134">
        <v>3</v>
      </c>
      <c r="O3" s="15">
        <v>4</v>
      </c>
      <c r="P3" s="134">
        <v>5</v>
      </c>
      <c r="Q3" s="19">
        <v>6</v>
      </c>
      <c r="R3" s="134">
        <v>7</v>
      </c>
      <c r="S3" s="134">
        <v>8</v>
      </c>
      <c r="T3" s="19">
        <v>9</v>
      </c>
      <c r="V3" s="256"/>
      <c r="W3" s="239"/>
      <c r="X3" s="235"/>
      <c r="Y3" s="235"/>
      <c r="Z3" s="235"/>
      <c r="AA3" s="233"/>
      <c r="AB3" s="235"/>
      <c r="AC3" s="237"/>
      <c r="AD3" s="235"/>
      <c r="AE3" s="235"/>
      <c r="AF3" s="235"/>
      <c r="AG3" s="15">
        <v>1</v>
      </c>
      <c r="AH3" s="134">
        <v>2</v>
      </c>
      <c r="AI3" s="134">
        <v>3</v>
      </c>
      <c r="AJ3" s="130">
        <v>4</v>
      </c>
      <c r="AK3" s="131">
        <v>5</v>
      </c>
      <c r="AL3" s="132">
        <v>6</v>
      </c>
      <c r="AM3" s="134">
        <v>7</v>
      </c>
      <c r="AN3" s="134">
        <v>8</v>
      </c>
      <c r="AO3" s="19">
        <v>9</v>
      </c>
    </row>
    <row r="4" spans="1:41" x14ac:dyDescent="0.4">
      <c r="A4" s="170">
        <v>1</v>
      </c>
      <c r="B4" s="21">
        <f>(($A4+B$2*0.01)^2)*10000</f>
        <v>10000</v>
      </c>
      <c r="C4" s="7">
        <f t="shared" ref="C4:K19" si="0">(($A4+C$2*0.01)^2)*10000</f>
        <v>10201</v>
      </c>
      <c r="D4" s="7">
        <f t="shared" si="0"/>
        <v>10404</v>
      </c>
      <c r="E4" s="7">
        <f t="shared" si="0"/>
        <v>10609</v>
      </c>
      <c r="F4" s="6">
        <f t="shared" si="0"/>
        <v>10816.000000000002</v>
      </c>
      <c r="G4" s="7">
        <f t="shared" si="0"/>
        <v>11025</v>
      </c>
      <c r="H4" s="8">
        <f t="shared" si="0"/>
        <v>11236.000000000002</v>
      </c>
      <c r="I4" s="7">
        <f t="shared" si="0"/>
        <v>11449</v>
      </c>
      <c r="J4" s="7">
        <f t="shared" si="0"/>
        <v>11664.000000000002</v>
      </c>
      <c r="K4" s="7">
        <f t="shared" si="0"/>
        <v>11881.000000000002</v>
      </c>
      <c r="L4" s="27">
        <f>(($A4+B$2*0.01+L$3*0.001)^2)*10000-(($A4+B$2*0.01)^2)*10000</f>
        <v>20.00999999999658</v>
      </c>
      <c r="M4" s="13">
        <f t="shared" ref="M4:T4" si="1">(($A4+C$2*0.01+M$3*0.001)^2)*10000-(($A4+C$2*0.01)^2)*10000</f>
        <v>40.43999999999869</v>
      </c>
      <c r="N4" s="13">
        <f t="shared" si="1"/>
        <v>61.289999999999054</v>
      </c>
      <c r="O4" s="27">
        <f t="shared" si="1"/>
        <v>82.559999999999491</v>
      </c>
      <c r="P4" s="13">
        <f t="shared" si="1"/>
        <v>104.24999999999636</v>
      </c>
      <c r="Q4" s="14">
        <f t="shared" si="1"/>
        <v>126.36000000000058</v>
      </c>
      <c r="R4" s="13">
        <f t="shared" si="1"/>
        <v>148.8899999999976</v>
      </c>
      <c r="S4" s="13">
        <f t="shared" si="1"/>
        <v>171.84000000000196</v>
      </c>
      <c r="T4" s="14">
        <f t="shared" si="1"/>
        <v>195.20999999999731</v>
      </c>
      <c r="V4" s="186">
        <v>5.5</v>
      </c>
      <c r="W4" s="21">
        <f t="shared" ref="W4:W48" si="2">(($V4+B$2*0.01)^2)*10000</f>
        <v>302500</v>
      </c>
      <c r="X4" s="7">
        <f t="shared" ref="X4:X48" si="3">(($V4+C$2*0.01)^2)*10000</f>
        <v>303601</v>
      </c>
      <c r="Y4" s="7">
        <f t="shared" ref="Y4:Y48" si="4">(($V4+D$2*0.01)^2)*10000</f>
        <v>304703.99999999994</v>
      </c>
      <c r="Z4" s="7">
        <f t="shared" ref="Z4:Z48" si="5">(($V4+E$2*0.01)^2)*10000</f>
        <v>305809.00000000006</v>
      </c>
      <c r="AA4" s="6">
        <f t="shared" ref="AA4:AA48" si="6">(($V4+F$2*0.01)^2)*10000</f>
        <v>306916</v>
      </c>
      <c r="AB4" s="7">
        <f t="shared" ref="AB4:AB48" si="7">(($V4+G$2*0.01)^2)*10000</f>
        <v>308025</v>
      </c>
      <c r="AC4" s="8">
        <f t="shared" ref="AC4:AC48" si="8">(($V4+H$2*0.01)^2)*10000</f>
        <v>309135.99999999994</v>
      </c>
      <c r="AD4" s="7">
        <f t="shared" ref="AD4:AD48" si="9">(($V4+I$2*0.01)^2)*10000</f>
        <v>310249</v>
      </c>
      <c r="AE4" s="7">
        <f t="shared" ref="AE4:AE48" si="10">(($V4+J$2*0.01)^2)*10000</f>
        <v>311364</v>
      </c>
      <c r="AF4" s="7">
        <f t="shared" ref="AF4:AF48" si="11">(($V4+K$2*0.01)^2)*10000</f>
        <v>312481</v>
      </c>
      <c r="AG4" s="27">
        <f t="shared" ref="AG4:AG48" si="12">(($V4+B$2*0.01+L$3*0.001)^2)*10000-(($V4+B$2*0.01)^2)*10000</f>
        <v>110.01000000000931</v>
      </c>
      <c r="AH4" s="13">
        <f t="shared" ref="AH4:AH48" si="13">(($V4+C$2*0.01+M$3*0.001)^2)*10000-(($V4+C$2*0.01)^2)*10000</f>
        <v>220.43999999994412</v>
      </c>
      <c r="AI4" s="13">
        <f t="shared" ref="AI4:AI48" si="14">(($V4+D$2*0.01+N$3*0.001)^2)*10000-(($V4+D$2*0.01)^2)*10000</f>
        <v>331.29000000003725</v>
      </c>
      <c r="AJ4" s="27">
        <f t="shared" ref="AJ4:AJ48" si="15">(($V4+E$2*0.01+O$3*0.001)^2)*10000-(($V4+E$2*0.01)^2)*10000</f>
        <v>442.55999999993946</v>
      </c>
      <c r="AK4" s="13">
        <f t="shared" ref="AK4:AK48" si="16">(($V4+F$2*0.01+P$3*0.001)^2)*10000-(($V4+F$2*0.01)^2)*10000</f>
        <v>554.25</v>
      </c>
      <c r="AL4" s="14">
        <f t="shared" ref="AL4:AL48" si="17">(($V4+G$2*0.01+Q$3*0.001)^2)*10000-(($V4+G$2*0.01)^2)*10000</f>
        <v>666.35999999998603</v>
      </c>
      <c r="AM4" s="13">
        <f t="shared" ref="AM4:AM48" si="18">(($V4+H$2*0.01+R$3*0.001)^2)*10000-(($V4+H$2*0.01)^2)*10000</f>
        <v>778.88999999995576</v>
      </c>
      <c r="AN4" s="13">
        <f t="shared" ref="AN4:AN48" si="19">(($V4+I$2*0.01+S$3*0.001)^2)*10000-(($V4+I$2*0.01)^2)*10000</f>
        <v>891.84000000002561</v>
      </c>
      <c r="AO4" s="14">
        <f t="shared" ref="AO4:AO48" si="20">(($V4+J$2*0.01+T$3*0.001)^2)*10000-(($V4+J$2*0.01)^2)*10000</f>
        <v>1005.2100000000792</v>
      </c>
    </row>
    <row r="5" spans="1:41" x14ac:dyDescent="0.4">
      <c r="A5" s="171">
        <v>1.1000000000000001</v>
      </c>
      <c r="B5" s="22">
        <f>(($A5+B$2*0.01)^2)*10000</f>
        <v>12100.000000000002</v>
      </c>
      <c r="C5" s="7">
        <f t="shared" si="0"/>
        <v>12321.000000000002</v>
      </c>
      <c r="D5" s="7">
        <f t="shared" si="0"/>
        <v>12544.000000000002</v>
      </c>
      <c r="E5" s="7">
        <f t="shared" si="0"/>
        <v>12769.000000000004</v>
      </c>
      <c r="F5" s="6">
        <f t="shared" si="0"/>
        <v>12996.000000000004</v>
      </c>
      <c r="G5" s="7">
        <f t="shared" si="0"/>
        <v>13225.000000000002</v>
      </c>
      <c r="H5" s="8">
        <f t="shared" si="0"/>
        <v>13456.000000000004</v>
      </c>
      <c r="I5" s="7">
        <f t="shared" si="0"/>
        <v>13689.000000000004</v>
      </c>
      <c r="J5" s="7">
        <f t="shared" si="0"/>
        <v>13924.000000000004</v>
      </c>
      <c r="K5" s="7">
        <f t="shared" si="0"/>
        <v>14161.000000000004</v>
      </c>
      <c r="L5" s="27">
        <f>(($A5+B$2*0.01+L$3*0.001)^2)*10000-(($A5+B$2*0.01)^2)*10000</f>
        <v>22.00999999999658</v>
      </c>
      <c r="M5" s="13">
        <f t="shared" ref="M5:M6" si="21">(($A5+C$2*0.01+M$3*0.001)^2)*10000-(($A5+C$2*0.01)^2)*10000</f>
        <v>44.440000000000509</v>
      </c>
      <c r="N5" s="13">
        <f t="shared" ref="N5:N6" si="22">(($A5+D$2*0.01+N$3*0.001)^2)*10000-(($A5+D$2*0.01)^2)*10000</f>
        <v>67.289999999997235</v>
      </c>
      <c r="O5" s="27">
        <f t="shared" ref="O5:O6" si="23">(($A5+E$2*0.01+O$3*0.001)^2)*10000-(($A5+E$2*0.01)^2)*10000</f>
        <v>90.559999999999491</v>
      </c>
      <c r="P5" s="13">
        <f t="shared" ref="P5:P6" si="24">(($A5+F$2*0.01+P$3*0.001)^2)*10000-(($A5+F$2*0.01)^2)*10000</f>
        <v>114.24999999999818</v>
      </c>
      <c r="Q5" s="14">
        <f t="shared" ref="Q5:Q6" si="25">(($A5+G$2*0.01+Q$3*0.001)^2)*10000-(($A5+G$2*0.01)^2)*10000</f>
        <v>138.3600000000024</v>
      </c>
      <c r="R5" s="13">
        <f t="shared" ref="R5:R6" si="26">(($A5+H$2*0.01+R$3*0.001)^2)*10000-(($A5+H$2*0.01)^2)*10000</f>
        <v>162.8899999999976</v>
      </c>
      <c r="S5" s="13">
        <f t="shared" ref="S5:S6" si="27">(($A5+I$2*0.01+S$3*0.001)^2)*10000-(($A5+I$2*0.01)^2)*10000</f>
        <v>187.84000000000015</v>
      </c>
      <c r="T5" s="14">
        <f t="shared" ref="T5:T6" si="28">(($A5+J$2*0.01+T$3*0.001)^2)*10000-(($A5+J$2*0.01)^2)*10000</f>
        <v>213.20999999999913</v>
      </c>
      <c r="V5" s="186">
        <v>5.6</v>
      </c>
      <c r="W5" s="22">
        <f t="shared" si="2"/>
        <v>313599.99999999994</v>
      </c>
      <c r="X5" s="7">
        <f t="shared" si="3"/>
        <v>314720.99999999994</v>
      </c>
      <c r="Y5" s="7">
        <f t="shared" si="4"/>
        <v>315843.99999999994</v>
      </c>
      <c r="Z5" s="7">
        <f t="shared" si="5"/>
        <v>316969</v>
      </c>
      <c r="AA5" s="6">
        <f t="shared" si="6"/>
        <v>318095.99999999994</v>
      </c>
      <c r="AB5" s="7">
        <f t="shared" si="7"/>
        <v>319224.99999999994</v>
      </c>
      <c r="AC5" s="8">
        <f t="shared" si="8"/>
        <v>320355.99999999988</v>
      </c>
      <c r="AD5" s="7">
        <f t="shared" si="9"/>
        <v>321489</v>
      </c>
      <c r="AE5" s="7">
        <f t="shared" si="10"/>
        <v>322624</v>
      </c>
      <c r="AF5" s="7">
        <f t="shared" si="11"/>
        <v>323760.99999999994</v>
      </c>
      <c r="AG5" s="27">
        <f t="shared" si="12"/>
        <v>112.01000000006752</v>
      </c>
      <c r="AH5" s="13">
        <f t="shared" si="13"/>
        <v>224.43999999994412</v>
      </c>
      <c r="AI5" s="13">
        <f t="shared" si="14"/>
        <v>337.28999999997905</v>
      </c>
      <c r="AJ5" s="27">
        <f t="shared" si="15"/>
        <v>450.55999999993946</v>
      </c>
      <c r="AK5" s="13">
        <f t="shared" si="16"/>
        <v>564.25</v>
      </c>
      <c r="AL5" s="14">
        <f t="shared" si="17"/>
        <v>678.35999999998603</v>
      </c>
      <c r="AM5" s="13">
        <f t="shared" si="18"/>
        <v>792.89000000001397</v>
      </c>
      <c r="AN5" s="13">
        <f t="shared" si="19"/>
        <v>907.8399999999674</v>
      </c>
      <c r="AO5" s="14">
        <f t="shared" si="20"/>
        <v>1023.210000000021</v>
      </c>
    </row>
    <row r="6" spans="1:41" x14ac:dyDescent="0.4">
      <c r="A6" s="171">
        <v>1.2</v>
      </c>
      <c r="B6" s="22">
        <f t="shared" ref="B6:K37" si="29">(($A6+B$2*0.01)^2)*10000</f>
        <v>14400</v>
      </c>
      <c r="C6" s="7">
        <f t="shared" si="0"/>
        <v>14641</v>
      </c>
      <c r="D6" s="7">
        <f t="shared" si="0"/>
        <v>14884</v>
      </c>
      <c r="E6" s="7">
        <f t="shared" si="0"/>
        <v>15129</v>
      </c>
      <c r="F6" s="6">
        <f t="shared" si="0"/>
        <v>15376</v>
      </c>
      <c r="G6" s="7">
        <f t="shared" si="0"/>
        <v>15625</v>
      </c>
      <c r="H6" s="8">
        <f t="shared" si="0"/>
        <v>15876.000000000002</v>
      </c>
      <c r="I6" s="7">
        <f t="shared" si="0"/>
        <v>16129</v>
      </c>
      <c r="J6" s="7">
        <f t="shared" si="0"/>
        <v>16384</v>
      </c>
      <c r="K6" s="7">
        <f t="shared" si="0"/>
        <v>16641</v>
      </c>
      <c r="L6" s="27">
        <f t="shared" ref="L6:L48" si="30">(($A6+B$2*0.01+L$3*0.001)^2)*10000-(($A6+B$2*0.01)^2)*10000</f>
        <v>24.00999999999658</v>
      </c>
      <c r="M6" s="13">
        <f t="shared" si="21"/>
        <v>48.440000000000509</v>
      </c>
      <c r="N6" s="13">
        <f t="shared" si="22"/>
        <v>73.289999999997235</v>
      </c>
      <c r="O6" s="27">
        <f t="shared" si="23"/>
        <v>98.559999999999491</v>
      </c>
      <c r="P6" s="13">
        <f t="shared" si="24"/>
        <v>124.24999999999818</v>
      </c>
      <c r="Q6" s="14">
        <f t="shared" si="25"/>
        <v>150.36000000000058</v>
      </c>
      <c r="R6" s="13">
        <f t="shared" si="26"/>
        <v>176.88999999999578</v>
      </c>
      <c r="S6" s="13">
        <f t="shared" si="27"/>
        <v>203.84000000000015</v>
      </c>
      <c r="T6" s="14">
        <f t="shared" si="28"/>
        <v>231.20999999999913</v>
      </c>
      <c r="V6" s="186">
        <v>5.7</v>
      </c>
      <c r="W6" s="22">
        <f t="shared" si="2"/>
        <v>324900</v>
      </c>
      <c r="X6" s="7">
        <f t="shared" si="3"/>
        <v>326041</v>
      </c>
      <c r="Y6" s="7">
        <f t="shared" si="4"/>
        <v>327183.99999999994</v>
      </c>
      <c r="Z6" s="7">
        <f t="shared" si="5"/>
        <v>328329</v>
      </c>
      <c r="AA6" s="6">
        <f t="shared" si="6"/>
        <v>329476</v>
      </c>
      <c r="AB6" s="7">
        <f t="shared" si="7"/>
        <v>330625</v>
      </c>
      <c r="AC6" s="8">
        <f t="shared" si="8"/>
        <v>331776</v>
      </c>
      <c r="AD6" s="7">
        <f t="shared" si="9"/>
        <v>332929.00000000006</v>
      </c>
      <c r="AE6" s="7">
        <f t="shared" si="10"/>
        <v>334084</v>
      </c>
      <c r="AF6" s="7">
        <f t="shared" si="11"/>
        <v>335241</v>
      </c>
      <c r="AG6" s="27">
        <f t="shared" si="12"/>
        <v>114.01000000006752</v>
      </c>
      <c r="AH6" s="13">
        <f t="shared" si="13"/>
        <v>228.43999999994412</v>
      </c>
      <c r="AI6" s="13">
        <f t="shared" si="14"/>
        <v>343.29000000003725</v>
      </c>
      <c r="AJ6" s="27">
        <f t="shared" si="15"/>
        <v>458.56000000005588</v>
      </c>
      <c r="AK6" s="13">
        <f t="shared" si="16"/>
        <v>574.25000000005821</v>
      </c>
      <c r="AL6" s="14">
        <f t="shared" si="17"/>
        <v>690.36000000004424</v>
      </c>
      <c r="AM6" s="13">
        <f t="shared" si="18"/>
        <v>806.88999999989755</v>
      </c>
      <c r="AN6" s="13">
        <f t="shared" si="19"/>
        <v>923.84000000002561</v>
      </c>
      <c r="AO6" s="14">
        <f t="shared" si="20"/>
        <v>1041.2100000000792</v>
      </c>
    </row>
    <row r="7" spans="1:41" x14ac:dyDescent="0.4">
      <c r="A7" s="171">
        <v>1.3</v>
      </c>
      <c r="B7" s="22">
        <f t="shared" si="29"/>
        <v>16900</v>
      </c>
      <c r="C7" s="7">
        <f t="shared" si="0"/>
        <v>17161</v>
      </c>
      <c r="D7" s="7">
        <f t="shared" si="0"/>
        <v>17424</v>
      </c>
      <c r="E7" s="7">
        <f t="shared" si="0"/>
        <v>17689</v>
      </c>
      <c r="F7" s="6">
        <f t="shared" si="0"/>
        <v>17956.000000000004</v>
      </c>
      <c r="G7" s="7">
        <f t="shared" si="0"/>
        <v>18225.000000000004</v>
      </c>
      <c r="H7" s="8">
        <f t="shared" si="0"/>
        <v>18496.000000000004</v>
      </c>
      <c r="I7" s="7">
        <f t="shared" si="0"/>
        <v>18769.000000000004</v>
      </c>
      <c r="J7" s="7">
        <f t="shared" si="0"/>
        <v>19044.000000000004</v>
      </c>
      <c r="K7" s="7">
        <f t="shared" si="0"/>
        <v>19321.000000000004</v>
      </c>
      <c r="L7" s="27">
        <f t="shared" si="30"/>
        <v>26.009999999998399</v>
      </c>
      <c r="M7" s="13">
        <f t="shared" ref="M7:M48" si="31">(($A7+C$2*0.01+M$3*0.001)^2)*10000-(($A7+C$2*0.01)^2)*10000</f>
        <v>52.440000000002328</v>
      </c>
      <c r="N7" s="13">
        <f t="shared" ref="N7:N48" si="32">(($A7+D$2*0.01+N$3*0.001)^2)*10000-(($A7+D$2*0.01)^2)*10000</f>
        <v>79.289999999997235</v>
      </c>
      <c r="O7" s="27">
        <f t="shared" ref="O7:O48" si="33">(($A7+E$2*0.01+O$3*0.001)^2)*10000-(($A7+E$2*0.01)^2)*10000</f>
        <v>106.56000000000131</v>
      </c>
      <c r="P7" s="13">
        <f t="shared" ref="P7:P48" si="34">(($A7+F$2*0.01+P$3*0.001)^2)*10000-(($A7+F$2*0.01)^2)*10000</f>
        <v>134.24999999999636</v>
      </c>
      <c r="Q7" s="14">
        <f t="shared" ref="Q7:Q48" si="35">(($A7+G$2*0.01+Q$3*0.001)^2)*10000-(($A7+G$2*0.01)^2)*10000</f>
        <v>162.35999999999694</v>
      </c>
      <c r="R7" s="13">
        <f t="shared" ref="R7:R48" si="36">(($A7+H$2*0.01+R$3*0.001)^2)*10000-(($A7+H$2*0.01)^2)*10000</f>
        <v>190.88999999999578</v>
      </c>
      <c r="S7" s="13">
        <f t="shared" ref="S7:S48" si="37">(($A7+I$2*0.01+S$3*0.001)^2)*10000-(($A7+I$2*0.01)^2)*10000</f>
        <v>219.84000000000015</v>
      </c>
      <c r="T7" s="14">
        <f t="shared" ref="T7:T48" si="38">(($A7+J$2*0.01+T$3*0.001)^2)*10000-(($A7+J$2*0.01)^2)*10000</f>
        <v>249.20999999999549</v>
      </c>
      <c r="V7" s="186">
        <v>5.8</v>
      </c>
      <c r="W7" s="22">
        <f t="shared" si="2"/>
        <v>336400</v>
      </c>
      <c r="X7" s="7">
        <f t="shared" si="3"/>
        <v>337560.99999999994</v>
      </c>
      <c r="Y7" s="7">
        <f t="shared" si="4"/>
        <v>338723.99999999994</v>
      </c>
      <c r="Z7" s="7">
        <f t="shared" si="5"/>
        <v>339889</v>
      </c>
      <c r="AA7" s="6">
        <f t="shared" si="6"/>
        <v>341055.99999999994</v>
      </c>
      <c r="AB7" s="7">
        <f t="shared" si="7"/>
        <v>342224.99999999994</v>
      </c>
      <c r="AC7" s="8">
        <f t="shared" si="8"/>
        <v>343395.99999999988</v>
      </c>
      <c r="AD7" s="7">
        <f t="shared" si="9"/>
        <v>344569.00000000006</v>
      </c>
      <c r="AE7" s="7">
        <f t="shared" si="10"/>
        <v>345744</v>
      </c>
      <c r="AF7" s="7">
        <f t="shared" si="11"/>
        <v>346920.99999999994</v>
      </c>
      <c r="AG7" s="27">
        <f t="shared" si="12"/>
        <v>116.01000000000931</v>
      </c>
      <c r="AH7" s="13">
        <f t="shared" si="13"/>
        <v>232.44000000000233</v>
      </c>
      <c r="AI7" s="13">
        <f t="shared" si="14"/>
        <v>349.29000000003725</v>
      </c>
      <c r="AJ7" s="27">
        <f t="shared" si="15"/>
        <v>466.55999999993946</v>
      </c>
      <c r="AK7" s="13">
        <f t="shared" si="16"/>
        <v>584.25</v>
      </c>
      <c r="AL7" s="14">
        <f t="shared" si="17"/>
        <v>702.36000000004424</v>
      </c>
      <c r="AM7" s="13">
        <f t="shared" si="18"/>
        <v>820.88999999995576</v>
      </c>
      <c r="AN7" s="13">
        <f t="shared" si="19"/>
        <v>939.8399999999674</v>
      </c>
      <c r="AO7" s="14">
        <f t="shared" si="20"/>
        <v>1059.210000000021</v>
      </c>
    </row>
    <row r="8" spans="1:41" x14ac:dyDescent="0.4">
      <c r="A8" s="171">
        <v>1.4</v>
      </c>
      <c r="B8" s="22">
        <f t="shared" si="29"/>
        <v>19599.999999999996</v>
      </c>
      <c r="C8" s="7">
        <f t="shared" si="0"/>
        <v>19880.999999999996</v>
      </c>
      <c r="D8" s="7">
        <f t="shared" si="0"/>
        <v>20164</v>
      </c>
      <c r="E8" s="7">
        <f t="shared" si="0"/>
        <v>20448.999999999996</v>
      </c>
      <c r="F8" s="6">
        <f t="shared" si="0"/>
        <v>20736</v>
      </c>
      <c r="G8" s="7">
        <f t="shared" si="0"/>
        <v>21025</v>
      </c>
      <c r="H8" s="8">
        <f t="shared" si="0"/>
        <v>21315.999999999996</v>
      </c>
      <c r="I8" s="7">
        <f t="shared" si="0"/>
        <v>21609</v>
      </c>
      <c r="J8" s="7">
        <f t="shared" si="0"/>
        <v>21904</v>
      </c>
      <c r="K8" s="7">
        <f t="shared" si="0"/>
        <v>22201</v>
      </c>
      <c r="L8" s="27">
        <f t="shared" si="30"/>
        <v>28.009999999998399</v>
      </c>
      <c r="M8" s="13">
        <f t="shared" si="31"/>
        <v>56.440000000002328</v>
      </c>
      <c r="N8" s="13">
        <f t="shared" si="32"/>
        <v>85.289999999993597</v>
      </c>
      <c r="O8" s="27">
        <f t="shared" si="33"/>
        <v>114.56000000000131</v>
      </c>
      <c r="P8" s="13">
        <f t="shared" si="34"/>
        <v>144.24999999999636</v>
      </c>
      <c r="Q8" s="14">
        <f t="shared" si="35"/>
        <v>174.36000000000058</v>
      </c>
      <c r="R8" s="13">
        <f t="shared" si="36"/>
        <v>204.88999999999942</v>
      </c>
      <c r="S8" s="13">
        <f t="shared" si="37"/>
        <v>235.84000000000015</v>
      </c>
      <c r="T8" s="14">
        <f t="shared" si="38"/>
        <v>267.20999999999549</v>
      </c>
      <c r="V8" s="186">
        <v>5.9</v>
      </c>
      <c r="W8" s="22">
        <f t="shared" si="2"/>
        <v>348100</v>
      </c>
      <c r="X8" s="7">
        <f t="shared" si="3"/>
        <v>349281</v>
      </c>
      <c r="Y8" s="7">
        <f t="shared" si="4"/>
        <v>350464</v>
      </c>
      <c r="Z8" s="7">
        <f t="shared" si="5"/>
        <v>351649.00000000012</v>
      </c>
      <c r="AA8" s="6">
        <f t="shared" si="6"/>
        <v>352836.00000000006</v>
      </c>
      <c r="AB8" s="7">
        <f t="shared" si="7"/>
        <v>354025.00000000006</v>
      </c>
      <c r="AC8" s="8">
        <f t="shared" si="8"/>
        <v>355216</v>
      </c>
      <c r="AD8" s="7">
        <f t="shared" si="9"/>
        <v>356409.00000000012</v>
      </c>
      <c r="AE8" s="7">
        <f t="shared" si="10"/>
        <v>357604.00000000006</v>
      </c>
      <c r="AF8" s="7">
        <f t="shared" si="11"/>
        <v>358801.00000000006</v>
      </c>
      <c r="AG8" s="27">
        <f t="shared" si="12"/>
        <v>118.01000000006752</v>
      </c>
      <c r="AH8" s="13">
        <f t="shared" si="13"/>
        <v>236.44000000000233</v>
      </c>
      <c r="AI8" s="13">
        <f t="shared" si="14"/>
        <v>355.29000000003725</v>
      </c>
      <c r="AJ8" s="27">
        <f t="shared" si="15"/>
        <v>474.55999999988126</v>
      </c>
      <c r="AK8" s="13">
        <f t="shared" si="16"/>
        <v>594.25</v>
      </c>
      <c r="AL8" s="14">
        <f t="shared" si="17"/>
        <v>714.35999999998603</v>
      </c>
      <c r="AM8" s="13">
        <f t="shared" si="18"/>
        <v>834.88999999989755</v>
      </c>
      <c r="AN8" s="13">
        <f t="shared" si="19"/>
        <v>955.8399999999092</v>
      </c>
      <c r="AO8" s="14">
        <f t="shared" si="20"/>
        <v>1077.210000000021</v>
      </c>
    </row>
    <row r="9" spans="1:41" x14ac:dyDescent="0.4">
      <c r="A9" s="171">
        <v>1.5</v>
      </c>
      <c r="B9" s="22">
        <f t="shared" si="29"/>
        <v>22500</v>
      </c>
      <c r="C9" s="7">
        <f t="shared" si="0"/>
        <v>22801</v>
      </c>
      <c r="D9" s="7">
        <f t="shared" si="0"/>
        <v>23104</v>
      </c>
      <c r="E9" s="7">
        <f t="shared" si="0"/>
        <v>23409</v>
      </c>
      <c r="F9" s="6">
        <f t="shared" si="0"/>
        <v>23716</v>
      </c>
      <c r="G9" s="7">
        <f t="shared" si="0"/>
        <v>24025.000000000004</v>
      </c>
      <c r="H9" s="8">
        <f t="shared" si="0"/>
        <v>24336.000000000004</v>
      </c>
      <c r="I9" s="7">
        <f t="shared" si="0"/>
        <v>24649</v>
      </c>
      <c r="J9" s="7">
        <f t="shared" si="0"/>
        <v>24964.000000000004</v>
      </c>
      <c r="K9" s="7">
        <f t="shared" si="0"/>
        <v>25281.000000000004</v>
      </c>
      <c r="L9" s="27">
        <f t="shared" si="30"/>
        <v>30.009999999998399</v>
      </c>
      <c r="M9" s="13">
        <f t="shared" si="31"/>
        <v>60.440000000002328</v>
      </c>
      <c r="N9" s="13">
        <f t="shared" si="32"/>
        <v>91.289999999997235</v>
      </c>
      <c r="O9" s="27">
        <f t="shared" si="33"/>
        <v>122.56000000000131</v>
      </c>
      <c r="P9" s="13">
        <f t="shared" si="34"/>
        <v>154.25</v>
      </c>
      <c r="Q9" s="14">
        <f t="shared" si="35"/>
        <v>186.35999999999694</v>
      </c>
      <c r="R9" s="13">
        <f t="shared" si="36"/>
        <v>218.88999999999578</v>
      </c>
      <c r="S9" s="13">
        <f t="shared" si="37"/>
        <v>251.84000000000378</v>
      </c>
      <c r="T9" s="14">
        <f t="shared" si="38"/>
        <v>285.20999999999549</v>
      </c>
      <c r="V9" s="186">
        <v>6</v>
      </c>
      <c r="W9" s="22">
        <f t="shared" si="2"/>
        <v>360000</v>
      </c>
      <c r="X9" s="7">
        <f t="shared" si="3"/>
        <v>361201</v>
      </c>
      <c r="Y9" s="7">
        <f t="shared" si="4"/>
        <v>362403.99999999994</v>
      </c>
      <c r="Z9" s="7">
        <f t="shared" si="5"/>
        <v>363609</v>
      </c>
      <c r="AA9" s="6">
        <f t="shared" si="6"/>
        <v>364816</v>
      </c>
      <c r="AB9" s="7">
        <f t="shared" si="7"/>
        <v>366025</v>
      </c>
      <c r="AC9" s="8">
        <f t="shared" si="8"/>
        <v>367236</v>
      </c>
      <c r="AD9" s="7">
        <f t="shared" si="9"/>
        <v>368449</v>
      </c>
      <c r="AE9" s="7">
        <f t="shared" si="10"/>
        <v>369664</v>
      </c>
      <c r="AF9" s="7">
        <f t="shared" si="11"/>
        <v>370881</v>
      </c>
      <c r="AG9" s="27">
        <f t="shared" si="12"/>
        <v>120.01000000006752</v>
      </c>
      <c r="AH9" s="13">
        <f t="shared" si="13"/>
        <v>240.43999999994412</v>
      </c>
      <c r="AI9" s="13">
        <f t="shared" si="14"/>
        <v>361.29000000003725</v>
      </c>
      <c r="AJ9" s="27">
        <f t="shared" si="15"/>
        <v>482.55999999993946</v>
      </c>
      <c r="AK9" s="13">
        <f t="shared" si="16"/>
        <v>604.25</v>
      </c>
      <c r="AL9" s="14">
        <f t="shared" si="17"/>
        <v>726.36000000004424</v>
      </c>
      <c r="AM9" s="13">
        <f t="shared" si="18"/>
        <v>848.88999999995576</v>
      </c>
      <c r="AN9" s="13">
        <f t="shared" si="19"/>
        <v>971.84000000002561</v>
      </c>
      <c r="AO9" s="14">
        <f t="shared" si="20"/>
        <v>1095.2100000000792</v>
      </c>
    </row>
    <row r="10" spans="1:41" x14ac:dyDescent="0.4">
      <c r="A10" s="171">
        <v>1.6</v>
      </c>
      <c r="B10" s="22">
        <f t="shared" si="29"/>
        <v>25600.000000000004</v>
      </c>
      <c r="C10" s="7">
        <f t="shared" si="0"/>
        <v>25921.000000000004</v>
      </c>
      <c r="D10" s="7">
        <f t="shared" si="0"/>
        <v>26244.000000000004</v>
      </c>
      <c r="E10" s="7">
        <f t="shared" si="0"/>
        <v>26569.000000000004</v>
      </c>
      <c r="F10" s="6">
        <f t="shared" si="0"/>
        <v>26896.000000000004</v>
      </c>
      <c r="G10" s="7">
        <f t="shared" si="0"/>
        <v>27225.000000000007</v>
      </c>
      <c r="H10" s="8">
        <f t="shared" si="0"/>
        <v>27556.000000000004</v>
      </c>
      <c r="I10" s="7">
        <f t="shared" si="0"/>
        <v>27889.000000000004</v>
      </c>
      <c r="J10" s="7">
        <f t="shared" si="0"/>
        <v>28224.000000000004</v>
      </c>
      <c r="K10" s="7">
        <f t="shared" si="0"/>
        <v>28561.000000000004</v>
      </c>
      <c r="L10" s="27">
        <f t="shared" si="30"/>
        <v>32.009999999994761</v>
      </c>
      <c r="M10" s="13">
        <f t="shared" si="31"/>
        <v>64.43999999999869</v>
      </c>
      <c r="N10" s="13">
        <f t="shared" si="32"/>
        <v>97.289999999997235</v>
      </c>
      <c r="O10" s="27">
        <f t="shared" si="33"/>
        <v>130.56000000000131</v>
      </c>
      <c r="P10" s="13">
        <f t="shared" si="34"/>
        <v>164.24999999999636</v>
      </c>
      <c r="Q10" s="14">
        <f t="shared" si="35"/>
        <v>198.35999999999694</v>
      </c>
      <c r="R10" s="13">
        <f t="shared" si="36"/>
        <v>232.88999999999578</v>
      </c>
      <c r="S10" s="13">
        <f t="shared" si="37"/>
        <v>267.84000000000015</v>
      </c>
      <c r="T10" s="14">
        <f t="shared" si="38"/>
        <v>303.20999999999913</v>
      </c>
      <c r="V10" s="186">
        <v>6.1</v>
      </c>
      <c r="W10" s="22">
        <f t="shared" si="2"/>
        <v>372099.99999999994</v>
      </c>
      <c r="X10" s="7">
        <f t="shared" si="3"/>
        <v>373320.99999999988</v>
      </c>
      <c r="Y10" s="7">
        <f t="shared" si="4"/>
        <v>374543.99999999994</v>
      </c>
      <c r="Z10" s="7">
        <f t="shared" si="5"/>
        <v>375769</v>
      </c>
      <c r="AA10" s="6">
        <f t="shared" si="6"/>
        <v>376995.99999999994</v>
      </c>
      <c r="AB10" s="7">
        <f t="shared" si="7"/>
        <v>378224.99999999988</v>
      </c>
      <c r="AC10" s="8">
        <f t="shared" si="8"/>
        <v>379455.99999999994</v>
      </c>
      <c r="AD10" s="7">
        <f t="shared" si="9"/>
        <v>380689</v>
      </c>
      <c r="AE10" s="7">
        <f t="shared" si="10"/>
        <v>381924</v>
      </c>
      <c r="AF10" s="7">
        <f t="shared" si="11"/>
        <v>383160.99999999994</v>
      </c>
      <c r="AG10" s="27">
        <f t="shared" si="12"/>
        <v>122.01000000006752</v>
      </c>
      <c r="AH10" s="13">
        <f t="shared" si="13"/>
        <v>244.44000000006054</v>
      </c>
      <c r="AI10" s="13">
        <f t="shared" si="14"/>
        <v>367.28999999997905</v>
      </c>
      <c r="AJ10" s="27">
        <f t="shared" si="15"/>
        <v>490.55999999993946</v>
      </c>
      <c r="AK10" s="13">
        <f t="shared" si="16"/>
        <v>614.25</v>
      </c>
      <c r="AL10" s="14">
        <f t="shared" si="17"/>
        <v>738.36000000010245</v>
      </c>
      <c r="AM10" s="13">
        <f t="shared" si="18"/>
        <v>862.88999999989755</v>
      </c>
      <c r="AN10" s="13">
        <f t="shared" si="19"/>
        <v>987.84000000002561</v>
      </c>
      <c r="AO10" s="14">
        <f t="shared" si="20"/>
        <v>1113.210000000021</v>
      </c>
    </row>
    <row r="11" spans="1:41" x14ac:dyDescent="0.4">
      <c r="A11" s="171">
        <v>1.7</v>
      </c>
      <c r="B11" s="22">
        <f t="shared" si="29"/>
        <v>28899.999999999996</v>
      </c>
      <c r="C11" s="7">
        <f t="shared" si="0"/>
        <v>29240.999999999996</v>
      </c>
      <c r="D11" s="7">
        <f t="shared" si="0"/>
        <v>29583.999999999996</v>
      </c>
      <c r="E11" s="7">
        <f t="shared" si="0"/>
        <v>29929</v>
      </c>
      <c r="F11" s="6">
        <f t="shared" si="0"/>
        <v>30276</v>
      </c>
      <c r="G11" s="7">
        <f t="shared" si="0"/>
        <v>30625</v>
      </c>
      <c r="H11" s="8">
        <f t="shared" si="0"/>
        <v>30976</v>
      </c>
      <c r="I11" s="7">
        <f t="shared" si="0"/>
        <v>31329.000000000004</v>
      </c>
      <c r="J11" s="7">
        <f t="shared" si="0"/>
        <v>31684</v>
      </c>
      <c r="K11" s="7">
        <f t="shared" si="0"/>
        <v>32041</v>
      </c>
      <c r="L11" s="27">
        <f t="shared" si="30"/>
        <v>34.009999999998399</v>
      </c>
      <c r="M11" s="13">
        <f t="shared" si="31"/>
        <v>68.440000000002328</v>
      </c>
      <c r="N11" s="13">
        <f t="shared" si="32"/>
        <v>103.29000000000087</v>
      </c>
      <c r="O11" s="27">
        <f t="shared" si="33"/>
        <v>138.55999999999767</v>
      </c>
      <c r="P11" s="13">
        <f t="shared" si="34"/>
        <v>174.24999999999272</v>
      </c>
      <c r="Q11" s="14">
        <f t="shared" si="35"/>
        <v>210.36000000000058</v>
      </c>
      <c r="R11" s="13">
        <f t="shared" si="36"/>
        <v>246.88999999999942</v>
      </c>
      <c r="S11" s="13">
        <f t="shared" si="37"/>
        <v>283.84000000000015</v>
      </c>
      <c r="T11" s="14">
        <f t="shared" si="38"/>
        <v>321.20999999999549</v>
      </c>
      <c r="V11" s="186">
        <v>6.2</v>
      </c>
      <c r="W11" s="22">
        <f t="shared" si="2"/>
        <v>384400.00000000006</v>
      </c>
      <c r="X11" s="7">
        <f t="shared" si="3"/>
        <v>385640.99999999994</v>
      </c>
      <c r="Y11" s="7">
        <f t="shared" si="4"/>
        <v>386883.99999999994</v>
      </c>
      <c r="Z11" s="7">
        <f t="shared" si="5"/>
        <v>388129.00000000006</v>
      </c>
      <c r="AA11" s="6">
        <f t="shared" si="6"/>
        <v>389376.00000000006</v>
      </c>
      <c r="AB11" s="7">
        <f t="shared" si="7"/>
        <v>390625</v>
      </c>
      <c r="AC11" s="8">
        <f t="shared" si="8"/>
        <v>391875.99999999994</v>
      </c>
      <c r="AD11" s="7">
        <f t="shared" si="9"/>
        <v>393129.00000000006</v>
      </c>
      <c r="AE11" s="7">
        <f t="shared" si="10"/>
        <v>394384</v>
      </c>
      <c r="AF11" s="7">
        <f t="shared" si="11"/>
        <v>395641.00000000006</v>
      </c>
      <c r="AG11" s="27">
        <f t="shared" si="12"/>
        <v>124.01000000000931</v>
      </c>
      <c r="AH11" s="13">
        <f t="shared" si="13"/>
        <v>248.44000000006054</v>
      </c>
      <c r="AI11" s="13">
        <f t="shared" si="14"/>
        <v>373.29000000009546</v>
      </c>
      <c r="AJ11" s="27">
        <f t="shared" si="15"/>
        <v>498.55999999993946</v>
      </c>
      <c r="AK11" s="13">
        <f t="shared" si="16"/>
        <v>624.24999999994179</v>
      </c>
      <c r="AL11" s="14">
        <f t="shared" si="17"/>
        <v>750.36000000004424</v>
      </c>
      <c r="AM11" s="13">
        <f t="shared" si="18"/>
        <v>876.89000000001397</v>
      </c>
      <c r="AN11" s="13">
        <f t="shared" si="19"/>
        <v>1003.8399999999674</v>
      </c>
      <c r="AO11" s="14">
        <f t="shared" si="20"/>
        <v>1131.2100000000792</v>
      </c>
    </row>
    <row r="12" spans="1:41" x14ac:dyDescent="0.4">
      <c r="A12" s="171">
        <v>1.8</v>
      </c>
      <c r="B12" s="22">
        <f t="shared" si="29"/>
        <v>32400.000000000004</v>
      </c>
      <c r="C12" s="7">
        <f t="shared" si="0"/>
        <v>32761</v>
      </c>
      <c r="D12" s="7">
        <f t="shared" si="0"/>
        <v>33124</v>
      </c>
      <c r="E12" s="7">
        <f t="shared" si="0"/>
        <v>33489.000000000007</v>
      </c>
      <c r="F12" s="6">
        <f t="shared" si="0"/>
        <v>33856</v>
      </c>
      <c r="G12" s="7">
        <f t="shared" si="0"/>
        <v>34225</v>
      </c>
      <c r="H12" s="8">
        <f t="shared" si="0"/>
        <v>34596.000000000007</v>
      </c>
      <c r="I12" s="7">
        <f t="shared" si="0"/>
        <v>34969.000000000007</v>
      </c>
      <c r="J12" s="7">
        <f t="shared" si="0"/>
        <v>35344.000000000007</v>
      </c>
      <c r="K12" s="7">
        <f t="shared" si="0"/>
        <v>35721</v>
      </c>
      <c r="L12" s="27">
        <f t="shared" si="30"/>
        <v>36.009999999994761</v>
      </c>
      <c r="M12" s="13">
        <f t="shared" si="31"/>
        <v>72.440000000002328</v>
      </c>
      <c r="N12" s="13">
        <f t="shared" si="32"/>
        <v>109.29000000000087</v>
      </c>
      <c r="O12" s="27">
        <f t="shared" si="33"/>
        <v>146.55999999999767</v>
      </c>
      <c r="P12" s="13">
        <f t="shared" si="34"/>
        <v>184.25</v>
      </c>
      <c r="Q12" s="14">
        <f t="shared" si="35"/>
        <v>222.36000000000058</v>
      </c>
      <c r="R12" s="13">
        <f t="shared" si="36"/>
        <v>260.88999999999214</v>
      </c>
      <c r="S12" s="13">
        <f t="shared" si="37"/>
        <v>299.83999999999651</v>
      </c>
      <c r="T12" s="14">
        <f t="shared" si="38"/>
        <v>339.20999999999185</v>
      </c>
      <c r="V12" s="186">
        <v>6.3</v>
      </c>
      <c r="W12" s="22">
        <f t="shared" si="2"/>
        <v>396900</v>
      </c>
      <c r="X12" s="7">
        <f t="shared" si="3"/>
        <v>398160.99999999994</v>
      </c>
      <c r="Y12" s="7">
        <f t="shared" si="4"/>
        <v>399423.99999999994</v>
      </c>
      <c r="Z12" s="7">
        <f t="shared" si="5"/>
        <v>400689</v>
      </c>
      <c r="AA12" s="6">
        <f t="shared" si="6"/>
        <v>401956</v>
      </c>
      <c r="AB12" s="7">
        <f t="shared" si="7"/>
        <v>403225</v>
      </c>
      <c r="AC12" s="8">
        <f t="shared" si="8"/>
        <v>404495.99999999988</v>
      </c>
      <c r="AD12" s="7">
        <f t="shared" si="9"/>
        <v>405769</v>
      </c>
      <c r="AE12" s="7">
        <f t="shared" si="10"/>
        <v>407044</v>
      </c>
      <c r="AF12" s="7">
        <f t="shared" si="11"/>
        <v>408320.99999999994</v>
      </c>
      <c r="AG12" s="27">
        <f t="shared" si="12"/>
        <v>126.01000000000931</v>
      </c>
      <c r="AH12" s="13">
        <f t="shared" si="13"/>
        <v>252.44000000000233</v>
      </c>
      <c r="AI12" s="13">
        <f t="shared" si="14"/>
        <v>379.28999999997905</v>
      </c>
      <c r="AJ12" s="27">
        <f t="shared" si="15"/>
        <v>506.55999999993946</v>
      </c>
      <c r="AK12" s="13">
        <f t="shared" si="16"/>
        <v>634.24999999994179</v>
      </c>
      <c r="AL12" s="14">
        <f t="shared" si="17"/>
        <v>762.35999999998603</v>
      </c>
      <c r="AM12" s="13">
        <f t="shared" si="18"/>
        <v>890.89000000001397</v>
      </c>
      <c r="AN12" s="13">
        <f t="shared" si="19"/>
        <v>1019.8400000000256</v>
      </c>
      <c r="AO12" s="14">
        <f t="shared" si="20"/>
        <v>1149.210000000021</v>
      </c>
    </row>
    <row r="13" spans="1:41" x14ac:dyDescent="0.4">
      <c r="A13" s="171">
        <v>1.9</v>
      </c>
      <c r="B13" s="22">
        <f t="shared" si="29"/>
        <v>36100</v>
      </c>
      <c r="C13" s="7">
        <f t="shared" si="0"/>
        <v>36481</v>
      </c>
      <c r="D13" s="7">
        <f t="shared" si="0"/>
        <v>36864</v>
      </c>
      <c r="E13" s="7">
        <f t="shared" si="0"/>
        <v>37249</v>
      </c>
      <c r="F13" s="6">
        <f t="shared" si="0"/>
        <v>37636</v>
      </c>
      <c r="G13" s="7">
        <f t="shared" si="0"/>
        <v>38025</v>
      </c>
      <c r="H13" s="8">
        <f t="shared" si="0"/>
        <v>38416</v>
      </c>
      <c r="I13" s="7">
        <f t="shared" si="0"/>
        <v>38809</v>
      </c>
      <c r="J13" s="7">
        <f t="shared" si="0"/>
        <v>39204</v>
      </c>
      <c r="K13" s="7">
        <f t="shared" si="0"/>
        <v>39601</v>
      </c>
      <c r="L13" s="27">
        <f t="shared" si="30"/>
        <v>38.009999999994761</v>
      </c>
      <c r="M13" s="13">
        <f t="shared" si="31"/>
        <v>76.440000000002328</v>
      </c>
      <c r="N13" s="13">
        <f t="shared" si="32"/>
        <v>115.2899999999936</v>
      </c>
      <c r="O13" s="27">
        <f t="shared" si="33"/>
        <v>154.55999999999767</v>
      </c>
      <c r="P13" s="13">
        <f t="shared" si="34"/>
        <v>194.24999999999272</v>
      </c>
      <c r="Q13" s="14">
        <f t="shared" si="35"/>
        <v>234.36000000000058</v>
      </c>
      <c r="R13" s="13">
        <f t="shared" si="36"/>
        <v>274.88999999999214</v>
      </c>
      <c r="S13" s="13">
        <f t="shared" si="37"/>
        <v>315.84000000000378</v>
      </c>
      <c r="T13" s="14">
        <f t="shared" si="38"/>
        <v>357.20999999999913</v>
      </c>
      <c r="V13" s="186">
        <v>6.4</v>
      </c>
      <c r="W13" s="22">
        <f t="shared" si="2"/>
        <v>409600.00000000006</v>
      </c>
      <c r="X13" s="7">
        <f t="shared" si="3"/>
        <v>410881.00000000006</v>
      </c>
      <c r="Y13" s="7">
        <f t="shared" si="4"/>
        <v>412164</v>
      </c>
      <c r="Z13" s="7">
        <f t="shared" si="5"/>
        <v>413449.00000000012</v>
      </c>
      <c r="AA13" s="6">
        <f t="shared" si="6"/>
        <v>414736.00000000006</v>
      </c>
      <c r="AB13" s="7">
        <f t="shared" si="7"/>
        <v>416025</v>
      </c>
      <c r="AC13" s="8">
        <f t="shared" si="8"/>
        <v>417316</v>
      </c>
      <c r="AD13" s="7">
        <f t="shared" si="9"/>
        <v>418609.00000000006</v>
      </c>
      <c r="AE13" s="7">
        <f t="shared" si="10"/>
        <v>419904.00000000006</v>
      </c>
      <c r="AF13" s="7">
        <f t="shared" si="11"/>
        <v>421201</v>
      </c>
      <c r="AG13" s="27">
        <f t="shared" si="12"/>
        <v>128.01000000006752</v>
      </c>
      <c r="AH13" s="13">
        <f t="shared" si="13"/>
        <v>256.43999999988591</v>
      </c>
      <c r="AI13" s="13">
        <f t="shared" si="14"/>
        <v>385.28999999997905</v>
      </c>
      <c r="AJ13" s="27">
        <f t="shared" si="15"/>
        <v>514.55999999993946</v>
      </c>
      <c r="AK13" s="13">
        <f t="shared" si="16"/>
        <v>644.25</v>
      </c>
      <c r="AL13" s="14">
        <f t="shared" si="17"/>
        <v>774.36000000004424</v>
      </c>
      <c r="AM13" s="13">
        <f t="shared" si="18"/>
        <v>904.88999999995576</v>
      </c>
      <c r="AN13" s="13">
        <f t="shared" si="19"/>
        <v>1035.8400000000256</v>
      </c>
      <c r="AO13" s="14">
        <f t="shared" si="20"/>
        <v>1167.210000000021</v>
      </c>
    </row>
    <row r="14" spans="1:41" x14ac:dyDescent="0.4">
      <c r="A14" s="171">
        <v>2</v>
      </c>
      <c r="B14" s="22">
        <f t="shared" si="29"/>
        <v>40000</v>
      </c>
      <c r="C14" s="7">
        <f t="shared" si="0"/>
        <v>40400.999999999993</v>
      </c>
      <c r="D14" s="7">
        <f t="shared" si="0"/>
        <v>40804</v>
      </c>
      <c r="E14" s="7">
        <f t="shared" si="0"/>
        <v>41208.999999999985</v>
      </c>
      <c r="F14" s="6">
        <f t="shared" si="0"/>
        <v>41616</v>
      </c>
      <c r="G14" s="7">
        <f t="shared" si="0"/>
        <v>42025</v>
      </c>
      <c r="H14" s="8">
        <f t="shared" si="0"/>
        <v>42436</v>
      </c>
      <c r="I14" s="7">
        <f t="shared" si="0"/>
        <v>42848.999999999993</v>
      </c>
      <c r="J14" s="7">
        <f t="shared" si="0"/>
        <v>43264.000000000007</v>
      </c>
      <c r="K14" s="7">
        <f t="shared" si="0"/>
        <v>43680.999999999993</v>
      </c>
      <c r="L14" s="27">
        <f t="shared" si="30"/>
        <v>40.009999999994761</v>
      </c>
      <c r="M14" s="13">
        <f t="shared" si="31"/>
        <v>80.439999999987776</v>
      </c>
      <c r="N14" s="13">
        <f t="shared" si="32"/>
        <v>121.29000000000815</v>
      </c>
      <c r="O14" s="27">
        <f t="shared" si="33"/>
        <v>162.56000000000495</v>
      </c>
      <c r="P14" s="13">
        <f t="shared" si="34"/>
        <v>204.24999999999272</v>
      </c>
      <c r="Q14" s="14">
        <f t="shared" si="35"/>
        <v>246.35999999997875</v>
      </c>
      <c r="R14" s="13">
        <f t="shared" si="36"/>
        <v>288.89000000001397</v>
      </c>
      <c r="S14" s="13">
        <f t="shared" si="37"/>
        <v>331.83999999999651</v>
      </c>
      <c r="T14" s="14">
        <f t="shared" si="38"/>
        <v>375.20999999998457</v>
      </c>
      <c r="V14" s="186">
        <v>6.5000000000000098</v>
      </c>
      <c r="W14" s="22">
        <f t="shared" si="2"/>
        <v>422500.00000000128</v>
      </c>
      <c r="X14" s="7">
        <f t="shared" si="3"/>
        <v>423801.00000000128</v>
      </c>
      <c r="Y14" s="7">
        <f t="shared" si="4"/>
        <v>425104.00000000122</v>
      </c>
      <c r="Z14" s="7">
        <f t="shared" si="5"/>
        <v>426409.00000000128</v>
      </c>
      <c r="AA14" s="6">
        <f t="shared" si="6"/>
        <v>427716.00000000128</v>
      </c>
      <c r="AB14" s="7">
        <f t="shared" si="7"/>
        <v>429025.00000000122</v>
      </c>
      <c r="AC14" s="8">
        <f t="shared" si="8"/>
        <v>430336.00000000122</v>
      </c>
      <c r="AD14" s="7">
        <f t="shared" si="9"/>
        <v>431649.00000000128</v>
      </c>
      <c r="AE14" s="7">
        <f t="shared" si="10"/>
        <v>432964.00000000128</v>
      </c>
      <c r="AF14" s="7">
        <f t="shared" si="11"/>
        <v>434281.00000000128</v>
      </c>
      <c r="AG14" s="27">
        <f t="shared" si="12"/>
        <v>130.01000000000931</v>
      </c>
      <c r="AH14" s="13">
        <f t="shared" si="13"/>
        <v>260.43999999988591</v>
      </c>
      <c r="AI14" s="13">
        <f t="shared" si="14"/>
        <v>391.28999999997905</v>
      </c>
      <c r="AJ14" s="27">
        <f t="shared" si="15"/>
        <v>522.55999999993946</v>
      </c>
      <c r="AK14" s="13">
        <f t="shared" si="16"/>
        <v>654.24999999994179</v>
      </c>
      <c r="AL14" s="14">
        <f t="shared" si="17"/>
        <v>786.36000000004424</v>
      </c>
      <c r="AM14" s="13">
        <f t="shared" si="18"/>
        <v>918.88999999995576</v>
      </c>
      <c r="AN14" s="13">
        <f t="shared" si="19"/>
        <v>1051.8400000000256</v>
      </c>
      <c r="AO14" s="14">
        <f t="shared" si="20"/>
        <v>1185.2100000000792</v>
      </c>
    </row>
    <row r="15" spans="1:41" x14ac:dyDescent="0.4">
      <c r="A15" s="171">
        <v>2.1</v>
      </c>
      <c r="B15" s="22">
        <f t="shared" si="29"/>
        <v>44100</v>
      </c>
      <c r="C15" s="7">
        <f t="shared" si="0"/>
        <v>44521</v>
      </c>
      <c r="D15" s="7">
        <f t="shared" si="0"/>
        <v>44944.000000000007</v>
      </c>
      <c r="E15" s="7">
        <f t="shared" si="0"/>
        <v>45368.999999999993</v>
      </c>
      <c r="F15" s="6">
        <f t="shared" si="0"/>
        <v>45796</v>
      </c>
      <c r="G15" s="7">
        <f t="shared" si="0"/>
        <v>46224.999999999993</v>
      </c>
      <c r="H15" s="8">
        <f t="shared" si="0"/>
        <v>46656.000000000007</v>
      </c>
      <c r="I15" s="7">
        <f t="shared" si="0"/>
        <v>47089</v>
      </c>
      <c r="J15" s="7">
        <f t="shared" si="0"/>
        <v>47524.000000000007</v>
      </c>
      <c r="K15" s="7">
        <f t="shared" si="0"/>
        <v>47961</v>
      </c>
      <c r="L15" s="27">
        <f t="shared" si="30"/>
        <v>42.010000000002037</v>
      </c>
      <c r="M15" s="13">
        <f t="shared" si="31"/>
        <v>84.439999999987776</v>
      </c>
      <c r="N15" s="13">
        <f t="shared" si="32"/>
        <v>127.29000000000087</v>
      </c>
      <c r="O15" s="27">
        <f t="shared" si="33"/>
        <v>170.56000000000495</v>
      </c>
      <c r="P15" s="13">
        <f t="shared" si="34"/>
        <v>214.25</v>
      </c>
      <c r="Q15" s="14">
        <f t="shared" si="35"/>
        <v>258.35999999999331</v>
      </c>
      <c r="R15" s="13">
        <f t="shared" si="36"/>
        <v>302.89000000000669</v>
      </c>
      <c r="S15" s="13">
        <f t="shared" si="37"/>
        <v>347.83999999999651</v>
      </c>
      <c r="T15" s="14">
        <f t="shared" si="38"/>
        <v>393.20999999999185</v>
      </c>
      <c r="V15" s="186">
        <v>6.6</v>
      </c>
      <c r="W15" s="22">
        <f t="shared" si="2"/>
        <v>435599.99999999994</v>
      </c>
      <c r="X15" s="7">
        <f t="shared" si="3"/>
        <v>436920.99999999988</v>
      </c>
      <c r="Y15" s="7">
        <f t="shared" si="4"/>
        <v>438243.99999999988</v>
      </c>
      <c r="Z15" s="7">
        <f t="shared" si="5"/>
        <v>439569</v>
      </c>
      <c r="AA15" s="6">
        <f t="shared" si="6"/>
        <v>440896</v>
      </c>
      <c r="AB15" s="7">
        <f t="shared" si="7"/>
        <v>442224.99999999988</v>
      </c>
      <c r="AC15" s="8">
        <f t="shared" si="8"/>
        <v>443555.99999999988</v>
      </c>
      <c r="AD15" s="7">
        <f t="shared" si="9"/>
        <v>444889</v>
      </c>
      <c r="AE15" s="7">
        <f t="shared" si="10"/>
        <v>446224</v>
      </c>
      <c r="AF15" s="7">
        <f t="shared" si="11"/>
        <v>447560.99999999994</v>
      </c>
      <c r="AG15" s="27">
        <f t="shared" si="12"/>
        <v>132.01000000000931</v>
      </c>
      <c r="AH15" s="13">
        <f t="shared" si="13"/>
        <v>264.44000000000233</v>
      </c>
      <c r="AI15" s="13">
        <f t="shared" si="14"/>
        <v>397.29000000003725</v>
      </c>
      <c r="AJ15" s="27">
        <f t="shared" si="15"/>
        <v>530.55999999993946</v>
      </c>
      <c r="AK15" s="13">
        <f t="shared" si="16"/>
        <v>664.24999999994179</v>
      </c>
      <c r="AL15" s="14">
        <f t="shared" si="17"/>
        <v>798.36000000010245</v>
      </c>
      <c r="AM15" s="13">
        <f t="shared" si="18"/>
        <v>932.89000000001397</v>
      </c>
      <c r="AN15" s="13">
        <f t="shared" si="19"/>
        <v>1067.8399999999674</v>
      </c>
      <c r="AO15" s="14">
        <f t="shared" si="20"/>
        <v>1203.210000000021</v>
      </c>
    </row>
    <row r="16" spans="1:41" x14ac:dyDescent="0.4">
      <c r="A16" s="171">
        <v>2.2000000000000002</v>
      </c>
      <c r="B16" s="22">
        <f t="shared" si="29"/>
        <v>48400.000000000007</v>
      </c>
      <c r="C16" s="7">
        <f t="shared" si="0"/>
        <v>48841</v>
      </c>
      <c r="D16" s="7">
        <f t="shared" si="0"/>
        <v>49284.000000000007</v>
      </c>
      <c r="E16" s="7">
        <f t="shared" si="0"/>
        <v>49729</v>
      </c>
      <c r="F16" s="6">
        <f t="shared" si="0"/>
        <v>50176.000000000007</v>
      </c>
      <c r="G16" s="7">
        <f t="shared" si="0"/>
        <v>50625</v>
      </c>
      <c r="H16" s="8">
        <f t="shared" si="0"/>
        <v>51076.000000000015</v>
      </c>
      <c r="I16" s="7">
        <f t="shared" si="0"/>
        <v>51529</v>
      </c>
      <c r="J16" s="7">
        <f t="shared" si="0"/>
        <v>51984.000000000015</v>
      </c>
      <c r="K16" s="7">
        <f t="shared" si="0"/>
        <v>52441.000000000007</v>
      </c>
      <c r="L16" s="27">
        <f t="shared" si="30"/>
        <v>44.009999999994761</v>
      </c>
      <c r="M16" s="13">
        <f t="shared" si="31"/>
        <v>88.439999999987776</v>
      </c>
      <c r="N16" s="13">
        <f t="shared" si="32"/>
        <v>133.29000000000815</v>
      </c>
      <c r="O16" s="27">
        <f t="shared" si="33"/>
        <v>178.56000000000495</v>
      </c>
      <c r="P16" s="13">
        <f t="shared" si="34"/>
        <v>224.25</v>
      </c>
      <c r="Q16" s="14">
        <f t="shared" si="35"/>
        <v>270.35999999998603</v>
      </c>
      <c r="R16" s="13">
        <f t="shared" si="36"/>
        <v>316.88999999999942</v>
      </c>
      <c r="S16" s="13">
        <f t="shared" si="37"/>
        <v>363.83999999999651</v>
      </c>
      <c r="T16" s="14">
        <f t="shared" si="38"/>
        <v>411.20999999999185</v>
      </c>
      <c r="V16" s="186">
        <v>6.7</v>
      </c>
      <c r="W16" s="22">
        <f t="shared" si="2"/>
        <v>448900</v>
      </c>
      <c r="X16" s="7">
        <f t="shared" si="3"/>
        <v>450241</v>
      </c>
      <c r="Y16" s="7">
        <f t="shared" si="4"/>
        <v>451583.99999999994</v>
      </c>
      <c r="Z16" s="7">
        <f t="shared" si="5"/>
        <v>452929.00000000006</v>
      </c>
      <c r="AA16" s="6">
        <f t="shared" si="6"/>
        <v>454276.00000000006</v>
      </c>
      <c r="AB16" s="7">
        <f t="shared" si="7"/>
        <v>455625</v>
      </c>
      <c r="AC16" s="8">
        <f t="shared" si="8"/>
        <v>456975.99999999994</v>
      </c>
      <c r="AD16" s="7">
        <f t="shared" si="9"/>
        <v>458329.00000000012</v>
      </c>
      <c r="AE16" s="7">
        <f t="shared" si="10"/>
        <v>459684</v>
      </c>
      <c r="AF16" s="7">
        <f t="shared" si="11"/>
        <v>461041</v>
      </c>
      <c r="AG16" s="27">
        <f t="shared" si="12"/>
        <v>134.01000000006752</v>
      </c>
      <c r="AH16" s="13">
        <f t="shared" si="13"/>
        <v>268.43999999994412</v>
      </c>
      <c r="AI16" s="13">
        <f t="shared" si="14"/>
        <v>403.29000000003725</v>
      </c>
      <c r="AJ16" s="27">
        <f t="shared" si="15"/>
        <v>538.55999999993946</v>
      </c>
      <c r="AK16" s="13">
        <f t="shared" si="16"/>
        <v>674.24999999994179</v>
      </c>
      <c r="AL16" s="14">
        <f t="shared" si="17"/>
        <v>810.36000000004424</v>
      </c>
      <c r="AM16" s="13">
        <f t="shared" si="18"/>
        <v>946.88999999995576</v>
      </c>
      <c r="AN16" s="13">
        <f t="shared" si="19"/>
        <v>1083.8399999999092</v>
      </c>
      <c r="AO16" s="14">
        <f t="shared" si="20"/>
        <v>1221.2100000000792</v>
      </c>
    </row>
    <row r="17" spans="1:41" x14ac:dyDescent="0.4">
      <c r="A17" s="171">
        <v>2.2999999999999998</v>
      </c>
      <c r="B17" s="22">
        <f t="shared" si="29"/>
        <v>52899.999999999993</v>
      </c>
      <c r="C17" s="7">
        <f t="shared" si="0"/>
        <v>53360.999999999985</v>
      </c>
      <c r="D17" s="7">
        <f t="shared" si="0"/>
        <v>53823.999999999993</v>
      </c>
      <c r="E17" s="7">
        <f t="shared" si="0"/>
        <v>54288.999999999978</v>
      </c>
      <c r="F17" s="6">
        <f t="shared" si="0"/>
        <v>54755.999999999993</v>
      </c>
      <c r="G17" s="7">
        <f t="shared" si="0"/>
        <v>55224.999999999985</v>
      </c>
      <c r="H17" s="8">
        <f t="shared" si="0"/>
        <v>55695.999999999993</v>
      </c>
      <c r="I17" s="7">
        <f t="shared" si="0"/>
        <v>56168.999999999985</v>
      </c>
      <c r="J17" s="7">
        <f t="shared" si="0"/>
        <v>56644</v>
      </c>
      <c r="K17" s="7">
        <f t="shared" si="0"/>
        <v>57120.999999999985</v>
      </c>
      <c r="L17" s="27">
        <f t="shared" si="30"/>
        <v>46.009999999987485</v>
      </c>
      <c r="M17" s="13">
        <f t="shared" si="31"/>
        <v>92.439999999987776</v>
      </c>
      <c r="N17" s="13">
        <f t="shared" si="32"/>
        <v>139.29000000000087</v>
      </c>
      <c r="O17" s="27">
        <f t="shared" si="33"/>
        <v>186.55999999999767</v>
      </c>
      <c r="P17" s="13">
        <f t="shared" si="34"/>
        <v>234.24999999999272</v>
      </c>
      <c r="Q17" s="14">
        <f t="shared" si="35"/>
        <v>282.35999999998603</v>
      </c>
      <c r="R17" s="13">
        <f t="shared" si="36"/>
        <v>330.89000000000669</v>
      </c>
      <c r="S17" s="13">
        <f t="shared" si="37"/>
        <v>379.83999999999651</v>
      </c>
      <c r="T17" s="14">
        <f t="shared" si="38"/>
        <v>429.20999999999185</v>
      </c>
      <c r="V17" s="186">
        <v>6.8000000000000096</v>
      </c>
      <c r="W17" s="22">
        <f t="shared" si="2"/>
        <v>462400.00000000128</v>
      </c>
      <c r="X17" s="7">
        <f t="shared" si="3"/>
        <v>463761.00000000128</v>
      </c>
      <c r="Y17" s="7">
        <f t="shared" si="4"/>
        <v>465124.00000000128</v>
      </c>
      <c r="Z17" s="7">
        <f t="shared" si="5"/>
        <v>466489.00000000134</v>
      </c>
      <c r="AA17" s="6">
        <f t="shared" si="6"/>
        <v>467856.00000000128</v>
      </c>
      <c r="AB17" s="7">
        <f t="shared" si="7"/>
        <v>469225.00000000128</v>
      </c>
      <c r="AC17" s="8">
        <f t="shared" si="8"/>
        <v>470596.00000000122</v>
      </c>
      <c r="AD17" s="7">
        <f t="shared" si="9"/>
        <v>471969.00000000134</v>
      </c>
      <c r="AE17" s="7">
        <f t="shared" si="10"/>
        <v>473344.00000000128</v>
      </c>
      <c r="AF17" s="7">
        <f t="shared" si="11"/>
        <v>474721.00000000134</v>
      </c>
      <c r="AG17" s="27">
        <f t="shared" si="12"/>
        <v>136.01000000012573</v>
      </c>
      <c r="AH17" s="13">
        <f t="shared" si="13"/>
        <v>272.43999999994412</v>
      </c>
      <c r="AI17" s="13">
        <f t="shared" si="14"/>
        <v>409.28999999997905</v>
      </c>
      <c r="AJ17" s="27">
        <f t="shared" si="15"/>
        <v>546.55999999993946</v>
      </c>
      <c r="AK17" s="13">
        <f t="shared" si="16"/>
        <v>684.25</v>
      </c>
      <c r="AL17" s="14">
        <f t="shared" si="17"/>
        <v>822.35999999998603</v>
      </c>
      <c r="AM17" s="13">
        <f t="shared" si="18"/>
        <v>960.89000000001397</v>
      </c>
      <c r="AN17" s="13">
        <f t="shared" si="19"/>
        <v>1099.8400000000256</v>
      </c>
      <c r="AO17" s="14">
        <f t="shared" si="20"/>
        <v>1239.2100000001374</v>
      </c>
    </row>
    <row r="18" spans="1:41" x14ac:dyDescent="0.4">
      <c r="A18" s="171">
        <v>2.4</v>
      </c>
      <c r="B18" s="22">
        <f t="shared" si="29"/>
        <v>57600</v>
      </c>
      <c r="C18" s="7">
        <f t="shared" si="0"/>
        <v>58080.999999999985</v>
      </c>
      <c r="D18" s="7">
        <f t="shared" si="0"/>
        <v>58564</v>
      </c>
      <c r="E18" s="7">
        <f t="shared" si="0"/>
        <v>59048.999999999985</v>
      </c>
      <c r="F18" s="6">
        <f t="shared" si="0"/>
        <v>59536</v>
      </c>
      <c r="G18" s="7">
        <f t="shared" si="0"/>
        <v>60024.999999999985</v>
      </c>
      <c r="H18" s="8">
        <f t="shared" si="0"/>
        <v>60516</v>
      </c>
      <c r="I18" s="7">
        <f t="shared" si="0"/>
        <v>61008.999999999985</v>
      </c>
      <c r="J18" s="7">
        <f t="shared" si="0"/>
        <v>61504</v>
      </c>
      <c r="K18" s="7">
        <f t="shared" si="0"/>
        <v>62000.999999999993</v>
      </c>
      <c r="L18" s="27">
        <f t="shared" si="30"/>
        <v>48.009999999994761</v>
      </c>
      <c r="M18" s="13">
        <f t="shared" si="31"/>
        <v>96.439999999987776</v>
      </c>
      <c r="N18" s="13">
        <f t="shared" si="32"/>
        <v>145.29000000000087</v>
      </c>
      <c r="O18" s="27">
        <f t="shared" si="33"/>
        <v>194.55999999999767</v>
      </c>
      <c r="P18" s="13">
        <f t="shared" si="34"/>
        <v>244.24999999998545</v>
      </c>
      <c r="Q18" s="14">
        <f t="shared" si="35"/>
        <v>294.35999999998603</v>
      </c>
      <c r="R18" s="13">
        <f t="shared" si="36"/>
        <v>344.88999999999942</v>
      </c>
      <c r="S18" s="13">
        <f t="shared" si="37"/>
        <v>395.84000000000378</v>
      </c>
      <c r="T18" s="14">
        <f t="shared" si="38"/>
        <v>447.20999999999185</v>
      </c>
      <c r="V18" s="186">
        <v>6.9000000000000101</v>
      </c>
      <c r="W18" s="22">
        <f t="shared" si="2"/>
        <v>476100.0000000014</v>
      </c>
      <c r="X18" s="7">
        <f t="shared" si="3"/>
        <v>477481.00000000134</v>
      </c>
      <c r="Y18" s="7">
        <f t="shared" si="4"/>
        <v>478864.0000000014</v>
      </c>
      <c r="Z18" s="7">
        <f t="shared" si="5"/>
        <v>480249.00000000146</v>
      </c>
      <c r="AA18" s="6">
        <f t="shared" si="6"/>
        <v>481636.00000000146</v>
      </c>
      <c r="AB18" s="7">
        <f t="shared" si="7"/>
        <v>483025.0000000014</v>
      </c>
      <c r="AC18" s="8">
        <f t="shared" si="8"/>
        <v>484416.00000000134</v>
      </c>
      <c r="AD18" s="7">
        <f t="shared" si="9"/>
        <v>485809.0000000014</v>
      </c>
      <c r="AE18" s="7">
        <f t="shared" si="10"/>
        <v>487204.0000000014</v>
      </c>
      <c r="AF18" s="7">
        <f t="shared" si="11"/>
        <v>488601.0000000014</v>
      </c>
      <c r="AG18" s="27">
        <f t="shared" si="12"/>
        <v>138.01000000000931</v>
      </c>
      <c r="AH18" s="13">
        <f t="shared" si="13"/>
        <v>276.43999999994412</v>
      </c>
      <c r="AI18" s="13">
        <f t="shared" si="14"/>
        <v>415.28999999992084</v>
      </c>
      <c r="AJ18" s="27">
        <f t="shared" si="15"/>
        <v>554.55999999993946</v>
      </c>
      <c r="AK18" s="13">
        <f t="shared" si="16"/>
        <v>694.24999999994179</v>
      </c>
      <c r="AL18" s="14">
        <f t="shared" si="17"/>
        <v>834.36000000004424</v>
      </c>
      <c r="AM18" s="13">
        <f t="shared" si="18"/>
        <v>974.88999999995576</v>
      </c>
      <c r="AN18" s="13">
        <f t="shared" si="19"/>
        <v>1115.8400000000256</v>
      </c>
      <c r="AO18" s="14">
        <f t="shared" si="20"/>
        <v>1257.2100000000792</v>
      </c>
    </row>
    <row r="19" spans="1:41" x14ac:dyDescent="0.4">
      <c r="A19" s="171">
        <v>2.5</v>
      </c>
      <c r="B19" s="22">
        <f t="shared" si="29"/>
        <v>62500</v>
      </c>
      <c r="C19" s="7">
        <f t="shared" si="0"/>
        <v>63000.999999999985</v>
      </c>
      <c r="D19" s="7">
        <f t="shared" si="0"/>
        <v>63504.000000000007</v>
      </c>
      <c r="E19" s="7">
        <f t="shared" si="0"/>
        <v>64008.999999999993</v>
      </c>
      <c r="F19" s="6">
        <f t="shared" si="0"/>
        <v>64516</v>
      </c>
      <c r="G19" s="7">
        <f t="shared" si="0"/>
        <v>65024.999999999993</v>
      </c>
      <c r="H19" s="8">
        <f t="shared" si="0"/>
        <v>65536</v>
      </c>
      <c r="I19" s="7">
        <f t="shared" si="0"/>
        <v>66048.999999999985</v>
      </c>
      <c r="J19" s="7">
        <f t="shared" si="0"/>
        <v>66564</v>
      </c>
      <c r="K19" s="7">
        <f t="shared" si="0"/>
        <v>67080.999999999985</v>
      </c>
      <c r="L19" s="27">
        <f t="shared" si="30"/>
        <v>50.009999999994761</v>
      </c>
      <c r="M19" s="13">
        <f t="shared" si="31"/>
        <v>100.43999999998778</v>
      </c>
      <c r="N19" s="13">
        <f t="shared" si="32"/>
        <v>151.2899999999936</v>
      </c>
      <c r="O19" s="27">
        <f t="shared" si="33"/>
        <v>202.55999999999767</v>
      </c>
      <c r="P19" s="13">
        <f t="shared" si="34"/>
        <v>254.24999999999272</v>
      </c>
      <c r="Q19" s="14">
        <f t="shared" si="35"/>
        <v>306.35999999998603</v>
      </c>
      <c r="R19" s="13">
        <f t="shared" si="36"/>
        <v>358.89000000001397</v>
      </c>
      <c r="S19" s="13">
        <f t="shared" si="37"/>
        <v>411.84000000001106</v>
      </c>
      <c r="T19" s="14">
        <f t="shared" si="38"/>
        <v>465.20999999999185</v>
      </c>
      <c r="V19" s="186">
        <v>7.0000000000000098</v>
      </c>
      <c r="W19" s="22">
        <f t="shared" si="2"/>
        <v>490000.00000000134</v>
      </c>
      <c r="X19" s="7">
        <f t="shared" si="3"/>
        <v>491401.00000000134</v>
      </c>
      <c r="Y19" s="7">
        <f t="shared" si="4"/>
        <v>492804.00000000128</v>
      </c>
      <c r="Z19" s="7">
        <f t="shared" si="5"/>
        <v>494209.0000000014</v>
      </c>
      <c r="AA19" s="6">
        <f t="shared" si="6"/>
        <v>495616.0000000014</v>
      </c>
      <c r="AB19" s="7">
        <f t="shared" si="7"/>
        <v>497025.00000000134</v>
      </c>
      <c r="AC19" s="8">
        <f t="shared" si="8"/>
        <v>498436.00000000128</v>
      </c>
      <c r="AD19" s="7">
        <f t="shared" si="9"/>
        <v>499849.00000000146</v>
      </c>
      <c r="AE19" s="7">
        <f t="shared" si="10"/>
        <v>501264.0000000014</v>
      </c>
      <c r="AF19" s="7">
        <f t="shared" si="11"/>
        <v>502681.0000000014</v>
      </c>
      <c r="AG19" s="27">
        <f t="shared" si="12"/>
        <v>140.01000000006752</v>
      </c>
      <c r="AH19" s="13">
        <f t="shared" si="13"/>
        <v>280.44000000000233</v>
      </c>
      <c r="AI19" s="13">
        <f t="shared" si="14"/>
        <v>421.29000000003725</v>
      </c>
      <c r="AJ19" s="27">
        <f t="shared" si="15"/>
        <v>562.55999999993946</v>
      </c>
      <c r="AK19" s="13">
        <f t="shared" si="16"/>
        <v>704.24999999994179</v>
      </c>
      <c r="AL19" s="14">
        <f t="shared" si="17"/>
        <v>846.36000000004424</v>
      </c>
      <c r="AM19" s="13">
        <f t="shared" si="18"/>
        <v>988.89000000001397</v>
      </c>
      <c r="AN19" s="13">
        <f t="shared" si="19"/>
        <v>1131.8399999999674</v>
      </c>
      <c r="AO19" s="14">
        <f t="shared" si="20"/>
        <v>1275.2100000000792</v>
      </c>
    </row>
    <row r="20" spans="1:41" x14ac:dyDescent="0.4">
      <c r="A20" s="171">
        <v>2.6</v>
      </c>
      <c r="B20" s="22">
        <f t="shared" si="29"/>
        <v>67600</v>
      </c>
      <c r="C20" s="7">
        <f t="shared" si="29"/>
        <v>68120.999999999985</v>
      </c>
      <c r="D20" s="7">
        <f t="shared" si="29"/>
        <v>68644</v>
      </c>
      <c r="E20" s="7">
        <f t="shared" si="29"/>
        <v>69168.999999999985</v>
      </c>
      <c r="F20" s="6">
        <f t="shared" si="29"/>
        <v>69696</v>
      </c>
      <c r="G20" s="7">
        <f t="shared" si="29"/>
        <v>70225</v>
      </c>
      <c r="H20" s="8">
        <f t="shared" si="29"/>
        <v>70756</v>
      </c>
      <c r="I20" s="7">
        <f t="shared" si="29"/>
        <v>71289</v>
      </c>
      <c r="J20" s="7">
        <f t="shared" si="29"/>
        <v>71824.000000000015</v>
      </c>
      <c r="K20" s="7">
        <f t="shared" si="29"/>
        <v>72361</v>
      </c>
      <c r="L20" s="27">
        <f t="shared" si="30"/>
        <v>52.010000000009313</v>
      </c>
      <c r="M20" s="13">
        <f t="shared" si="31"/>
        <v>104.43999999998778</v>
      </c>
      <c r="N20" s="13">
        <f t="shared" si="32"/>
        <v>157.29000000000815</v>
      </c>
      <c r="O20" s="27">
        <f t="shared" si="33"/>
        <v>210.56000000001222</v>
      </c>
      <c r="P20" s="13">
        <f t="shared" si="34"/>
        <v>264.25</v>
      </c>
      <c r="Q20" s="14">
        <f t="shared" si="35"/>
        <v>318.35999999998603</v>
      </c>
      <c r="R20" s="13">
        <f t="shared" si="36"/>
        <v>372.89000000001397</v>
      </c>
      <c r="S20" s="13">
        <f t="shared" si="37"/>
        <v>427.83999999999651</v>
      </c>
      <c r="T20" s="14">
        <f t="shared" si="38"/>
        <v>483.20999999999185</v>
      </c>
      <c r="V20" s="186">
        <v>7.1</v>
      </c>
      <c r="W20" s="22">
        <f t="shared" si="2"/>
        <v>504099.99999999994</v>
      </c>
      <c r="X20" s="7">
        <f t="shared" si="3"/>
        <v>505520.99999999988</v>
      </c>
      <c r="Y20" s="7">
        <f t="shared" si="4"/>
        <v>506943.99999999988</v>
      </c>
      <c r="Z20" s="7">
        <f t="shared" si="5"/>
        <v>508369</v>
      </c>
      <c r="AA20" s="6">
        <f t="shared" si="6"/>
        <v>509796</v>
      </c>
      <c r="AB20" s="7">
        <f t="shared" si="7"/>
        <v>511224.99999999994</v>
      </c>
      <c r="AC20" s="8">
        <f t="shared" si="8"/>
        <v>512655.99999999994</v>
      </c>
      <c r="AD20" s="7">
        <f t="shared" si="9"/>
        <v>514088.99999999994</v>
      </c>
      <c r="AE20" s="7">
        <f t="shared" si="10"/>
        <v>515524</v>
      </c>
      <c r="AF20" s="7">
        <f t="shared" si="11"/>
        <v>516960.99999999994</v>
      </c>
      <c r="AG20" s="27">
        <f t="shared" si="12"/>
        <v>142.01000000000931</v>
      </c>
      <c r="AH20" s="13">
        <f t="shared" si="13"/>
        <v>284.44000000000233</v>
      </c>
      <c r="AI20" s="13">
        <f t="shared" si="14"/>
        <v>427.28999999997905</v>
      </c>
      <c r="AJ20" s="27">
        <f t="shared" si="15"/>
        <v>570.55999999988126</v>
      </c>
      <c r="AK20" s="13">
        <f t="shared" si="16"/>
        <v>714.24999999994179</v>
      </c>
      <c r="AL20" s="14">
        <f t="shared" si="17"/>
        <v>858.35999999998603</v>
      </c>
      <c r="AM20" s="13">
        <f t="shared" si="18"/>
        <v>1002.8899999998976</v>
      </c>
      <c r="AN20" s="13">
        <f t="shared" si="19"/>
        <v>1147.8400000000256</v>
      </c>
      <c r="AO20" s="14">
        <f t="shared" si="20"/>
        <v>1293.210000000021</v>
      </c>
    </row>
    <row r="21" spans="1:41" x14ac:dyDescent="0.4">
      <c r="A21" s="171">
        <v>2.7</v>
      </c>
      <c r="B21" s="22">
        <f t="shared" si="29"/>
        <v>72900.000000000015</v>
      </c>
      <c r="C21" s="7">
        <f t="shared" si="29"/>
        <v>73441</v>
      </c>
      <c r="D21" s="7">
        <f t="shared" si="29"/>
        <v>73984.000000000015</v>
      </c>
      <c r="E21" s="7">
        <f t="shared" si="29"/>
        <v>74529</v>
      </c>
      <c r="F21" s="6">
        <f t="shared" si="29"/>
        <v>75076.000000000015</v>
      </c>
      <c r="G21" s="7">
        <f t="shared" si="29"/>
        <v>75625</v>
      </c>
      <c r="H21" s="8">
        <f t="shared" si="29"/>
        <v>76176.000000000015</v>
      </c>
      <c r="I21" s="7">
        <f t="shared" si="29"/>
        <v>76729</v>
      </c>
      <c r="J21" s="7">
        <f t="shared" si="29"/>
        <v>77284.000000000015</v>
      </c>
      <c r="K21" s="7">
        <f t="shared" si="29"/>
        <v>77841</v>
      </c>
      <c r="L21" s="27">
        <f t="shared" si="30"/>
        <v>54.009999999980209</v>
      </c>
      <c r="M21" s="13">
        <f t="shared" si="31"/>
        <v>108.43999999998778</v>
      </c>
      <c r="N21" s="13">
        <f t="shared" si="32"/>
        <v>163.29000000000815</v>
      </c>
      <c r="O21" s="27">
        <f t="shared" si="33"/>
        <v>218.55999999999767</v>
      </c>
      <c r="P21" s="13">
        <f t="shared" si="34"/>
        <v>274.25</v>
      </c>
      <c r="Q21" s="14">
        <f t="shared" si="35"/>
        <v>330.35999999998603</v>
      </c>
      <c r="R21" s="13">
        <f t="shared" si="36"/>
        <v>386.88999999999942</v>
      </c>
      <c r="S21" s="13">
        <f t="shared" si="37"/>
        <v>443.83999999999651</v>
      </c>
      <c r="T21" s="14">
        <f t="shared" si="38"/>
        <v>501.20999999999185</v>
      </c>
      <c r="V21" s="186">
        <v>7.2000000000000099</v>
      </c>
      <c r="W21" s="22">
        <f t="shared" si="2"/>
        <v>518400.00000000146</v>
      </c>
      <c r="X21" s="7">
        <f t="shared" si="3"/>
        <v>519841.0000000014</v>
      </c>
      <c r="Y21" s="7">
        <f t="shared" si="4"/>
        <v>521284.00000000134</v>
      </c>
      <c r="Z21" s="7">
        <f t="shared" si="5"/>
        <v>522729.00000000151</v>
      </c>
      <c r="AA21" s="6">
        <f t="shared" si="6"/>
        <v>524176.0000000014</v>
      </c>
      <c r="AB21" s="7">
        <f t="shared" si="7"/>
        <v>525625.0000000014</v>
      </c>
      <c r="AC21" s="8">
        <f t="shared" si="8"/>
        <v>527076.0000000014</v>
      </c>
      <c r="AD21" s="7">
        <f t="shared" si="9"/>
        <v>528529.00000000151</v>
      </c>
      <c r="AE21" s="7">
        <f t="shared" si="10"/>
        <v>529984.00000000151</v>
      </c>
      <c r="AF21" s="7">
        <f t="shared" si="11"/>
        <v>531441.0000000014</v>
      </c>
      <c r="AG21" s="27">
        <f t="shared" si="12"/>
        <v>144.01000000000931</v>
      </c>
      <c r="AH21" s="13">
        <f t="shared" si="13"/>
        <v>288.44000000000233</v>
      </c>
      <c r="AI21" s="13">
        <f t="shared" si="14"/>
        <v>433.29000000009546</v>
      </c>
      <c r="AJ21" s="27">
        <f t="shared" si="15"/>
        <v>578.55999999993946</v>
      </c>
      <c r="AK21" s="13">
        <f t="shared" si="16"/>
        <v>724.25</v>
      </c>
      <c r="AL21" s="14">
        <f t="shared" si="17"/>
        <v>870.36000000010245</v>
      </c>
      <c r="AM21" s="13">
        <f t="shared" si="18"/>
        <v>1016.8899999998976</v>
      </c>
      <c r="AN21" s="13">
        <f t="shared" si="19"/>
        <v>1163.8399999999674</v>
      </c>
      <c r="AO21" s="14">
        <f t="shared" si="20"/>
        <v>1311.2099999999627</v>
      </c>
    </row>
    <row r="22" spans="1:41" x14ac:dyDescent="0.4">
      <c r="A22" s="171">
        <v>2.8</v>
      </c>
      <c r="B22" s="22">
        <f t="shared" si="29"/>
        <v>78399.999999999985</v>
      </c>
      <c r="C22" s="7">
        <f t="shared" si="29"/>
        <v>78960.999999999985</v>
      </c>
      <c r="D22" s="7">
        <f t="shared" si="29"/>
        <v>79523.999999999985</v>
      </c>
      <c r="E22" s="7">
        <f t="shared" si="29"/>
        <v>80088.999999999971</v>
      </c>
      <c r="F22" s="6">
        <f t="shared" si="29"/>
        <v>80656</v>
      </c>
      <c r="G22" s="7">
        <f t="shared" si="29"/>
        <v>81224.999999999985</v>
      </c>
      <c r="H22" s="8">
        <f t="shared" si="29"/>
        <v>81795.999999999985</v>
      </c>
      <c r="I22" s="7">
        <f t="shared" si="29"/>
        <v>82368.999999999985</v>
      </c>
      <c r="J22" s="7">
        <f t="shared" si="29"/>
        <v>82944</v>
      </c>
      <c r="K22" s="7">
        <f t="shared" si="29"/>
        <v>83520.999999999985</v>
      </c>
      <c r="L22" s="27">
        <f t="shared" si="30"/>
        <v>56.009999999994761</v>
      </c>
      <c r="M22" s="13">
        <f t="shared" si="31"/>
        <v>112.43999999998778</v>
      </c>
      <c r="N22" s="13">
        <f t="shared" si="32"/>
        <v>169.2900000000227</v>
      </c>
      <c r="O22" s="27">
        <f t="shared" si="33"/>
        <v>226.56000000001222</v>
      </c>
      <c r="P22" s="13">
        <f t="shared" si="34"/>
        <v>284.24999999998545</v>
      </c>
      <c r="Q22" s="14">
        <f t="shared" si="35"/>
        <v>342.35999999998603</v>
      </c>
      <c r="R22" s="13">
        <f t="shared" si="36"/>
        <v>400.89000000002852</v>
      </c>
      <c r="S22" s="13">
        <f t="shared" si="37"/>
        <v>459.83999999999651</v>
      </c>
      <c r="T22" s="14">
        <f t="shared" si="38"/>
        <v>519.20999999999185</v>
      </c>
      <c r="V22" s="186">
        <v>7.3000000000000096</v>
      </c>
      <c r="W22" s="22">
        <f t="shared" si="2"/>
        <v>532900.0000000014</v>
      </c>
      <c r="X22" s="7">
        <f t="shared" si="3"/>
        <v>534361.0000000014</v>
      </c>
      <c r="Y22" s="7">
        <f t="shared" si="4"/>
        <v>535824.0000000014</v>
      </c>
      <c r="Z22" s="7">
        <f t="shared" si="5"/>
        <v>537289.0000000014</v>
      </c>
      <c r="AA22" s="6">
        <f t="shared" si="6"/>
        <v>538756.0000000014</v>
      </c>
      <c r="AB22" s="7">
        <f t="shared" si="7"/>
        <v>540225.0000000014</v>
      </c>
      <c r="AC22" s="8">
        <f t="shared" si="8"/>
        <v>541696.0000000014</v>
      </c>
      <c r="AD22" s="7">
        <f t="shared" si="9"/>
        <v>543169.00000000151</v>
      </c>
      <c r="AE22" s="7">
        <f t="shared" si="10"/>
        <v>544644.0000000014</v>
      </c>
      <c r="AF22" s="7">
        <f t="shared" si="11"/>
        <v>546121.0000000014</v>
      </c>
      <c r="AG22" s="27">
        <f t="shared" si="12"/>
        <v>146.01000000012573</v>
      </c>
      <c r="AH22" s="13">
        <f t="shared" si="13"/>
        <v>292.43999999994412</v>
      </c>
      <c r="AI22" s="13">
        <f t="shared" si="14"/>
        <v>439.28999999992084</v>
      </c>
      <c r="AJ22" s="27">
        <f t="shared" si="15"/>
        <v>586.55999999993946</v>
      </c>
      <c r="AK22" s="13">
        <f t="shared" si="16"/>
        <v>734.25</v>
      </c>
      <c r="AL22" s="14">
        <f t="shared" si="17"/>
        <v>882.36000000010245</v>
      </c>
      <c r="AM22" s="13">
        <f t="shared" si="18"/>
        <v>1030.8899999998976</v>
      </c>
      <c r="AN22" s="13">
        <f t="shared" si="19"/>
        <v>1179.8399999999674</v>
      </c>
      <c r="AO22" s="14">
        <f t="shared" si="20"/>
        <v>1329.2100000000792</v>
      </c>
    </row>
    <row r="23" spans="1:41" x14ac:dyDescent="0.4">
      <c r="A23" s="171">
        <v>2.9</v>
      </c>
      <c r="B23" s="22">
        <f t="shared" si="29"/>
        <v>84100</v>
      </c>
      <c r="C23" s="7">
        <f t="shared" si="29"/>
        <v>84680.999999999985</v>
      </c>
      <c r="D23" s="7">
        <f t="shared" si="29"/>
        <v>85263.999999999985</v>
      </c>
      <c r="E23" s="7">
        <f t="shared" si="29"/>
        <v>85848.999999999971</v>
      </c>
      <c r="F23" s="6">
        <f t="shared" si="29"/>
        <v>86436</v>
      </c>
      <c r="G23" s="7">
        <f t="shared" si="29"/>
        <v>87024.999999999985</v>
      </c>
      <c r="H23" s="8">
        <f t="shared" si="29"/>
        <v>87616</v>
      </c>
      <c r="I23" s="7">
        <f t="shared" si="29"/>
        <v>88208.999999999985</v>
      </c>
      <c r="J23" s="7">
        <f t="shared" si="29"/>
        <v>88804</v>
      </c>
      <c r="K23" s="7">
        <f t="shared" si="29"/>
        <v>89400.999999999985</v>
      </c>
      <c r="L23" s="27">
        <f t="shared" si="30"/>
        <v>58.009999999980209</v>
      </c>
      <c r="M23" s="13">
        <f t="shared" si="31"/>
        <v>116.43999999998778</v>
      </c>
      <c r="N23" s="13">
        <f t="shared" si="32"/>
        <v>175.2900000000227</v>
      </c>
      <c r="O23" s="27">
        <f t="shared" si="33"/>
        <v>234.56000000001222</v>
      </c>
      <c r="P23" s="13">
        <f t="shared" si="34"/>
        <v>294.24999999998545</v>
      </c>
      <c r="Q23" s="14">
        <f t="shared" si="35"/>
        <v>354.35999999998603</v>
      </c>
      <c r="R23" s="13">
        <f t="shared" si="36"/>
        <v>414.88999999999942</v>
      </c>
      <c r="S23" s="13">
        <f t="shared" si="37"/>
        <v>475.83999999999651</v>
      </c>
      <c r="T23" s="14">
        <f t="shared" si="38"/>
        <v>537.20999999999185</v>
      </c>
      <c r="V23" s="186">
        <v>7.4000000000000101</v>
      </c>
      <c r="W23" s="22">
        <f t="shared" si="2"/>
        <v>547600.00000000151</v>
      </c>
      <c r="X23" s="7">
        <f t="shared" si="3"/>
        <v>549081.00000000151</v>
      </c>
      <c r="Y23" s="7">
        <f t="shared" si="4"/>
        <v>550564.00000000151</v>
      </c>
      <c r="Z23" s="7">
        <f t="shared" si="5"/>
        <v>552049.00000000151</v>
      </c>
      <c r="AA23" s="6">
        <f t="shared" si="6"/>
        <v>553536.00000000151</v>
      </c>
      <c r="AB23" s="7">
        <f t="shared" si="7"/>
        <v>555025.00000000151</v>
      </c>
      <c r="AC23" s="8">
        <f t="shared" si="8"/>
        <v>556516.0000000014</v>
      </c>
      <c r="AD23" s="7">
        <f t="shared" si="9"/>
        <v>558009.00000000151</v>
      </c>
      <c r="AE23" s="7">
        <f t="shared" si="10"/>
        <v>559504.00000000151</v>
      </c>
      <c r="AF23" s="7">
        <f t="shared" si="11"/>
        <v>561001.00000000151</v>
      </c>
      <c r="AG23" s="27">
        <f t="shared" si="12"/>
        <v>148.01000000000931</v>
      </c>
      <c r="AH23" s="13">
        <f t="shared" si="13"/>
        <v>296.43999999994412</v>
      </c>
      <c r="AI23" s="13">
        <f t="shared" si="14"/>
        <v>445.28999999992084</v>
      </c>
      <c r="AJ23" s="27">
        <f t="shared" si="15"/>
        <v>594.55999999993946</v>
      </c>
      <c r="AK23" s="13">
        <f t="shared" si="16"/>
        <v>744.25</v>
      </c>
      <c r="AL23" s="14">
        <f t="shared" si="17"/>
        <v>894.35999999998603</v>
      </c>
      <c r="AM23" s="13">
        <f t="shared" si="18"/>
        <v>1044.890000000014</v>
      </c>
      <c r="AN23" s="13">
        <f t="shared" si="19"/>
        <v>1195.8400000000838</v>
      </c>
      <c r="AO23" s="14">
        <f t="shared" si="20"/>
        <v>1347.2100000000792</v>
      </c>
    </row>
    <row r="24" spans="1:41" x14ac:dyDescent="0.4">
      <c r="A24" s="171">
        <v>3</v>
      </c>
      <c r="B24" s="22">
        <f t="shared" si="29"/>
        <v>90000</v>
      </c>
      <c r="C24" s="7">
        <f t="shared" si="29"/>
        <v>90600.999999999985</v>
      </c>
      <c r="D24" s="7">
        <f t="shared" si="29"/>
        <v>91204</v>
      </c>
      <c r="E24" s="7">
        <f t="shared" si="29"/>
        <v>91809</v>
      </c>
      <c r="F24" s="6">
        <f t="shared" si="29"/>
        <v>92416</v>
      </c>
      <c r="G24" s="7">
        <f t="shared" si="29"/>
        <v>93024.999999999985</v>
      </c>
      <c r="H24" s="8">
        <f t="shared" si="29"/>
        <v>93636</v>
      </c>
      <c r="I24" s="7">
        <f t="shared" si="29"/>
        <v>94248.999999999985</v>
      </c>
      <c r="J24" s="7">
        <f t="shared" si="29"/>
        <v>94864</v>
      </c>
      <c r="K24" s="7">
        <f t="shared" si="29"/>
        <v>95481</v>
      </c>
      <c r="L24" s="27">
        <f t="shared" si="30"/>
        <v>60.009999999994761</v>
      </c>
      <c r="M24" s="13">
        <f t="shared" si="31"/>
        <v>120.43999999998778</v>
      </c>
      <c r="N24" s="13">
        <f t="shared" si="32"/>
        <v>181.29000000000815</v>
      </c>
      <c r="O24" s="27">
        <f t="shared" si="33"/>
        <v>242.55999999998312</v>
      </c>
      <c r="P24" s="13">
        <f t="shared" si="34"/>
        <v>304.25</v>
      </c>
      <c r="Q24" s="14">
        <f t="shared" si="35"/>
        <v>366.36000000000058</v>
      </c>
      <c r="R24" s="13">
        <f t="shared" si="36"/>
        <v>428.88999999999942</v>
      </c>
      <c r="S24" s="13">
        <f t="shared" si="37"/>
        <v>491.84000000001106</v>
      </c>
      <c r="T24" s="14">
        <f t="shared" si="38"/>
        <v>555.2100000000064</v>
      </c>
      <c r="V24" s="186">
        <v>7.5000000000000098</v>
      </c>
      <c r="W24" s="22">
        <f t="shared" si="2"/>
        <v>562500.00000000151</v>
      </c>
      <c r="X24" s="7">
        <f t="shared" si="3"/>
        <v>564001.0000000014</v>
      </c>
      <c r="Y24" s="7">
        <f t="shared" si="4"/>
        <v>565504.0000000014</v>
      </c>
      <c r="Z24" s="7">
        <f t="shared" si="5"/>
        <v>567009.00000000151</v>
      </c>
      <c r="AA24" s="6">
        <f t="shared" si="6"/>
        <v>568516.00000000151</v>
      </c>
      <c r="AB24" s="7">
        <f t="shared" si="7"/>
        <v>570025.00000000151</v>
      </c>
      <c r="AC24" s="8">
        <f t="shared" si="8"/>
        <v>571536.0000000014</v>
      </c>
      <c r="AD24" s="7">
        <f t="shared" si="9"/>
        <v>573049.00000000151</v>
      </c>
      <c r="AE24" s="7">
        <f t="shared" si="10"/>
        <v>574564.00000000151</v>
      </c>
      <c r="AF24" s="7">
        <f t="shared" si="11"/>
        <v>576081.00000000151</v>
      </c>
      <c r="AG24" s="27">
        <f t="shared" si="12"/>
        <v>150.01000000000931</v>
      </c>
      <c r="AH24" s="13">
        <f t="shared" si="13"/>
        <v>300.44000000006054</v>
      </c>
      <c r="AI24" s="13">
        <f t="shared" si="14"/>
        <v>451.29000000003725</v>
      </c>
      <c r="AJ24" s="27">
        <f t="shared" si="15"/>
        <v>602.55999999993946</v>
      </c>
      <c r="AK24" s="13">
        <f t="shared" si="16"/>
        <v>754.25</v>
      </c>
      <c r="AL24" s="14">
        <f t="shared" si="17"/>
        <v>906.35999999998603</v>
      </c>
      <c r="AM24" s="13">
        <f t="shared" si="18"/>
        <v>1058.890000000014</v>
      </c>
      <c r="AN24" s="13">
        <f t="shared" si="19"/>
        <v>1211.8399999999674</v>
      </c>
      <c r="AO24" s="14">
        <f t="shared" si="20"/>
        <v>1365.2099999999627</v>
      </c>
    </row>
    <row r="25" spans="1:41" x14ac:dyDescent="0.4">
      <c r="A25" s="171">
        <v>3.1</v>
      </c>
      <c r="B25" s="22">
        <f t="shared" si="29"/>
        <v>96100.000000000015</v>
      </c>
      <c r="C25" s="7">
        <f t="shared" si="29"/>
        <v>96720.999999999985</v>
      </c>
      <c r="D25" s="7">
        <f t="shared" si="29"/>
        <v>97344.000000000015</v>
      </c>
      <c r="E25" s="7">
        <f t="shared" si="29"/>
        <v>97968.999999999985</v>
      </c>
      <c r="F25" s="6">
        <f t="shared" si="29"/>
        <v>98596</v>
      </c>
      <c r="G25" s="7">
        <f t="shared" si="29"/>
        <v>99225</v>
      </c>
      <c r="H25" s="8">
        <f t="shared" si="29"/>
        <v>99856.000000000015</v>
      </c>
      <c r="I25" s="7">
        <f t="shared" si="29"/>
        <v>100489</v>
      </c>
      <c r="J25" s="7">
        <f t="shared" si="29"/>
        <v>101124.00000000001</v>
      </c>
      <c r="K25" s="7">
        <f t="shared" si="29"/>
        <v>101761</v>
      </c>
      <c r="L25" s="27">
        <f t="shared" si="30"/>
        <v>62.009999999994761</v>
      </c>
      <c r="M25" s="13">
        <f t="shared" si="31"/>
        <v>124.43999999998778</v>
      </c>
      <c r="N25" s="13">
        <f t="shared" si="32"/>
        <v>187.2899999999936</v>
      </c>
      <c r="O25" s="27">
        <f t="shared" si="33"/>
        <v>250.56000000001222</v>
      </c>
      <c r="P25" s="13">
        <f t="shared" si="34"/>
        <v>314.25000000001455</v>
      </c>
      <c r="Q25" s="14">
        <f t="shared" si="35"/>
        <v>378.35999999998603</v>
      </c>
      <c r="R25" s="13">
        <f t="shared" si="36"/>
        <v>442.89000000001397</v>
      </c>
      <c r="S25" s="13">
        <f t="shared" si="37"/>
        <v>507.83999999999651</v>
      </c>
      <c r="T25" s="14">
        <f t="shared" si="38"/>
        <v>573.20999999999185</v>
      </c>
      <c r="V25" s="186">
        <v>7.6000000000000103</v>
      </c>
      <c r="W25" s="22">
        <f t="shared" si="2"/>
        <v>577600.00000000151</v>
      </c>
      <c r="X25" s="7">
        <f t="shared" si="3"/>
        <v>579121.00000000151</v>
      </c>
      <c r="Y25" s="7">
        <f t="shared" si="4"/>
        <v>580644.00000000151</v>
      </c>
      <c r="Z25" s="7">
        <f t="shared" si="5"/>
        <v>582169.00000000163</v>
      </c>
      <c r="AA25" s="6">
        <f t="shared" si="6"/>
        <v>583696.00000000151</v>
      </c>
      <c r="AB25" s="7">
        <f t="shared" si="7"/>
        <v>585225.00000000163</v>
      </c>
      <c r="AC25" s="8">
        <f t="shared" si="8"/>
        <v>586756.00000000151</v>
      </c>
      <c r="AD25" s="7">
        <f t="shared" si="9"/>
        <v>588289.00000000163</v>
      </c>
      <c r="AE25" s="7">
        <f t="shared" si="10"/>
        <v>589824.00000000163</v>
      </c>
      <c r="AF25" s="7">
        <f t="shared" si="11"/>
        <v>591361.00000000151</v>
      </c>
      <c r="AG25" s="27">
        <f t="shared" si="12"/>
        <v>152.01000000012573</v>
      </c>
      <c r="AH25" s="13">
        <f t="shared" si="13"/>
        <v>304.43999999994412</v>
      </c>
      <c r="AI25" s="13">
        <f t="shared" si="14"/>
        <v>457.29000000003725</v>
      </c>
      <c r="AJ25" s="27">
        <f t="shared" si="15"/>
        <v>610.55999999993946</v>
      </c>
      <c r="AK25" s="13">
        <f t="shared" si="16"/>
        <v>764.25</v>
      </c>
      <c r="AL25" s="14">
        <f t="shared" si="17"/>
        <v>918.35999999998603</v>
      </c>
      <c r="AM25" s="13">
        <f t="shared" si="18"/>
        <v>1072.8899999998976</v>
      </c>
      <c r="AN25" s="13">
        <f t="shared" si="19"/>
        <v>1227.8399999999674</v>
      </c>
      <c r="AO25" s="14">
        <f t="shared" si="20"/>
        <v>1383.2100000000792</v>
      </c>
    </row>
    <row r="26" spans="1:41" x14ac:dyDescent="0.4">
      <c r="A26" s="171">
        <v>3.2</v>
      </c>
      <c r="B26" s="22">
        <f t="shared" si="29"/>
        <v>102400.00000000001</v>
      </c>
      <c r="C26" s="7">
        <f t="shared" si="29"/>
        <v>103041</v>
      </c>
      <c r="D26" s="7">
        <f t="shared" si="29"/>
        <v>103684.00000000001</v>
      </c>
      <c r="E26" s="7">
        <f t="shared" si="29"/>
        <v>104329</v>
      </c>
      <c r="F26" s="6">
        <f t="shared" si="29"/>
        <v>104976.00000000001</v>
      </c>
      <c r="G26" s="7">
        <f t="shared" si="29"/>
        <v>105625</v>
      </c>
      <c r="H26" s="8">
        <f t="shared" si="29"/>
        <v>106276.00000000001</v>
      </c>
      <c r="I26" s="7">
        <f t="shared" si="29"/>
        <v>106929</v>
      </c>
      <c r="J26" s="7">
        <f t="shared" si="29"/>
        <v>107584.00000000001</v>
      </c>
      <c r="K26" s="7">
        <f t="shared" si="29"/>
        <v>108241</v>
      </c>
      <c r="L26" s="27">
        <f t="shared" si="30"/>
        <v>64.009999999994761</v>
      </c>
      <c r="M26" s="13">
        <f t="shared" si="31"/>
        <v>128.43999999997322</v>
      </c>
      <c r="N26" s="13">
        <f t="shared" si="32"/>
        <v>193.29000000000815</v>
      </c>
      <c r="O26" s="27">
        <f t="shared" si="33"/>
        <v>258.55999999999767</v>
      </c>
      <c r="P26" s="13">
        <f t="shared" si="34"/>
        <v>324.24999999998545</v>
      </c>
      <c r="Q26" s="14">
        <f t="shared" si="35"/>
        <v>390.36000000000058</v>
      </c>
      <c r="R26" s="13">
        <f t="shared" si="36"/>
        <v>456.89000000001397</v>
      </c>
      <c r="S26" s="13">
        <f t="shared" si="37"/>
        <v>523.83999999999651</v>
      </c>
      <c r="T26" s="14">
        <f t="shared" si="38"/>
        <v>591.20999999999185</v>
      </c>
      <c r="V26" s="186">
        <v>7.7000000000000099</v>
      </c>
      <c r="W26" s="22">
        <f t="shared" si="2"/>
        <v>592900.00000000151</v>
      </c>
      <c r="X26" s="7">
        <f t="shared" si="3"/>
        <v>594441.00000000151</v>
      </c>
      <c r="Y26" s="7">
        <f t="shared" si="4"/>
        <v>595984.00000000151</v>
      </c>
      <c r="Z26" s="7">
        <f t="shared" si="5"/>
        <v>597529.00000000163</v>
      </c>
      <c r="AA26" s="6">
        <f t="shared" si="6"/>
        <v>599076.00000000151</v>
      </c>
      <c r="AB26" s="7">
        <f t="shared" si="7"/>
        <v>600625.00000000151</v>
      </c>
      <c r="AC26" s="8">
        <f t="shared" si="8"/>
        <v>602176.00000000151</v>
      </c>
      <c r="AD26" s="7">
        <f t="shared" si="9"/>
        <v>603729.00000000163</v>
      </c>
      <c r="AE26" s="7">
        <f t="shared" si="10"/>
        <v>605284.00000000151</v>
      </c>
      <c r="AF26" s="7">
        <f t="shared" si="11"/>
        <v>606841.00000000151</v>
      </c>
      <c r="AG26" s="27">
        <f t="shared" si="12"/>
        <v>154.01000000012573</v>
      </c>
      <c r="AH26" s="13">
        <f t="shared" si="13"/>
        <v>308.43999999994412</v>
      </c>
      <c r="AI26" s="13">
        <f t="shared" si="14"/>
        <v>463.28999999992084</v>
      </c>
      <c r="AJ26" s="27">
        <f t="shared" si="15"/>
        <v>618.55999999993946</v>
      </c>
      <c r="AK26" s="13">
        <f t="shared" si="16"/>
        <v>774.25</v>
      </c>
      <c r="AL26" s="14">
        <f t="shared" si="17"/>
        <v>930.35999999998603</v>
      </c>
      <c r="AM26" s="13">
        <f t="shared" si="18"/>
        <v>1086.8899999998976</v>
      </c>
      <c r="AN26" s="13">
        <f t="shared" si="19"/>
        <v>1243.8399999999674</v>
      </c>
      <c r="AO26" s="14">
        <f t="shared" si="20"/>
        <v>1401.2100000000792</v>
      </c>
    </row>
    <row r="27" spans="1:41" x14ac:dyDescent="0.4">
      <c r="A27" s="171">
        <v>3.3</v>
      </c>
      <c r="B27" s="22">
        <f t="shared" si="29"/>
        <v>108899.99999999999</v>
      </c>
      <c r="C27" s="7">
        <f t="shared" si="29"/>
        <v>109560.99999999997</v>
      </c>
      <c r="D27" s="7">
        <f t="shared" si="29"/>
        <v>110224</v>
      </c>
      <c r="E27" s="7">
        <f t="shared" si="29"/>
        <v>110888.99999999997</v>
      </c>
      <c r="F27" s="6">
        <f t="shared" si="29"/>
        <v>111556</v>
      </c>
      <c r="G27" s="7">
        <f t="shared" si="29"/>
        <v>112224.99999999999</v>
      </c>
      <c r="H27" s="8">
        <f t="shared" si="29"/>
        <v>112895.99999999999</v>
      </c>
      <c r="I27" s="7">
        <f t="shared" si="29"/>
        <v>113568.99999999997</v>
      </c>
      <c r="J27" s="7">
        <f t="shared" si="29"/>
        <v>114243.99999999999</v>
      </c>
      <c r="K27" s="7">
        <f t="shared" si="29"/>
        <v>114920.99999999997</v>
      </c>
      <c r="L27" s="27">
        <f t="shared" si="30"/>
        <v>66.009999999994761</v>
      </c>
      <c r="M27" s="13">
        <f t="shared" si="31"/>
        <v>132.43999999998778</v>
      </c>
      <c r="N27" s="13">
        <f t="shared" si="32"/>
        <v>199.29000000000815</v>
      </c>
      <c r="O27" s="27">
        <f t="shared" si="33"/>
        <v>266.56000000001222</v>
      </c>
      <c r="P27" s="13">
        <f t="shared" si="34"/>
        <v>334.24999999998545</v>
      </c>
      <c r="Q27" s="14">
        <f t="shared" si="35"/>
        <v>402.35999999998603</v>
      </c>
      <c r="R27" s="13">
        <f t="shared" si="36"/>
        <v>470.89000000001397</v>
      </c>
      <c r="S27" s="13">
        <f t="shared" si="37"/>
        <v>539.84000000001106</v>
      </c>
      <c r="T27" s="14">
        <f t="shared" si="38"/>
        <v>609.2100000000064</v>
      </c>
      <c r="V27" s="186">
        <v>7.8000000000000096</v>
      </c>
      <c r="W27" s="22">
        <f t="shared" si="2"/>
        <v>608400.00000000151</v>
      </c>
      <c r="X27" s="7">
        <f t="shared" si="3"/>
        <v>609961.00000000151</v>
      </c>
      <c r="Y27" s="7">
        <f t="shared" si="4"/>
        <v>611524.0000000014</v>
      </c>
      <c r="Z27" s="7">
        <f t="shared" si="5"/>
        <v>613089.00000000163</v>
      </c>
      <c r="AA27" s="6">
        <f t="shared" si="6"/>
        <v>614656.00000000151</v>
      </c>
      <c r="AB27" s="7">
        <f t="shared" si="7"/>
        <v>616225.0000000014</v>
      </c>
      <c r="AC27" s="8">
        <f t="shared" si="8"/>
        <v>617796.0000000014</v>
      </c>
      <c r="AD27" s="7">
        <f t="shared" si="9"/>
        <v>619369.00000000163</v>
      </c>
      <c r="AE27" s="7">
        <f t="shared" si="10"/>
        <v>620944.00000000151</v>
      </c>
      <c r="AF27" s="7">
        <f t="shared" si="11"/>
        <v>622521.00000000151</v>
      </c>
      <c r="AG27" s="27">
        <f t="shared" si="12"/>
        <v>156.01000000000931</v>
      </c>
      <c r="AH27" s="13">
        <f t="shared" si="13"/>
        <v>312.43999999994412</v>
      </c>
      <c r="AI27" s="13">
        <f t="shared" si="14"/>
        <v>469.29000000003725</v>
      </c>
      <c r="AJ27" s="27">
        <f t="shared" si="15"/>
        <v>626.55999999982305</v>
      </c>
      <c r="AK27" s="13">
        <f t="shared" si="16"/>
        <v>784.25</v>
      </c>
      <c r="AL27" s="14">
        <f t="shared" si="17"/>
        <v>942.36000000010245</v>
      </c>
      <c r="AM27" s="13">
        <f t="shared" si="18"/>
        <v>1100.890000000014</v>
      </c>
      <c r="AN27" s="13">
        <f t="shared" si="19"/>
        <v>1259.839999999851</v>
      </c>
      <c r="AO27" s="14">
        <f t="shared" si="20"/>
        <v>1419.2100000000792</v>
      </c>
    </row>
    <row r="28" spans="1:41" x14ac:dyDescent="0.4">
      <c r="A28" s="171">
        <v>3.4</v>
      </c>
      <c r="B28" s="22">
        <f t="shared" si="29"/>
        <v>115599.99999999999</v>
      </c>
      <c r="C28" s="7">
        <f t="shared" si="29"/>
        <v>116280.99999999999</v>
      </c>
      <c r="D28" s="7">
        <f t="shared" si="29"/>
        <v>116963.99999999999</v>
      </c>
      <c r="E28" s="7">
        <f t="shared" si="29"/>
        <v>117648.99999999997</v>
      </c>
      <c r="F28" s="6">
        <f t="shared" si="29"/>
        <v>118335.99999999999</v>
      </c>
      <c r="G28" s="7">
        <f t="shared" si="29"/>
        <v>119024.99999999999</v>
      </c>
      <c r="H28" s="8">
        <f t="shared" si="29"/>
        <v>119716</v>
      </c>
      <c r="I28" s="7">
        <f t="shared" si="29"/>
        <v>120408.99999999999</v>
      </c>
      <c r="J28" s="7">
        <f t="shared" si="29"/>
        <v>121104</v>
      </c>
      <c r="K28" s="7">
        <f t="shared" si="29"/>
        <v>121800.99999999997</v>
      </c>
      <c r="L28" s="27">
        <f t="shared" si="30"/>
        <v>68.009999999994761</v>
      </c>
      <c r="M28" s="13">
        <f t="shared" si="31"/>
        <v>136.43999999997322</v>
      </c>
      <c r="N28" s="13">
        <f t="shared" si="32"/>
        <v>205.2900000000227</v>
      </c>
      <c r="O28" s="27">
        <f t="shared" si="33"/>
        <v>274.56000000001222</v>
      </c>
      <c r="P28" s="13">
        <f t="shared" si="34"/>
        <v>344.25000000001455</v>
      </c>
      <c r="Q28" s="14">
        <f t="shared" si="35"/>
        <v>414.35999999998603</v>
      </c>
      <c r="R28" s="13">
        <f t="shared" si="36"/>
        <v>484.88999999999942</v>
      </c>
      <c r="S28" s="13">
        <f t="shared" si="37"/>
        <v>555.83999999999651</v>
      </c>
      <c r="T28" s="14">
        <f t="shared" si="38"/>
        <v>627.2099999999773</v>
      </c>
      <c r="V28" s="186">
        <v>7.9000000000000101</v>
      </c>
      <c r="W28" s="22">
        <f t="shared" si="2"/>
        <v>624100.00000000163</v>
      </c>
      <c r="X28" s="7">
        <f t="shared" si="3"/>
        <v>625681.00000000163</v>
      </c>
      <c r="Y28" s="7">
        <f t="shared" si="4"/>
        <v>627264.00000000151</v>
      </c>
      <c r="Z28" s="7">
        <f t="shared" si="5"/>
        <v>628849.00000000163</v>
      </c>
      <c r="AA28" s="6">
        <f t="shared" si="6"/>
        <v>630436.00000000163</v>
      </c>
      <c r="AB28" s="7">
        <f t="shared" si="7"/>
        <v>632025.00000000151</v>
      </c>
      <c r="AC28" s="8">
        <f t="shared" si="8"/>
        <v>633616.00000000151</v>
      </c>
      <c r="AD28" s="7">
        <f t="shared" si="9"/>
        <v>635209.00000000163</v>
      </c>
      <c r="AE28" s="7">
        <f t="shared" si="10"/>
        <v>636804.00000000163</v>
      </c>
      <c r="AF28" s="7">
        <f t="shared" si="11"/>
        <v>638401.00000000163</v>
      </c>
      <c r="AG28" s="27">
        <f t="shared" si="12"/>
        <v>158.01000000000931</v>
      </c>
      <c r="AH28" s="13">
        <f t="shared" si="13"/>
        <v>316.43999999982771</v>
      </c>
      <c r="AI28" s="13">
        <f t="shared" si="14"/>
        <v>475.29000000003725</v>
      </c>
      <c r="AJ28" s="27">
        <f t="shared" si="15"/>
        <v>634.55999999993946</v>
      </c>
      <c r="AK28" s="13">
        <f t="shared" si="16"/>
        <v>794.25</v>
      </c>
      <c r="AL28" s="14">
        <f t="shared" si="17"/>
        <v>954.36000000010245</v>
      </c>
      <c r="AM28" s="13">
        <f t="shared" si="18"/>
        <v>1114.890000000014</v>
      </c>
      <c r="AN28" s="13">
        <f t="shared" si="19"/>
        <v>1275.8400000000838</v>
      </c>
      <c r="AO28" s="14">
        <f t="shared" si="20"/>
        <v>1437.2100000000792</v>
      </c>
    </row>
    <row r="29" spans="1:41" x14ac:dyDescent="0.4">
      <c r="A29" s="171">
        <v>3.5</v>
      </c>
      <c r="B29" s="22">
        <f t="shared" si="29"/>
        <v>122500</v>
      </c>
      <c r="C29" s="7">
        <f t="shared" si="29"/>
        <v>123200.99999999999</v>
      </c>
      <c r="D29" s="7">
        <f t="shared" si="29"/>
        <v>123904</v>
      </c>
      <c r="E29" s="7">
        <f t="shared" si="29"/>
        <v>124608.99999999999</v>
      </c>
      <c r="F29" s="6">
        <f t="shared" si="29"/>
        <v>125316.00000000001</v>
      </c>
      <c r="G29" s="7">
        <f t="shared" si="29"/>
        <v>126024.99999999999</v>
      </c>
      <c r="H29" s="8">
        <f t="shared" si="29"/>
        <v>126736</v>
      </c>
      <c r="I29" s="7">
        <f t="shared" si="29"/>
        <v>127449</v>
      </c>
      <c r="J29" s="7">
        <f t="shared" si="29"/>
        <v>128164</v>
      </c>
      <c r="K29" s="7">
        <f t="shared" si="29"/>
        <v>128881</v>
      </c>
      <c r="L29" s="27">
        <f t="shared" si="30"/>
        <v>70.009999999994761</v>
      </c>
      <c r="M29" s="13">
        <f t="shared" si="31"/>
        <v>140.43999999998778</v>
      </c>
      <c r="N29" s="13">
        <f t="shared" si="32"/>
        <v>211.2900000000227</v>
      </c>
      <c r="O29" s="27">
        <f t="shared" si="33"/>
        <v>282.56000000001222</v>
      </c>
      <c r="P29" s="13">
        <f t="shared" si="34"/>
        <v>354.2499999999709</v>
      </c>
      <c r="Q29" s="14">
        <f t="shared" si="35"/>
        <v>426.35999999998603</v>
      </c>
      <c r="R29" s="13">
        <f t="shared" si="36"/>
        <v>498.89000000001397</v>
      </c>
      <c r="S29" s="13">
        <f t="shared" si="37"/>
        <v>571.83999999998196</v>
      </c>
      <c r="T29" s="14">
        <f t="shared" si="38"/>
        <v>645.20999999999185</v>
      </c>
      <c r="V29" s="186">
        <v>8.0000000000000107</v>
      </c>
      <c r="W29" s="22">
        <f t="shared" si="2"/>
        <v>640000.00000000175</v>
      </c>
      <c r="X29" s="7">
        <f t="shared" si="3"/>
        <v>641601.00000000175</v>
      </c>
      <c r="Y29" s="7">
        <f t="shared" si="4"/>
        <v>643204.00000000163</v>
      </c>
      <c r="Z29" s="7">
        <f t="shared" si="5"/>
        <v>644809.00000000163</v>
      </c>
      <c r="AA29" s="6">
        <f t="shared" si="6"/>
        <v>646416.00000000151</v>
      </c>
      <c r="AB29" s="7">
        <f t="shared" si="7"/>
        <v>648025.00000000175</v>
      </c>
      <c r="AC29" s="8">
        <f t="shared" si="8"/>
        <v>649636.00000000186</v>
      </c>
      <c r="AD29" s="7">
        <f t="shared" si="9"/>
        <v>651249.00000000186</v>
      </c>
      <c r="AE29" s="7">
        <f t="shared" si="10"/>
        <v>652864.00000000175</v>
      </c>
      <c r="AF29" s="7">
        <f t="shared" si="11"/>
        <v>654481.00000000163</v>
      </c>
      <c r="AG29" s="27">
        <f t="shared" si="12"/>
        <v>160.0099999998929</v>
      </c>
      <c r="AH29" s="13">
        <f t="shared" si="13"/>
        <v>320.44000000006054</v>
      </c>
      <c r="AI29" s="13">
        <f t="shared" si="14"/>
        <v>481.29000000003725</v>
      </c>
      <c r="AJ29" s="27">
        <f t="shared" si="15"/>
        <v>642.55999999982305</v>
      </c>
      <c r="AK29" s="13">
        <f t="shared" si="16"/>
        <v>804.25000000023283</v>
      </c>
      <c r="AL29" s="14">
        <f t="shared" si="17"/>
        <v>966.36000000010245</v>
      </c>
      <c r="AM29" s="13">
        <f t="shared" si="18"/>
        <v>1128.8899999998976</v>
      </c>
      <c r="AN29" s="13">
        <f t="shared" si="19"/>
        <v>1291.8399999997346</v>
      </c>
      <c r="AO29" s="14">
        <f t="shared" si="20"/>
        <v>1455.2099999999627</v>
      </c>
    </row>
    <row r="30" spans="1:41" x14ac:dyDescent="0.4">
      <c r="A30" s="171">
        <v>3.6</v>
      </c>
      <c r="B30" s="22">
        <f t="shared" si="29"/>
        <v>129600.00000000001</v>
      </c>
      <c r="C30" s="7">
        <f t="shared" si="29"/>
        <v>130321</v>
      </c>
      <c r="D30" s="7">
        <f t="shared" si="29"/>
        <v>131044</v>
      </c>
      <c r="E30" s="7">
        <f t="shared" si="29"/>
        <v>131769</v>
      </c>
      <c r="F30" s="6">
        <f t="shared" si="29"/>
        <v>132496</v>
      </c>
      <c r="G30" s="7">
        <f t="shared" si="29"/>
        <v>133225</v>
      </c>
      <c r="H30" s="8">
        <f t="shared" si="29"/>
        <v>133956.00000000003</v>
      </c>
      <c r="I30" s="7">
        <f t="shared" si="29"/>
        <v>134689</v>
      </c>
      <c r="J30" s="7">
        <f t="shared" si="29"/>
        <v>135424</v>
      </c>
      <c r="K30" s="7">
        <f t="shared" si="29"/>
        <v>136161</v>
      </c>
      <c r="L30" s="27">
        <f t="shared" si="30"/>
        <v>72.009999999980209</v>
      </c>
      <c r="M30" s="13">
        <f t="shared" si="31"/>
        <v>144.43999999997322</v>
      </c>
      <c r="N30" s="13">
        <f t="shared" si="32"/>
        <v>217.29000000003725</v>
      </c>
      <c r="O30" s="27">
        <f t="shared" si="33"/>
        <v>290.55999999999767</v>
      </c>
      <c r="P30" s="13">
        <f t="shared" si="34"/>
        <v>364.25</v>
      </c>
      <c r="Q30" s="14">
        <f t="shared" si="35"/>
        <v>438.35999999995693</v>
      </c>
      <c r="R30" s="13">
        <f t="shared" si="36"/>
        <v>512.88999999998487</v>
      </c>
      <c r="S30" s="13">
        <f t="shared" si="37"/>
        <v>587.83999999999651</v>
      </c>
      <c r="T30" s="14">
        <f t="shared" si="38"/>
        <v>663.21000000002095</v>
      </c>
      <c r="V30" s="186">
        <v>8.1000000000000103</v>
      </c>
      <c r="W30" s="22">
        <f t="shared" si="2"/>
        <v>656100.00000000175</v>
      </c>
      <c r="X30" s="7">
        <f t="shared" si="3"/>
        <v>657721.00000000163</v>
      </c>
      <c r="Y30" s="7">
        <f t="shared" si="4"/>
        <v>659344.00000000163</v>
      </c>
      <c r="Z30" s="7">
        <f t="shared" si="5"/>
        <v>660969.00000000163</v>
      </c>
      <c r="AA30" s="6">
        <f t="shared" si="6"/>
        <v>662596.00000000151</v>
      </c>
      <c r="AB30" s="7">
        <f t="shared" si="7"/>
        <v>664225.00000000186</v>
      </c>
      <c r="AC30" s="8">
        <f t="shared" si="8"/>
        <v>665856.00000000175</v>
      </c>
      <c r="AD30" s="7">
        <f t="shared" si="9"/>
        <v>667489.00000000175</v>
      </c>
      <c r="AE30" s="7">
        <f t="shared" si="10"/>
        <v>669124.00000000175</v>
      </c>
      <c r="AF30" s="7">
        <f t="shared" si="11"/>
        <v>670761.00000000163</v>
      </c>
      <c r="AG30" s="27">
        <f t="shared" si="12"/>
        <v>162.00999999977648</v>
      </c>
      <c r="AH30" s="13">
        <f t="shared" si="13"/>
        <v>324.44000000017695</v>
      </c>
      <c r="AI30" s="13">
        <f t="shared" si="14"/>
        <v>487.29000000003725</v>
      </c>
      <c r="AJ30" s="27">
        <f t="shared" si="15"/>
        <v>650.55999999982305</v>
      </c>
      <c r="AK30" s="13">
        <f t="shared" si="16"/>
        <v>814.25000000023283</v>
      </c>
      <c r="AL30" s="14">
        <f t="shared" si="17"/>
        <v>978.35999999998603</v>
      </c>
      <c r="AM30" s="13">
        <f t="shared" si="18"/>
        <v>1142.8899999998976</v>
      </c>
      <c r="AN30" s="13">
        <f t="shared" si="19"/>
        <v>1307.8399999997346</v>
      </c>
      <c r="AO30" s="14">
        <f t="shared" si="20"/>
        <v>1473.2100000000792</v>
      </c>
    </row>
    <row r="31" spans="1:41" x14ac:dyDescent="0.4">
      <c r="A31" s="171">
        <v>3.7</v>
      </c>
      <c r="B31" s="22">
        <f t="shared" si="29"/>
        <v>136900</v>
      </c>
      <c r="C31" s="7">
        <f t="shared" si="29"/>
        <v>137641</v>
      </c>
      <c r="D31" s="7">
        <f t="shared" si="29"/>
        <v>138384.00000000003</v>
      </c>
      <c r="E31" s="7">
        <f t="shared" si="29"/>
        <v>139129</v>
      </c>
      <c r="F31" s="6">
        <f t="shared" si="29"/>
        <v>139876.00000000003</v>
      </c>
      <c r="G31" s="7">
        <f t="shared" si="29"/>
        <v>140625</v>
      </c>
      <c r="H31" s="8">
        <f t="shared" si="29"/>
        <v>141376.00000000003</v>
      </c>
      <c r="I31" s="7">
        <f t="shared" si="29"/>
        <v>142129</v>
      </c>
      <c r="J31" s="7">
        <f t="shared" si="29"/>
        <v>142884</v>
      </c>
      <c r="K31" s="7">
        <f t="shared" si="29"/>
        <v>143641</v>
      </c>
      <c r="L31" s="27">
        <f t="shared" si="30"/>
        <v>74.010000000009313</v>
      </c>
      <c r="M31" s="13">
        <f t="shared" si="31"/>
        <v>148.43999999997322</v>
      </c>
      <c r="N31" s="13">
        <f t="shared" si="32"/>
        <v>223.29000000000815</v>
      </c>
      <c r="O31" s="27">
        <f t="shared" si="33"/>
        <v>298.55999999999767</v>
      </c>
      <c r="P31" s="13">
        <f t="shared" si="34"/>
        <v>374.2499999999709</v>
      </c>
      <c r="Q31" s="14">
        <f t="shared" si="35"/>
        <v>450.35999999998603</v>
      </c>
      <c r="R31" s="13">
        <f t="shared" si="36"/>
        <v>526.89000000001397</v>
      </c>
      <c r="S31" s="13">
        <f t="shared" si="37"/>
        <v>603.83999999999651</v>
      </c>
      <c r="T31" s="14">
        <f t="shared" si="38"/>
        <v>681.21000000002095</v>
      </c>
      <c r="V31" s="186">
        <v>8.2000000000000099</v>
      </c>
      <c r="W31" s="22">
        <f t="shared" si="2"/>
        <v>672400.00000000163</v>
      </c>
      <c r="X31" s="7">
        <f t="shared" si="3"/>
        <v>674041.00000000151</v>
      </c>
      <c r="Y31" s="7">
        <f t="shared" si="4"/>
        <v>675684.00000000151</v>
      </c>
      <c r="Z31" s="7">
        <f t="shared" si="5"/>
        <v>677329.00000000151</v>
      </c>
      <c r="AA31" s="6">
        <f t="shared" si="6"/>
        <v>678976.00000000151</v>
      </c>
      <c r="AB31" s="7">
        <f t="shared" si="7"/>
        <v>680625.00000000175</v>
      </c>
      <c r="AC31" s="8">
        <f t="shared" si="8"/>
        <v>682276.00000000163</v>
      </c>
      <c r="AD31" s="7">
        <f t="shared" si="9"/>
        <v>683929.00000000163</v>
      </c>
      <c r="AE31" s="7">
        <f t="shared" si="10"/>
        <v>685584.00000000163</v>
      </c>
      <c r="AF31" s="7">
        <f t="shared" si="11"/>
        <v>687241.00000000163</v>
      </c>
      <c r="AG31" s="27">
        <f t="shared" si="12"/>
        <v>164.0099999998929</v>
      </c>
      <c r="AH31" s="13">
        <f t="shared" si="13"/>
        <v>328.44000000017695</v>
      </c>
      <c r="AI31" s="13">
        <f t="shared" si="14"/>
        <v>493.29000000003725</v>
      </c>
      <c r="AJ31" s="27">
        <f t="shared" si="15"/>
        <v>658.55999999993946</v>
      </c>
      <c r="AK31" s="13">
        <f t="shared" si="16"/>
        <v>824.25000000011642</v>
      </c>
      <c r="AL31" s="14">
        <f t="shared" si="17"/>
        <v>990.36000000010245</v>
      </c>
      <c r="AM31" s="13">
        <f t="shared" si="18"/>
        <v>1156.890000000014</v>
      </c>
      <c r="AN31" s="13">
        <f t="shared" si="19"/>
        <v>1323.8399999999674</v>
      </c>
      <c r="AO31" s="14">
        <f t="shared" si="20"/>
        <v>1491.2100000000792</v>
      </c>
    </row>
    <row r="32" spans="1:41" x14ac:dyDescent="0.4">
      <c r="A32" s="171">
        <v>3.8</v>
      </c>
      <c r="B32" s="22">
        <f t="shared" si="29"/>
        <v>144400</v>
      </c>
      <c r="C32" s="7">
        <f t="shared" si="29"/>
        <v>145160.99999999997</v>
      </c>
      <c r="D32" s="7">
        <f t="shared" si="29"/>
        <v>145924</v>
      </c>
      <c r="E32" s="7">
        <f t="shared" si="29"/>
        <v>146688.99999999997</v>
      </c>
      <c r="F32" s="6">
        <f t="shared" si="29"/>
        <v>147456</v>
      </c>
      <c r="G32" s="7">
        <f t="shared" si="29"/>
        <v>148224.99999999997</v>
      </c>
      <c r="H32" s="8">
        <f t="shared" si="29"/>
        <v>148996</v>
      </c>
      <c r="I32" s="7">
        <f t="shared" si="29"/>
        <v>149768.99999999997</v>
      </c>
      <c r="J32" s="7">
        <f t="shared" si="29"/>
        <v>150544</v>
      </c>
      <c r="K32" s="7">
        <f t="shared" si="29"/>
        <v>151320.99999999997</v>
      </c>
      <c r="L32" s="27">
        <f t="shared" si="30"/>
        <v>76.009999999980209</v>
      </c>
      <c r="M32" s="13">
        <f t="shared" si="31"/>
        <v>152.43999999997322</v>
      </c>
      <c r="N32" s="13">
        <f t="shared" si="32"/>
        <v>229.28999999997905</v>
      </c>
      <c r="O32" s="27">
        <f t="shared" si="33"/>
        <v>306.55999999999767</v>
      </c>
      <c r="P32" s="13">
        <f t="shared" si="34"/>
        <v>384.2499999999709</v>
      </c>
      <c r="Q32" s="14">
        <f t="shared" si="35"/>
        <v>462.35999999998603</v>
      </c>
      <c r="R32" s="13">
        <f t="shared" si="36"/>
        <v>540.89000000001397</v>
      </c>
      <c r="S32" s="13">
        <f t="shared" si="37"/>
        <v>619.83999999999651</v>
      </c>
      <c r="T32" s="14">
        <f t="shared" si="38"/>
        <v>699.20999999999185</v>
      </c>
      <c r="V32" s="186">
        <v>8.3000000000000096</v>
      </c>
      <c r="W32" s="22">
        <f t="shared" si="2"/>
        <v>688900.00000000151</v>
      </c>
      <c r="X32" s="7">
        <f t="shared" si="3"/>
        <v>690561.00000000151</v>
      </c>
      <c r="Y32" s="7">
        <f t="shared" si="4"/>
        <v>692224.00000000151</v>
      </c>
      <c r="Z32" s="7">
        <f t="shared" si="5"/>
        <v>693889.00000000151</v>
      </c>
      <c r="AA32" s="6">
        <f t="shared" si="6"/>
        <v>695556.0000000014</v>
      </c>
      <c r="AB32" s="7">
        <f t="shared" si="7"/>
        <v>697225.00000000163</v>
      </c>
      <c r="AC32" s="8">
        <f t="shared" si="8"/>
        <v>698896.00000000175</v>
      </c>
      <c r="AD32" s="7">
        <f t="shared" si="9"/>
        <v>700569.00000000175</v>
      </c>
      <c r="AE32" s="7">
        <f t="shared" si="10"/>
        <v>702244.00000000163</v>
      </c>
      <c r="AF32" s="7">
        <f t="shared" si="11"/>
        <v>703921.00000000151</v>
      </c>
      <c r="AG32" s="27">
        <f t="shared" si="12"/>
        <v>166.01000000000931</v>
      </c>
      <c r="AH32" s="13">
        <f t="shared" si="13"/>
        <v>332.44000000017695</v>
      </c>
      <c r="AI32" s="13">
        <f t="shared" si="14"/>
        <v>499.29000000003725</v>
      </c>
      <c r="AJ32" s="27">
        <f t="shared" si="15"/>
        <v>666.55999999993946</v>
      </c>
      <c r="AK32" s="13">
        <f t="shared" si="16"/>
        <v>834.25000000023283</v>
      </c>
      <c r="AL32" s="14">
        <f t="shared" si="17"/>
        <v>1002.3600000001024</v>
      </c>
      <c r="AM32" s="13">
        <f t="shared" si="18"/>
        <v>1170.8899999998976</v>
      </c>
      <c r="AN32" s="13">
        <f t="shared" si="19"/>
        <v>1339.8399999997346</v>
      </c>
      <c r="AO32" s="14">
        <f t="shared" si="20"/>
        <v>1509.2100000000792</v>
      </c>
    </row>
    <row r="33" spans="1:41" x14ac:dyDescent="0.4">
      <c r="A33" s="171">
        <v>3.9</v>
      </c>
      <c r="B33" s="22">
        <f t="shared" si="29"/>
        <v>152100</v>
      </c>
      <c r="C33" s="7">
        <f t="shared" si="29"/>
        <v>152880.99999999997</v>
      </c>
      <c r="D33" s="7">
        <f t="shared" si="29"/>
        <v>153664</v>
      </c>
      <c r="E33" s="7">
        <f t="shared" si="29"/>
        <v>154448.99999999997</v>
      </c>
      <c r="F33" s="6">
        <f t="shared" si="29"/>
        <v>155236</v>
      </c>
      <c r="G33" s="7">
        <f t="shared" si="29"/>
        <v>156024.99999999997</v>
      </c>
      <c r="H33" s="8">
        <f t="shared" si="29"/>
        <v>156816</v>
      </c>
      <c r="I33" s="7">
        <f t="shared" si="29"/>
        <v>157608.99999999997</v>
      </c>
      <c r="J33" s="7">
        <f t="shared" si="29"/>
        <v>158404</v>
      </c>
      <c r="K33" s="7">
        <f t="shared" si="29"/>
        <v>159200.99999999997</v>
      </c>
      <c r="L33" s="27">
        <f t="shared" si="30"/>
        <v>78.009999999980209</v>
      </c>
      <c r="M33" s="13">
        <f t="shared" si="31"/>
        <v>156.44000000000233</v>
      </c>
      <c r="N33" s="13">
        <f t="shared" si="32"/>
        <v>235.29000000000815</v>
      </c>
      <c r="O33" s="27">
        <f t="shared" si="33"/>
        <v>314.55999999999767</v>
      </c>
      <c r="P33" s="13">
        <f t="shared" si="34"/>
        <v>394.2499999999709</v>
      </c>
      <c r="Q33" s="14">
        <f t="shared" si="35"/>
        <v>474.35999999998603</v>
      </c>
      <c r="R33" s="13">
        <f t="shared" si="36"/>
        <v>554.89000000001397</v>
      </c>
      <c r="S33" s="13">
        <f t="shared" si="37"/>
        <v>635.84000000002561</v>
      </c>
      <c r="T33" s="14">
        <f t="shared" si="38"/>
        <v>717.20999999999185</v>
      </c>
      <c r="V33" s="186">
        <v>8.4000000000000092</v>
      </c>
      <c r="W33" s="22">
        <f t="shared" si="2"/>
        <v>705600.00000000163</v>
      </c>
      <c r="X33" s="7">
        <f t="shared" si="3"/>
        <v>707281.00000000151</v>
      </c>
      <c r="Y33" s="7">
        <f t="shared" si="4"/>
        <v>708964.0000000014</v>
      </c>
      <c r="Z33" s="7">
        <f t="shared" si="5"/>
        <v>710649.00000000151</v>
      </c>
      <c r="AA33" s="6">
        <f t="shared" si="6"/>
        <v>712336.0000000014</v>
      </c>
      <c r="AB33" s="7">
        <f t="shared" si="7"/>
        <v>714025.00000000175</v>
      </c>
      <c r="AC33" s="8">
        <f t="shared" si="8"/>
        <v>715716.00000000163</v>
      </c>
      <c r="AD33" s="7">
        <f t="shared" si="9"/>
        <v>717409.00000000163</v>
      </c>
      <c r="AE33" s="7">
        <f t="shared" si="10"/>
        <v>719104.00000000151</v>
      </c>
      <c r="AF33" s="7">
        <f t="shared" si="11"/>
        <v>720801.00000000163</v>
      </c>
      <c r="AG33" s="27">
        <f t="shared" si="12"/>
        <v>168.00999999977648</v>
      </c>
      <c r="AH33" s="13">
        <f t="shared" si="13"/>
        <v>336.44000000017695</v>
      </c>
      <c r="AI33" s="13">
        <f t="shared" si="14"/>
        <v>505.29000000015367</v>
      </c>
      <c r="AJ33" s="27">
        <f t="shared" si="15"/>
        <v>674.55999999993946</v>
      </c>
      <c r="AK33" s="13">
        <f t="shared" si="16"/>
        <v>844.25000000011642</v>
      </c>
      <c r="AL33" s="14">
        <f t="shared" si="17"/>
        <v>1014.3599999998696</v>
      </c>
      <c r="AM33" s="13">
        <f t="shared" si="18"/>
        <v>1184.8899999998976</v>
      </c>
      <c r="AN33" s="13">
        <f t="shared" si="19"/>
        <v>1355.839999999851</v>
      </c>
      <c r="AO33" s="14">
        <f t="shared" si="20"/>
        <v>1527.2100000001956</v>
      </c>
    </row>
    <row r="34" spans="1:41" x14ac:dyDescent="0.4">
      <c r="A34" s="171">
        <v>4</v>
      </c>
      <c r="B34" s="22">
        <f t="shared" si="29"/>
        <v>160000</v>
      </c>
      <c r="C34" s="7">
        <f t="shared" si="29"/>
        <v>160800.99999999997</v>
      </c>
      <c r="D34" s="7">
        <f t="shared" si="29"/>
        <v>161603.99999999997</v>
      </c>
      <c r="E34" s="7">
        <f t="shared" si="29"/>
        <v>162409.00000000003</v>
      </c>
      <c r="F34" s="6">
        <f t="shared" si="29"/>
        <v>163216</v>
      </c>
      <c r="G34" s="7">
        <f t="shared" si="29"/>
        <v>164025</v>
      </c>
      <c r="H34" s="8">
        <f t="shared" si="29"/>
        <v>164835.99999999994</v>
      </c>
      <c r="I34" s="7">
        <f t="shared" si="29"/>
        <v>165649.00000000003</v>
      </c>
      <c r="J34" s="7">
        <f t="shared" si="29"/>
        <v>166464</v>
      </c>
      <c r="K34" s="7">
        <f t="shared" si="29"/>
        <v>167280.99999999997</v>
      </c>
      <c r="L34" s="27">
        <f t="shared" si="30"/>
        <v>80.010000000038417</v>
      </c>
      <c r="M34" s="13">
        <f t="shared" si="31"/>
        <v>160.43999999997322</v>
      </c>
      <c r="N34" s="13">
        <f t="shared" si="32"/>
        <v>241.29000000000815</v>
      </c>
      <c r="O34" s="27">
        <f t="shared" si="33"/>
        <v>322.55999999996857</v>
      </c>
      <c r="P34" s="13">
        <f t="shared" si="34"/>
        <v>404.25</v>
      </c>
      <c r="Q34" s="14">
        <f t="shared" si="35"/>
        <v>486.36000000001513</v>
      </c>
      <c r="R34" s="13">
        <f t="shared" si="36"/>
        <v>568.88999999998487</v>
      </c>
      <c r="S34" s="13">
        <f t="shared" si="37"/>
        <v>651.83999999999651</v>
      </c>
      <c r="T34" s="14">
        <f t="shared" si="38"/>
        <v>735.21000000002095</v>
      </c>
      <c r="V34" s="186">
        <v>8.5000000000000107</v>
      </c>
      <c r="W34" s="22">
        <f t="shared" si="2"/>
        <v>722500.00000000186</v>
      </c>
      <c r="X34" s="7">
        <f t="shared" si="3"/>
        <v>724201.00000000175</v>
      </c>
      <c r="Y34" s="7">
        <f t="shared" si="4"/>
        <v>725904.00000000175</v>
      </c>
      <c r="Z34" s="7">
        <f t="shared" si="5"/>
        <v>727609.00000000175</v>
      </c>
      <c r="AA34" s="6">
        <f t="shared" si="6"/>
        <v>729316.00000000175</v>
      </c>
      <c r="AB34" s="7">
        <f t="shared" si="7"/>
        <v>731025.00000000186</v>
      </c>
      <c r="AC34" s="8">
        <f t="shared" si="8"/>
        <v>732736.00000000186</v>
      </c>
      <c r="AD34" s="7">
        <f t="shared" si="9"/>
        <v>734449.00000000186</v>
      </c>
      <c r="AE34" s="7">
        <f t="shared" si="10"/>
        <v>736164.00000000186</v>
      </c>
      <c r="AF34" s="7">
        <f t="shared" si="11"/>
        <v>737881.00000000186</v>
      </c>
      <c r="AG34" s="27">
        <f t="shared" si="12"/>
        <v>170.0099999998929</v>
      </c>
      <c r="AH34" s="13">
        <f t="shared" si="13"/>
        <v>340.44000000006054</v>
      </c>
      <c r="AI34" s="13">
        <f t="shared" si="14"/>
        <v>511.29000000003725</v>
      </c>
      <c r="AJ34" s="27">
        <f t="shared" si="15"/>
        <v>682.55999999993946</v>
      </c>
      <c r="AK34" s="13">
        <f t="shared" si="16"/>
        <v>854.25</v>
      </c>
      <c r="AL34" s="14">
        <f t="shared" si="17"/>
        <v>1026.3600000001024</v>
      </c>
      <c r="AM34" s="13">
        <f t="shared" si="18"/>
        <v>1198.890000000014</v>
      </c>
      <c r="AN34" s="13">
        <f t="shared" si="19"/>
        <v>1371.8399999999674</v>
      </c>
      <c r="AO34" s="14">
        <f t="shared" si="20"/>
        <v>1545.2099999999627</v>
      </c>
    </row>
    <row r="35" spans="1:41" x14ac:dyDescent="0.4">
      <c r="A35" s="171">
        <v>4.0999999999999996</v>
      </c>
      <c r="B35" s="22">
        <f t="shared" si="29"/>
        <v>168100</v>
      </c>
      <c r="C35" s="7">
        <f t="shared" si="29"/>
        <v>168920.99999999997</v>
      </c>
      <c r="D35" s="7">
        <f t="shared" si="29"/>
        <v>169743.99999999991</v>
      </c>
      <c r="E35" s="7">
        <f t="shared" si="29"/>
        <v>170569</v>
      </c>
      <c r="F35" s="6">
        <f t="shared" si="29"/>
        <v>171395.99999999997</v>
      </c>
      <c r="G35" s="7">
        <f t="shared" si="29"/>
        <v>172224.99999999997</v>
      </c>
      <c r="H35" s="8">
        <f t="shared" si="29"/>
        <v>173055.99999999994</v>
      </c>
      <c r="I35" s="7">
        <f t="shared" si="29"/>
        <v>173889</v>
      </c>
      <c r="J35" s="7">
        <f t="shared" si="29"/>
        <v>174723.99999999997</v>
      </c>
      <c r="K35" s="7">
        <f t="shared" si="29"/>
        <v>175560.99999999997</v>
      </c>
      <c r="L35" s="27">
        <f t="shared" si="30"/>
        <v>82.009999999980209</v>
      </c>
      <c r="M35" s="13">
        <f t="shared" si="31"/>
        <v>164.43999999994412</v>
      </c>
      <c r="N35" s="13">
        <f t="shared" si="32"/>
        <v>247.29000000000815</v>
      </c>
      <c r="O35" s="27">
        <f t="shared" si="33"/>
        <v>330.55999999993946</v>
      </c>
      <c r="P35" s="13">
        <f t="shared" si="34"/>
        <v>414.25</v>
      </c>
      <c r="Q35" s="14">
        <f t="shared" si="35"/>
        <v>498.35999999998603</v>
      </c>
      <c r="R35" s="13">
        <f t="shared" si="36"/>
        <v>582.88999999995576</v>
      </c>
      <c r="S35" s="13">
        <f t="shared" si="37"/>
        <v>667.8399999999674</v>
      </c>
      <c r="T35" s="14">
        <f t="shared" si="38"/>
        <v>753.21000000002095</v>
      </c>
      <c r="V35" s="186">
        <v>8.6000000000000103</v>
      </c>
      <c r="W35" s="22">
        <f t="shared" si="2"/>
        <v>739600.00000000175</v>
      </c>
      <c r="X35" s="7">
        <f t="shared" si="3"/>
        <v>741321.00000000175</v>
      </c>
      <c r="Y35" s="7">
        <f t="shared" si="4"/>
        <v>743044.00000000175</v>
      </c>
      <c r="Z35" s="7">
        <f t="shared" si="5"/>
        <v>744769.00000000175</v>
      </c>
      <c r="AA35" s="6">
        <f t="shared" si="6"/>
        <v>746496.00000000163</v>
      </c>
      <c r="AB35" s="7">
        <f t="shared" si="7"/>
        <v>748225.00000000186</v>
      </c>
      <c r="AC35" s="8">
        <f t="shared" si="8"/>
        <v>749956.00000000186</v>
      </c>
      <c r="AD35" s="7">
        <f t="shared" si="9"/>
        <v>751689.00000000175</v>
      </c>
      <c r="AE35" s="7">
        <f t="shared" si="10"/>
        <v>753424.00000000186</v>
      </c>
      <c r="AF35" s="7">
        <f t="shared" si="11"/>
        <v>755161.00000000175</v>
      </c>
      <c r="AG35" s="27">
        <f t="shared" si="12"/>
        <v>172.0099999998929</v>
      </c>
      <c r="AH35" s="13">
        <f t="shared" si="13"/>
        <v>344.44000000017695</v>
      </c>
      <c r="AI35" s="13">
        <f t="shared" si="14"/>
        <v>517.28999999992084</v>
      </c>
      <c r="AJ35" s="27">
        <f t="shared" si="15"/>
        <v>690.55999999982305</v>
      </c>
      <c r="AK35" s="13">
        <f t="shared" si="16"/>
        <v>864.25000000023283</v>
      </c>
      <c r="AL35" s="14">
        <f t="shared" si="17"/>
        <v>1038.3600000001024</v>
      </c>
      <c r="AM35" s="13">
        <f t="shared" si="18"/>
        <v>1212.890000000014</v>
      </c>
      <c r="AN35" s="13">
        <f t="shared" si="19"/>
        <v>1387.839999999851</v>
      </c>
      <c r="AO35" s="14">
        <f t="shared" si="20"/>
        <v>1563.2099999999627</v>
      </c>
    </row>
    <row r="36" spans="1:41" x14ac:dyDescent="0.4">
      <c r="A36" s="171">
        <v>4.2</v>
      </c>
      <c r="B36" s="22">
        <f t="shared" si="29"/>
        <v>176400</v>
      </c>
      <c r="C36" s="7">
        <f t="shared" si="29"/>
        <v>177241</v>
      </c>
      <c r="D36" s="7">
        <f t="shared" si="29"/>
        <v>178084</v>
      </c>
      <c r="E36" s="7">
        <f t="shared" si="29"/>
        <v>178929.00000000006</v>
      </c>
      <c r="F36" s="6">
        <f t="shared" si="29"/>
        <v>179776.00000000003</v>
      </c>
      <c r="G36" s="7">
        <f t="shared" si="29"/>
        <v>180625</v>
      </c>
      <c r="H36" s="8">
        <f t="shared" si="29"/>
        <v>181475.99999999997</v>
      </c>
      <c r="I36" s="7">
        <f t="shared" si="29"/>
        <v>182329.00000000003</v>
      </c>
      <c r="J36" s="7">
        <f t="shared" si="29"/>
        <v>183184</v>
      </c>
      <c r="K36" s="7">
        <f t="shared" si="29"/>
        <v>184041</v>
      </c>
      <c r="L36" s="27">
        <f t="shared" si="30"/>
        <v>84.010000000038417</v>
      </c>
      <c r="M36" s="13">
        <f t="shared" si="31"/>
        <v>168.44000000000233</v>
      </c>
      <c r="N36" s="13">
        <f t="shared" si="32"/>
        <v>253.28999999997905</v>
      </c>
      <c r="O36" s="27">
        <f t="shared" si="33"/>
        <v>338.55999999993946</v>
      </c>
      <c r="P36" s="13">
        <f t="shared" si="34"/>
        <v>424.2499999999709</v>
      </c>
      <c r="Q36" s="14">
        <f t="shared" si="35"/>
        <v>510.36000000004424</v>
      </c>
      <c r="R36" s="13">
        <f t="shared" si="36"/>
        <v>596.88999999998487</v>
      </c>
      <c r="S36" s="13">
        <f t="shared" si="37"/>
        <v>683.83999999999651</v>
      </c>
      <c r="T36" s="14">
        <f t="shared" si="38"/>
        <v>771.21000000005006</v>
      </c>
      <c r="V36" s="186">
        <v>8.7000000000000099</v>
      </c>
      <c r="W36" s="22">
        <f t="shared" si="2"/>
        <v>756900.00000000163</v>
      </c>
      <c r="X36" s="7">
        <f t="shared" si="3"/>
        <v>758641.00000000163</v>
      </c>
      <c r="Y36" s="7">
        <f t="shared" si="4"/>
        <v>760384.00000000163</v>
      </c>
      <c r="Z36" s="7">
        <f t="shared" si="5"/>
        <v>762129.00000000163</v>
      </c>
      <c r="AA36" s="6">
        <f t="shared" si="6"/>
        <v>763876.00000000163</v>
      </c>
      <c r="AB36" s="7">
        <f t="shared" si="7"/>
        <v>765625.00000000186</v>
      </c>
      <c r="AC36" s="8">
        <f t="shared" si="8"/>
        <v>767376.00000000186</v>
      </c>
      <c r="AD36" s="7">
        <f t="shared" si="9"/>
        <v>769129.00000000175</v>
      </c>
      <c r="AE36" s="7">
        <f t="shared" si="10"/>
        <v>770884.00000000175</v>
      </c>
      <c r="AF36" s="7">
        <f t="shared" si="11"/>
        <v>772641.00000000175</v>
      </c>
      <c r="AG36" s="27">
        <f t="shared" si="12"/>
        <v>174.01000000000931</v>
      </c>
      <c r="AH36" s="13">
        <f t="shared" si="13"/>
        <v>348.44000000017695</v>
      </c>
      <c r="AI36" s="13">
        <f t="shared" si="14"/>
        <v>523.29000000003725</v>
      </c>
      <c r="AJ36" s="27">
        <f t="shared" si="15"/>
        <v>698.55999999982305</v>
      </c>
      <c r="AK36" s="13">
        <f t="shared" si="16"/>
        <v>874.25000000011642</v>
      </c>
      <c r="AL36" s="14">
        <f t="shared" si="17"/>
        <v>1050.3600000001024</v>
      </c>
      <c r="AM36" s="13">
        <f t="shared" si="18"/>
        <v>1226.8899999998976</v>
      </c>
      <c r="AN36" s="13">
        <f t="shared" si="19"/>
        <v>1403.839999999851</v>
      </c>
      <c r="AO36" s="14">
        <f t="shared" si="20"/>
        <v>1581.2100000000792</v>
      </c>
    </row>
    <row r="37" spans="1:41" x14ac:dyDescent="0.4">
      <c r="A37" s="171">
        <v>4.3</v>
      </c>
      <c r="B37" s="22">
        <f t="shared" si="29"/>
        <v>184899.99999999997</v>
      </c>
      <c r="C37" s="7">
        <f t="shared" si="29"/>
        <v>185760.99999999997</v>
      </c>
      <c r="D37" s="7">
        <f t="shared" si="29"/>
        <v>186623.99999999994</v>
      </c>
      <c r="E37" s="7">
        <f t="shared" si="29"/>
        <v>187489</v>
      </c>
      <c r="F37" s="6">
        <f t="shared" si="29"/>
        <v>188356</v>
      </c>
      <c r="G37" s="7">
        <f t="shared" si="29"/>
        <v>189224.99999999997</v>
      </c>
      <c r="H37" s="8">
        <f t="shared" si="29"/>
        <v>190095.99999999994</v>
      </c>
      <c r="I37" s="7">
        <f t="shared" si="29"/>
        <v>190969.00000000003</v>
      </c>
      <c r="J37" s="7">
        <f t="shared" si="29"/>
        <v>191844</v>
      </c>
      <c r="K37" s="7">
        <f t="shared" si="29"/>
        <v>192720.99999999997</v>
      </c>
      <c r="L37" s="27">
        <f t="shared" si="30"/>
        <v>86.010000000038417</v>
      </c>
      <c r="M37" s="13">
        <f t="shared" si="31"/>
        <v>172.43999999997322</v>
      </c>
      <c r="N37" s="13">
        <f t="shared" si="32"/>
        <v>259.29000000000815</v>
      </c>
      <c r="O37" s="27">
        <f t="shared" si="33"/>
        <v>346.55999999996857</v>
      </c>
      <c r="P37" s="13">
        <f t="shared" si="34"/>
        <v>434.25</v>
      </c>
      <c r="Q37" s="14">
        <f t="shared" si="35"/>
        <v>522.36000000001513</v>
      </c>
      <c r="R37" s="13">
        <f t="shared" si="36"/>
        <v>610.88999999995576</v>
      </c>
      <c r="S37" s="13">
        <f t="shared" si="37"/>
        <v>699.8399999999674</v>
      </c>
      <c r="T37" s="14">
        <f t="shared" si="38"/>
        <v>789.21000000002095</v>
      </c>
      <c r="V37" s="186">
        <v>8.8000000000000096</v>
      </c>
      <c r="W37" s="22">
        <f t="shared" si="2"/>
        <v>774400.00000000163</v>
      </c>
      <c r="X37" s="7">
        <f t="shared" si="3"/>
        <v>776161.00000000163</v>
      </c>
      <c r="Y37" s="7">
        <f t="shared" si="4"/>
        <v>777924.00000000151</v>
      </c>
      <c r="Z37" s="7">
        <f t="shared" si="5"/>
        <v>779689.00000000163</v>
      </c>
      <c r="AA37" s="6">
        <f t="shared" si="6"/>
        <v>781456.00000000163</v>
      </c>
      <c r="AB37" s="7">
        <f t="shared" si="7"/>
        <v>783225.00000000175</v>
      </c>
      <c r="AC37" s="8">
        <f t="shared" si="8"/>
        <v>784996.00000000186</v>
      </c>
      <c r="AD37" s="7">
        <f t="shared" si="9"/>
        <v>786769.00000000175</v>
      </c>
      <c r="AE37" s="7">
        <f t="shared" si="10"/>
        <v>788544.00000000163</v>
      </c>
      <c r="AF37" s="7">
        <f t="shared" si="11"/>
        <v>790321.00000000175</v>
      </c>
      <c r="AG37" s="27">
        <f t="shared" si="12"/>
        <v>176.0099999998929</v>
      </c>
      <c r="AH37" s="13">
        <f t="shared" si="13"/>
        <v>352.44000000017695</v>
      </c>
      <c r="AI37" s="13">
        <f t="shared" si="14"/>
        <v>529.29000000015367</v>
      </c>
      <c r="AJ37" s="27">
        <f t="shared" si="15"/>
        <v>706.55999999982305</v>
      </c>
      <c r="AK37" s="13">
        <f t="shared" si="16"/>
        <v>884.25000000011642</v>
      </c>
      <c r="AL37" s="14">
        <f t="shared" si="17"/>
        <v>1062.3600000001024</v>
      </c>
      <c r="AM37" s="13">
        <f t="shared" si="18"/>
        <v>1240.8899999997811</v>
      </c>
      <c r="AN37" s="13">
        <f t="shared" si="19"/>
        <v>1419.8399999997346</v>
      </c>
      <c r="AO37" s="14">
        <f t="shared" si="20"/>
        <v>1599.2100000001956</v>
      </c>
    </row>
    <row r="38" spans="1:41" x14ac:dyDescent="0.4">
      <c r="A38" s="171">
        <v>4.4000000000000004</v>
      </c>
      <c r="B38" s="22">
        <f t="shared" ref="B38:K48" si="39">(($A38+B$2*0.01)^2)*10000</f>
        <v>193600.00000000003</v>
      </c>
      <c r="C38" s="7">
        <f t="shared" si="39"/>
        <v>194481</v>
      </c>
      <c r="D38" s="7">
        <f t="shared" si="39"/>
        <v>195364</v>
      </c>
      <c r="E38" s="7">
        <f t="shared" si="39"/>
        <v>196249.00000000003</v>
      </c>
      <c r="F38" s="6">
        <f t="shared" si="39"/>
        <v>197136.00000000003</v>
      </c>
      <c r="G38" s="7">
        <f t="shared" si="39"/>
        <v>198025.00000000003</v>
      </c>
      <c r="H38" s="8">
        <f t="shared" si="39"/>
        <v>198916</v>
      </c>
      <c r="I38" s="7">
        <f t="shared" si="39"/>
        <v>199809.00000000006</v>
      </c>
      <c r="J38" s="7">
        <f t="shared" si="39"/>
        <v>200704.00000000003</v>
      </c>
      <c r="K38" s="7">
        <f t="shared" si="39"/>
        <v>201601.00000000003</v>
      </c>
      <c r="L38" s="27">
        <f t="shared" si="30"/>
        <v>88.010000000009313</v>
      </c>
      <c r="M38" s="13">
        <f t="shared" si="31"/>
        <v>176.44000000000233</v>
      </c>
      <c r="N38" s="13">
        <f t="shared" si="32"/>
        <v>265.29000000000815</v>
      </c>
      <c r="O38" s="27">
        <f t="shared" si="33"/>
        <v>354.55999999996857</v>
      </c>
      <c r="P38" s="13">
        <f t="shared" si="34"/>
        <v>444.25</v>
      </c>
      <c r="Q38" s="14">
        <f t="shared" si="35"/>
        <v>534.36000000001513</v>
      </c>
      <c r="R38" s="13">
        <f t="shared" si="36"/>
        <v>624.88999999995576</v>
      </c>
      <c r="S38" s="13">
        <f t="shared" si="37"/>
        <v>715.83999999999651</v>
      </c>
      <c r="T38" s="14">
        <f t="shared" si="38"/>
        <v>807.21000000005006</v>
      </c>
      <c r="V38" s="186">
        <v>8.9000000000000092</v>
      </c>
      <c r="W38" s="22">
        <f t="shared" si="2"/>
        <v>792100.00000000163</v>
      </c>
      <c r="X38" s="7">
        <f t="shared" si="3"/>
        <v>793881.00000000163</v>
      </c>
      <c r="Y38" s="7">
        <f t="shared" si="4"/>
        <v>795664.00000000163</v>
      </c>
      <c r="Z38" s="7">
        <f t="shared" si="5"/>
        <v>797449.00000000163</v>
      </c>
      <c r="AA38" s="6">
        <f t="shared" si="6"/>
        <v>799236.00000000151</v>
      </c>
      <c r="AB38" s="7">
        <f t="shared" si="7"/>
        <v>801025.00000000175</v>
      </c>
      <c r="AC38" s="8">
        <f t="shared" si="8"/>
        <v>802816.00000000163</v>
      </c>
      <c r="AD38" s="7">
        <f t="shared" si="9"/>
        <v>804609.00000000163</v>
      </c>
      <c r="AE38" s="7">
        <f t="shared" si="10"/>
        <v>806404.00000000175</v>
      </c>
      <c r="AF38" s="7">
        <f t="shared" si="11"/>
        <v>808201.00000000163</v>
      </c>
      <c r="AG38" s="27">
        <f t="shared" si="12"/>
        <v>178.0099999998929</v>
      </c>
      <c r="AH38" s="13">
        <f t="shared" si="13"/>
        <v>356.44000000006054</v>
      </c>
      <c r="AI38" s="13">
        <f t="shared" si="14"/>
        <v>535.28999999992084</v>
      </c>
      <c r="AJ38" s="27">
        <f t="shared" si="15"/>
        <v>714.55999999982305</v>
      </c>
      <c r="AK38" s="13">
        <f t="shared" si="16"/>
        <v>894.25000000023283</v>
      </c>
      <c r="AL38" s="14">
        <f t="shared" si="17"/>
        <v>1074.3600000001024</v>
      </c>
      <c r="AM38" s="13">
        <f t="shared" si="18"/>
        <v>1254.890000000014</v>
      </c>
      <c r="AN38" s="13">
        <f t="shared" si="19"/>
        <v>1435.8399999999674</v>
      </c>
      <c r="AO38" s="14">
        <f t="shared" si="20"/>
        <v>1617.2099999999627</v>
      </c>
    </row>
    <row r="39" spans="1:41" x14ac:dyDescent="0.4">
      <c r="A39" s="171">
        <v>4.5</v>
      </c>
      <c r="B39" s="22">
        <f t="shared" si="39"/>
        <v>202500</v>
      </c>
      <c r="C39" s="7">
        <f t="shared" si="39"/>
        <v>203401</v>
      </c>
      <c r="D39" s="7">
        <f t="shared" si="39"/>
        <v>204303.99999999994</v>
      </c>
      <c r="E39" s="7">
        <f t="shared" si="39"/>
        <v>205209</v>
      </c>
      <c r="F39" s="6">
        <f t="shared" si="39"/>
        <v>206116</v>
      </c>
      <c r="G39" s="7">
        <f t="shared" si="39"/>
        <v>207024.99999999997</v>
      </c>
      <c r="H39" s="8">
        <f t="shared" si="39"/>
        <v>207935.99999999997</v>
      </c>
      <c r="I39" s="7">
        <f t="shared" si="39"/>
        <v>208849.00000000003</v>
      </c>
      <c r="J39" s="7">
        <f t="shared" si="39"/>
        <v>209764.00000000003</v>
      </c>
      <c r="K39" s="7">
        <f t="shared" si="39"/>
        <v>210680.99999999997</v>
      </c>
      <c r="L39" s="27">
        <f t="shared" si="30"/>
        <v>90.010000000009313</v>
      </c>
      <c r="M39" s="13">
        <f t="shared" si="31"/>
        <v>180.43999999994412</v>
      </c>
      <c r="N39" s="13">
        <f t="shared" si="32"/>
        <v>271.29000000003725</v>
      </c>
      <c r="O39" s="27">
        <f t="shared" si="33"/>
        <v>362.55999999999767</v>
      </c>
      <c r="P39" s="13">
        <f t="shared" si="34"/>
        <v>454.25</v>
      </c>
      <c r="Q39" s="14">
        <f t="shared" si="35"/>
        <v>546.36000000001513</v>
      </c>
      <c r="R39" s="13">
        <f t="shared" si="36"/>
        <v>638.88999999995576</v>
      </c>
      <c r="S39" s="13">
        <f t="shared" si="37"/>
        <v>731.83999999999651</v>
      </c>
      <c r="T39" s="14">
        <f t="shared" si="38"/>
        <v>825.21000000002095</v>
      </c>
      <c r="V39" s="186">
        <v>9.0000000000000107</v>
      </c>
      <c r="W39" s="22">
        <f t="shared" si="2"/>
        <v>810000.00000000198</v>
      </c>
      <c r="X39" s="7">
        <f t="shared" si="3"/>
        <v>811801.00000000198</v>
      </c>
      <c r="Y39" s="7">
        <f t="shared" si="4"/>
        <v>813604.00000000186</v>
      </c>
      <c r="Z39" s="7">
        <f t="shared" si="5"/>
        <v>815409.00000000175</v>
      </c>
      <c r="AA39" s="6">
        <f t="shared" si="6"/>
        <v>817216.00000000175</v>
      </c>
      <c r="AB39" s="7">
        <f t="shared" si="7"/>
        <v>819025.00000000198</v>
      </c>
      <c r="AC39" s="8">
        <f t="shared" si="8"/>
        <v>820836.00000000198</v>
      </c>
      <c r="AD39" s="7">
        <f t="shared" si="9"/>
        <v>822649.00000000198</v>
      </c>
      <c r="AE39" s="7">
        <f t="shared" si="10"/>
        <v>824464.00000000198</v>
      </c>
      <c r="AF39" s="7">
        <f t="shared" si="11"/>
        <v>826281.00000000186</v>
      </c>
      <c r="AG39" s="27">
        <f t="shared" si="12"/>
        <v>180.0099999998929</v>
      </c>
      <c r="AH39" s="13">
        <f t="shared" si="13"/>
        <v>360.44000000006054</v>
      </c>
      <c r="AI39" s="13">
        <f t="shared" si="14"/>
        <v>541.29000000003725</v>
      </c>
      <c r="AJ39" s="27">
        <f t="shared" si="15"/>
        <v>722.55999999993946</v>
      </c>
      <c r="AK39" s="13">
        <f t="shared" si="16"/>
        <v>904.25000000011642</v>
      </c>
      <c r="AL39" s="14">
        <f t="shared" si="17"/>
        <v>1086.3600000001024</v>
      </c>
      <c r="AM39" s="13">
        <f t="shared" si="18"/>
        <v>1268.890000000014</v>
      </c>
      <c r="AN39" s="13">
        <f t="shared" si="19"/>
        <v>1451.839999999851</v>
      </c>
      <c r="AO39" s="14">
        <f t="shared" si="20"/>
        <v>1635.2099999999627</v>
      </c>
    </row>
    <row r="40" spans="1:41" x14ac:dyDescent="0.4">
      <c r="A40" s="171">
        <v>4.5999999999999996</v>
      </c>
      <c r="B40" s="22">
        <f t="shared" si="39"/>
        <v>211599.99999999997</v>
      </c>
      <c r="C40" s="7">
        <f t="shared" si="39"/>
        <v>212520.99999999994</v>
      </c>
      <c r="D40" s="7">
        <f t="shared" si="39"/>
        <v>213443.99999999994</v>
      </c>
      <c r="E40" s="7">
        <f t="shared" si="39"/>
        <v>214368.99999999997</v>
      </c>
      <c r="F40" s="6">
        <f t="shared" si="39"/>
        <v>215295.99999999997</v>
      </c>
      <c r="G40" s="7">
        <f t="shared" si="39"/>
        <v>216224.99999999994</v>
      </c>
      <c r="H40" s="8">
        <f t="shared" si="39"/>
        <v>217155.99999999991</v>
      </c>
      <c r="I40" s="7">
        <f t="shared" si="39"/>
        <v>218088.99999999997</v>
      </c>
      <c r="J40" s="7">
        <f t="shared" si="39"/>
        <v>219023.99999999997</v>
      </c>
      <c r="K40" s="7">
        <f t="shared" si="39"/>
        <v>219960.99999999994</v>
      </c>
      <c r="L40" s="27">
        <f t="shared" si="30"/>
        <v>92.010000000038417</v>
      </c>
      <c r="M40" s="13">
        <f t="shared" si="31"/>
        <v>184.44000000000233</v>
      </c>
      <c r="N40" s="13">
        <f t="shared" si="32"/>
        <v>277.29000000000815</v>
      </c>
      <c r="O40" s="27">
        <f t="shared" si="33"/>
        <v>370.55999999996857</v>
      </c>
      <c r="P40" s="13">
        <f t="shared" si="34"/>
        <v>464.25</v>
      </c>
      <c r="Q40" s="14">
        <f t="shared" si="35"/>
        <v>558.36000000004424</v>
      </c>
      <c r="R40" s="13">
        <f t="shared" si="36"/>
        <v>652.89000000001397</v>
      </c>
      <c r="S40" s="13">
        <f t="shared" si="37"/>
        <v>747.84000000002561</v>
      </c>
      <c r="T40" s="14">
        <f t="shared" si="38"/>
        <v>843.21000000002095</v>
      </c>
      <c r="V40" s="186">
        <v>9.1000000000000103</v>
      </c>
      <c r="W40" s="22">
        <f t="shared" si="2"/>
        <v>828100.00000000186</v>
      </c>
      <c r="X40" s="7">
        <f t="shared" si="3"/>
        <v>829921.00000000175</v>
      </c>
      <c r="Y40" s="7">
        <f t="shared" si="4"/>
        <v>831744.00000000175</v>
      </c>
      <c r="Z40" s="7">
        <f t="shared" si="5"/>
        <v>833569.00000000186</v>
      </c>
      <c r="AA40" s="6">
        <f t="shared" si="6"/>
        <v>835396.00000000175</v>
      </c>
      <c r="AB40" s="7">
        <f t="shared" si="7"/>
        <v>837225.00000000198</v>
      </c>
      <c r="AC40" s="8">
        <f t="shared" si="8"/>
        <v>839056.00000000186</v>
      </c>
      <c r="AD40" s="7">
        <f t="shared" si="9"/>
        <v>840889.00000000198</v>
      </c>
      <c r="AE40" s="7">
        <f t="shared" si="10"/>
        <v>842724.00000000186</v>
      </c>
      <c r="AF40" s="7">
        <f t="shared" si="11"/>
        <v>844561.00000000186</v>
      </c>
      <c r="AG40" s="27">
        <f t="shared" si="12"/>
        <v>182.0099999998929</v>
      </c>
      <c r="AH40" s="13">
        <f t="shared" si="13"/>
        <v>364.44000000017695</v>
      </c>
      <c r="AI40" s="13">
        <f t="shared" si="14"/>
        <v>547.29000000015367</v>
      </c>
      <c r="AJ40" s="27">
        <f t="shared" si="15"/>
        <v>730.55999999993946</v>
      </c>
      <c r="AK40" s="13">
        <f t="shared" si="16"/>
        <v>914.25000000023283</v>
      </c>
      <c r="AL40" s="14">
        <f t="shared" si="17"/>
        <v>1098.3600000001024</v>
      </c>
      <c r="AM40" s="13">
        <f t="shared" si="18"/>
        <v>1282.890000000014</v>
      </c>
      <c r="AN40" s="13">
        <f t="shared" si="19"/>
        <v>1467.8399999997346</v>
      </c>
      <c r="AO40" s="14">
        <f t="shared" si="20"/>
        <v>1653.2100000000792</v>
      </c>
    </row>
    <row r="41" spans="1:41" x14ac:dyDescent="0.4">
      <c r="A41" s="171">
        <v>4.7</v>
      </c>
      <c r="B41" s="22">
        <f t="shared" si="39"/>
        <v>220900.00000000003</v>
      </c>
      <c r="C41" s="7">
        <f t="shared" si="39"/>
        <v>221841</v>
      </c>
      <c r="D41" s="7">
        <f t="shared" si="39"/>
        <v>222783.99999999997</v>
      </c>
      <c r="E41" s="7">
        <f t="shared" si="39"/>
        <v>223729.00000000006</v>
      </c>
      <c r="F41" s="6">
        <f t="shared" si="39"/>
        <v>224676</v>
      </c>
      <c r="G41" s="7">
        <f t="shared" si="39"/>
        <v>225625</v>
      </c>
      <c r="H41" s="8">
        <f t="shared" si="39"/>
        <v>226576</v>
      </c>
      <c r="I41" s="7">
        <f t="shared" si="39"/>
        <v>227529.00000000003</v>
      </c>
      <c r="J41" s="7">
        <f t="shared" si="39"/>
        <v>228484.00000000003</v>
      </c>
      <c r="K41" s="7">
        <f t="shared" si="39"/>
        <v>229441</v>
      </c>
      <c r="L41" s="27">
        <f t="shared" si="30"/>
        <v>94.010000000009313</v>
      </c>
      <c r="M41" s="13">
        <f t="shared" si="31"/>
        <v>188.43999999997322</v>
      </c>
      <c r="N41" s="13">
        <f t="shared" si="32"/>
        <v>283.29000000000815</v>
      </c>
      <c r="O41" s="27">
        <f t="shared" si="33"/>
        <v>378.55999999993946</v>
      </c>
      <c r="P41" s="13">
        <f t="shared" si="34"/>
        <v>474.25</v>
      </c>
      <c r="Q41" s="14">
        <f t="shared" si="35"/>
        <v>570.36000000004424</v>
      </c>
      <c r="R41" s="13">
        <f t="shared" si="36"/>
        <v>666.88999999995576</v>
      </c>
      <c r="S41" s="13">
        <f t="shared" si="37"/>
        <v>763.84000000002561</v>
      </c>
      <c r="T41" s="14">
        <f t="shared" si="38"/>
        <v>861.21000000005006</v>
      </c>
      <c r="V41" s="186">
        <v>9.2000000000000099</v>
      </c>
      <c r="W41" s="22">
        <f t="shared" si="2"/>
        <v>846400.00000000186</v>
      </c>
      <c r="X41" s="7">
        <f t="shared" si="3"/>
        <v>848241.00000000186</v>
      </c>
      <c r="Y41" s="7">
        <f t="shared" si="4"/>
        <v>850084.00000000175</v>
      </c>
      <c r="Z41" s="7">
        <f t="shared" si="5"/>
        <v>851929.00000000163</v>
      </c>
      <c r="AA41" s="6">
        <f t="shared" si="6"/>
        <v>853776.00000000175</v>
      </c>
      <c r="AB41" s="7">
        <f t="shared" si="7"/>
        <v>855625.00000000198</v>
      </c>
      <c r="AC41" s="8">
        <f t="shared" si="8"/>
        <v>857476.00000000186</v>
      </c>
      <c r="AD41" s="7">
        <f t="shared" si="9"/>
        <v>859329.00000000186</v>
      </c>
      <c r="AE41" s="7">
        <f t="shared" si="10"/>
        <v>861184.00000000198</v>
      </c>
      <c r="AF41" s="7">
        <f t="shared" si="11"/>
        <v>863041.00000000175</v>
      </c>
      <c r="AG41" s="27">
        <f t="shared" si="12"/>
        <v>184.00999999977648</v>
      </c>
      <c r="AH41" s="13">
        <f t="shared" si="13"/>
        <v>368.44000000006054</v>
      </c>
      <c r="AI41" s="13">
        <f t="shared" si="14"/>
        <v>553.29000000003725</v>
      </c>
      <c r="AJ41" s="27">
        <f t="shared" si="15"/>
        <v>738.55999999993946</v>
      </c>
      <c r="AK41" s="13">
        <f t="shared" si="16"/>
        <v>924.25</v>
      </c>
      <c r="AL41" s="14">
        <f t="shared" si="17"/>
        <v>1110.359999999986</v>
      </c>
      <c r="AM41" s="13">
        <f t="shared" si="18"/>
        <v>1296.890000000014</v>
      </c>
      <c r="AN41" s="13">
        <f t="shared" si="19"/>
        <v>1483.839999999851</v>
      </c>
      <c r="AO41" s="14">
        <f t="shared" si="20"/>
        <v>1671.2099999998463</v>
      </c>
    </row>
    <row r="42" spans="1:41" x14ac:dyDescent="0.4">
      <c r="A42" s="171">
        <v>4.8</v>
      </c>
      <c r="B42" s="22">
        <f t="shared" si="39"/>
        <v>230400</v>
      </c>
      <c r="C42" s="7">
        <f t="shared" si="39"/>
        <v>231360.99999999994</v>
      </c>
      <c r="D42" s="7">
        <f t="shared" si="39"/>
        <v>232323.99999999994</v>
      </c>
      <c r="E42" s="7">
        <f t="shared" si="39"/>
        <v>233289</v>
      </c>
      <c r="F42" s="6">
        <f t="shared" si="39"/>
        <v>234256</v>
      </c>
      <c r="G42" s="7">
        <f t="shared" si="39"/>
        <v>235224.99999999997</v>
      </c>
      <c r="H42" s="8">
        <f t="shared" si="39"/>
        <v>236195.99999999994</v>
      </c>
      <c r="I42" s="7">
        <f t="shared" si="39"/>
        <v>237169.00000000003</v>
      </c>
      <c r="J42" s="7">
        <f t="shared" si="39"/>
        <v>238144</v>
      </c>
      <c r="K42" s="7">
        <f t="shared" si="39"/>
        <v>239120.99999999994</v>
      </c>
      <c r="L42" s="27">
        <f t="shared" si="30"/>
        <v>96.010000000038417</v>
      </c>
      <c r="M42" s="13">
        <f t="shared" si="31"/>
        <v>192.43999999997322</v>
      </c>
      <c r="N42" s="13">
        <f t="shared" si="32"/>
        <v>289.29000000000815</v>
      </c>
      <c r="O42" s="27">
        <f t="shared" si="33"/>
        <v>386.55999999996857</v>
      </c>
      <c r="P42" s="13">
        <f t="shared" si="34"/>
        <v>484.2499999999709</v>
      </c>
      <c r="Q42" s="14">
        <f t="shared" si="35"/>
        <v>582.36000000001513</v>
      </c>
      <c r="R42" s="13">
        <f t="shared" si="36"/>
        <v>680.88999999998487</v>
      </c>
      <c r="S42" s="13">
        <f t="shared" si="37"/>
        <v>779.8399999999674</v>
      </c>
      <c r="T42" s="14">
        <f t="shared" si="38"/>
        <v>879.20999999999185</v>
      </c>
      <c r="V42" s="186">
        <v>9.3000000000000096</v>
      </c>
      <c r="W42" s="22">
        <f t="shared" si="2"/>
        <v>864900.00000000175</v>
      </c>
      <c r="X42" s="7">
        <f t="shared" si="3"/>
        <v>866761.00000000175</v>
      </c>
      <c r="Y42" s="7">
        <f t="shared" si="4"/>
        <v>868624.00000000163</v>
      </c>
      <c r="Z42" s="7">
        <f t="shared" si="5"/>
        <v>870489.00000000175</v>
      </c>
      <c r="AA42" s="6">
        <f t="shared" si="6"/>
        <v>872356.00000000163</v>
      </c>
      <c r="AB42" s="7">
        <f t="shared" si="7"/>
        <v>874225.00000000198</v>
      </c>
      <c r="AC42" s="8">
        <f t="shared" si="8"/>
        <v>876096.00000000186</v>
      </c>
      <c r="AD42" s="7">
        <f t="shared" si="9"/>
        <v>877969.00000000175</v>
      </c>
      <c r="AE42" s="7">
        <f t="shared" si="10"/>
        <v>879844.00000000175</v>
      </c>
      <c r="AF42" s="7">
        <f t="shared" si="11"/>
        <v>881721.00000000175</v>
      </c>
      <c r="AG42" s="27">
        <f t="shared" si="12"/>
        <v>186.0099999998929</v>
      </c>
      <c r="AH42" s="13">
        <f t="shared" si="13"/>
        <v>372.44000000017695</v>
      </c>
      <c r="AI42" s="13">
        <f t="shared" si="14"/>
        <v>559.29000000003725</v>
      </c>
      <c r="AJ42" s="27">
        <f t="shared" si="15"/>
        <v>746.55999999993946</v>
      </c>
      <c r="AK42" s="13">
        <f t="shared" si="16"/>
        <v>934.25000000011642</v>
      </c>
      <c r="AL42" s="14">
        <f t="shared" si="17"/>
        <v>1122.359999999986</v>
      </c>
      <c r="AM42" s="13">
        <f t="shared" si="18"/>
        <v>1310.890000000014</v>
      </c>
      <c r="AN42" s="13">
        <f t="shared" si="19"/>
        <v>1499.8399999999674</v>
      </c>
      <c r="AO42" s="14">
        <f t="shared" si="20"/>
        <v>1689.2100000001956</v>
      </c>
    </row>
    <row r="43" spans="1:41" x14ac:dyDescent="0.4">
      <c r="A43" s="171">
        <v>4.9000000000000004</v>
      </c>
      <c r="B43" s="22">
        <f t="shared" si="39"/>
        <v>240100.00000000006</v>
      </c>
      <c r="C43" s="7">
        <f t="shared" si="39"/>
        <v>241081</v>
      </c>
      <c r="D43" s="7">
        <f t="shared" si="39"/>
        <v>242064</v>
      </c>
      <c r="E43" s="7">
        <f t="shared" si="39"/>
        <v>243049.00000000006</v>
      </c>
      <c r="F43" s="6">
        <f t="shared" si="39"/>
        <v>244036.00000000006</v>
      </c>
      <c r="G43" s="7">
        <f t="shared" si="39"/>
        <v>245025</v>
      </c>
      <c r="H43" s="8">
        <f t="shared" si="39"/>
        <v>246016</v>
      </c>
      <c r="I43" s="7">
        <f t="shared" si="39"/>
        <v>247009.00000000009</v>
      </c>
      <c r="J43" s="7">
        <f t="shared" si="39"/>
        <v>248004.00000000003</v>
      </c>
      <c r="K43" s="7">
        <f t="shared" si="39"/>
        <v>249001.00000000003</v>
      </c>
      <c r="L43" s="27">
        <f t="shared" si="30"/>
        <v>98.010000000009313</v>
      </c>
      <c r="M43" s="13">
        <f t="shared" si="31"/>
        <v>196.44000000000233</v>
      </c>
      <c r="N43" s="13">
        <f t="shared" si="32"/>
        <v>295.28999999997905</v>
      </c>
      <c r="O43" s="27">
        <f t="shared" si="33"/>
        <v>394.55999999993946</v>
      </c>
      <c r="P43" s="13">
        <f t="shared" si="34"/>
        <v>494.2499999999709</v>
      </c>
      <c r="Q43" s="14">
        <f t="shared" si="35"/>
        <v>594.36000000001513</v>
      </c>
      <c r="R43" s="13">
        <f t="shared" si="36"/>
        <v>694.88999999995576</v>
      </c>
      <c r="S43" s="13">
        <f t="shared" si="37"/>
        <v>795.8399999999674</v>
      </c>
      <c r="T43" s="14">
        <f t="shared" si="38"/>
        <v>897.21000000005006</v>
      </c>
      <c r="V43" s="186">
        <v>9.4000000000000092</v>
      </c>
      <c r="W43" s="22">
        <f t="shared" si="2"/>
        <v>883600.00000000175</v>
      </c>
      <c r="X43" s="7">
        <f t="shared" si="3"/>
        <v>885481.00000000175</v>
      </c>
      <c r="Y43" s="7">
        <f t="shared" si="4"/>
        <v>887364.00000000163</v>
      </c>
      <c r="Z43" s="7">
        <f t="shared" si="5"/>
        <v>889249.00000000163</v>
      </c>
      <c r="AA43" s="6">
        <f t="shared" si="6"/>
        <v>891136.00000000163</v>
      </c>
      <c r="AB43" s="7">
        <f t="shared" si="7"/>
        <v>893025.00000000198</v>
      </c>
      <c r="AC43" s="8">
        <f t="shared" si="8"/>
        <v>894916.00000000186</v>
      </c>
      <c r="AD43" s="7">
        <f t="shared" si="9"/>
        <v>896809.00000000175</v>
      </c>
      <c r="AE43" s="7">
        <f t="shared" si="10"/>
        <v>898704.00000000175</v>
      </c>
      <c r="AF43" s="7">
        <f t="shared" si="11"/>
        <v>900601.00000000175</v>
      </c>
      <c r="AG43" s="27">
        <f t="shared" si="12"/>
        <v>188.0099999998929</v>
      </c>
      <c r="AH43" s="13">
        <f t="shared" si="13"/>
        <v>376.44000000006054</v>
      </c>
      <c r="AI43" s="13">
        <f t="shared" si="14"/>
        <v>565.29000000003725</v>
      </c>
      <c r="AJ43" s="27">
        <f t="shared" si="15"/>
        <v>754.55999999993946</v>
      </c>
      <c r="AK43" s="13">
        <f t="shared" si="16"/>
        <v>944.25000000011642</v>
      </c>
      <c r="AL43" s="14">
        <f t="shared" si="17"/>
        <v>1134.3599999998696</v>
      </c>
      <c r="AM43" s="13">
        <f t="shared" si="18"/>
        <v>1324.890000000014</v>
      </c>
      <c r="AN43" s="13">
        <f t="shared" si="19"/>
        <v>1515.839999999851</v>
      </c>
      <c r="AO43" s="14">
        <f t="shared" si="20"/>
        <v>1707.2100000001956</v>
      </c>
    </row>
    <row r="44" spans="1:41" x14ac:dyDescent="0.4">
      <c r="A44" s="171">
        <v>5</v>
      </c>
      <c r="B44" s="22">
        <f t="shared" si="39"/>
        <v>250000</v>
      </c>
      <c r="C44" s="7">
        <f t="shared" si="39"/>
        <v>251000.99999999997</v>
      </c>
      <c r="D44" s="7">
        <f t="shared" si="39"/>
        <v>252003.99999999994</v>
      </c>
      <c r="E44" s="7">
        <f t="shared" si="39"/>
        <v>253009.00000000003</v>
      </c>
      <c r="F44" s="6">
        <f t="shared" si="39"/>
        <v>254016.00000000003</v>
      </c>
      <c r="G44" s="7">
        <f t="shared" si="39"/>
        <v>255024.99999999997</v>
      </c>
      <c r="H44" s="8">
        <f t="shared" si="39"/>
        <v>256035.99999999997</v>
      </c>
      <c r="I44" s="7">
        <f t="shared" si="39"/>
        <v>257049.00000000003</v>
      </c>
      <c r="J44" s="7">
        <f t="shared" si="39"/>
        <v>258064</v>
      </c>
      <c r="K44" s="7">
        <f t="shared" si="39"/>
        <v>259080.99999999997</v>
      </c>
      <c r="L44" s="27">
        <f t="shared" si="30"/>
        <v>100.01000000003842</v>
      </c>
      <c r="M44" s="13">
        <f t="shared" si="31"/>
        <v>200.44000000000233</v>
      </c>
      <c r="N44" s="13">
        <f t="shared" si="32"/>
        <v>301.29000000003725</v>
      </c>
      <c r="O44" s="27">
        <f t="shared" si="33"/>
        <v>402.55999999993946</v>
      </c>
      <c r="P44" s="13">
        <f t="shared" si="34"/>
        <v>504.2499999999709</v>
      </c>
      <c r="Q44" s="14">
        <f t="shared" si="35"/>
        <v>606.36000000004424</v>
      </c>
      <c r="R44" s="13">
        <f t="shared" si="36"/>
        <v>708.88999999998487</v>
      </c>
      <c r="S44" s="13">
        <f t="shared" si="37"/>
        <v>811.83999999999651</v>
      </c>
      <c r="T44" s="14">
        <f t="shared" si="38"/>
        <v>915.21000000005006</v>
      </c>
      <c r="V44" s="186">
        <v>9.5000000000000107</v>
      </c>
      <c r="W44" s="22">
        <f t="shared" si="2"/>
        <v>902500.00000000198</v>
      </c>
      <c r="X44" s="7">
        <f t="shared" si="3"/>
        <v>904401.00000000198</v>
      </c>
      <c r="Y44" s="7">
        <f t="shared" si="4"/>
        <v>906304.00000000198</v>
      </c>
      <c r="Z44" s="7">
        <f t="shared" si="5"/>
        <v>908209.00000000198</v>
      </c>
      <c r="AA44" s="6">
        <f t="shared" si="6"/>
        <v>910116.00000000186</v>
      </c>
      <c r="AB44" s="7">
        <f t="shared" si="7"/>
        <v>912025.0000000021</v>
      </c>
      <c r="AC44" s="8">
        <f t="shared" si="8"/>
        <v>913936.00000000221</v>
      </c>
      <c r="AD44" s="7">
        <f t="shared" si="9"/>
        <v>915849.00000000198</v>
      </c>
      <c r="AE44" s="7">
        <f t="shared" si="10"/>
        <v>917764.0000000021</v>
      </c>
      <c r="AF44" s="7">
        <f t="shared" si="11"/>
        <v>919681.0000000021</v>
      </c>
      <c r="AG44" s="27">
        <f t="shared" si="12"/>
        <v>190.0099999998929</v>
      </c>
      <c r="AH44" s="13">
        <f t="shared" si="13"/>
        <v>380.44000000017695</v>
      </c>
      <c r="AI44" s="13">
        <f t="shared" si="14"/>
        <v>571.29000000003725</v>
      </c>
      <c r="AJ44" s="27">
        <f t="shared" si="15"/>
        <v>762.55999999982305</v>
      </c>
      <c r="AK44" s="13">
        <f t="shared" si="16"/>
        <v>954.25000000023283</v>
      </c>
      <c r="AL44" s="14">
        <f t="shared" si="17"/>
        <v>1146.3600000001024</v>
      </c>
      <c r="AM44" s="13">
        <f t="shared" si="18"/>
        <v>1338.8899999997811</v>
      </c>
      <c r="AN44" s="13">
        <f t="shared" si="19"/>
        <v>1531.8399999999674</v>
      </c>
      <c r="AO44" s="14">
        <f t="shared" si="20"/>
        <v>1725.2100000000792</v>
      </c>
    </row>
    <row r="45" spans="1:41" x14ac:dyDescent="0.4">
      <c r="A45" s="171">
        <v>5.0999999999999996</v>
      </c>
      <c r="B45" s="22">
        <f t="shared" si="39"/>
        <v>260099.99999999997</v>
      </c>
      <c r="C45" s="7">
        <f t="shared" si="39"/>
        <v>261120.99999999994</v>
      </c>
      <c r="D45" s="7">
        <f t="shared" si="39"/>
        <v>262143.99999999991</v>
      </c>
      <c r="E45" s="7">
        <f t="shared" si="39"/>
        <v>263169</v>
      </c>
      <c r="F45" s="6">
        <f t="shared" si="39"/>
        <v>264195.99999999994</v>
      </c>
      <c r="G45" s="7">
        <f t="shared" si="39"/>
        <v>265224.99999999994</v>
      </c>
      <c r="H45" s="8">
        <f t="shared" si="39"/>
        <v>266255.99999999994</v>
      </c>
      <c r="I45" s="7">
        <f t="shared" si="39"/>
        <v>267289</v>
      </c>
      <c r="J45" s="7">
        <f t="shared" si="39"/>
        <v>268323.99999999994</v>
      </c>
      <c r="K45" s="7">
        <f t="shared" si="39"/>
        <v>269360.99999999994</v>
      </c>
      <c r="L45" s="27">
        <f t="shared" si="30"/>
        <v>102.01000000003842</v>
      </c>
      <c r="M45" s="13">
        <f t="shared" si="31"/>
        <v>204.43999999997322</v>
      </c>
      <c r="N45" s="13">
        <f t="shared" si="32"/>
        <v>307.29000000000815</v>
      </c>
      <c r="O45" s="27">
        <f t="shared" si="33"/>
        <v>410.55999999993946</v>
      </c>
      <c r="P45" s="13">
        <f t="shared" si="34"/>
        <v>514.25000000005821</v>
      </c>
      <c r="Q45" s="14">
        <f t="shared" si="35"/>
        <v>618.36000000004424</v>
      </c>
      <c r="R45" s="13">
        <f t="shared" si="36"/>
        <v>722.88999999995576</v>
      </c>
      <c r="S45" s="13">
        <f t="shared" si="37"/>
        <v>827.8399999999674</v>
      </c>
      <c r="T45" s="14">
        <f t="shared" si="38"/>
        <v>933.21000000007916</v>
      </c>
      <c r="V45" s="186">
        <v>9.6000000000000103</v>
      </c>
      <c r="W45" s="22">
        <f t="shared" si="2"/>
        <v>921600.00000000198</v>
      </c>
      <c r="X45" s="7">
        <f t="shared" si="3"/>
        <v>923521.00000000186</v>
      </c>
      <c r="Y45" s="7">
        <f t="shared" si="4"/>
        <v>925444.00000000198</v>
      </c>
      <c r="Z45" s="7">
        <f t="shared" si="5"/>
        <v>927369.00000000186</v>
      </c>
      <c r="AA45" s="6">
        <f t="shared" si="6"/>
        <v>929296.00000000175</v>
      </c>
      <c r="AB45" s="7">
        <f t="shared" si="7"/>
        <v>931225.00000000221</v>
      </c>
      <c r="AC45" s="8">
        <f t="shared" si="8"/>
        <v>933156.00000000198</v>
      </c>
      <c r="AD45" s="7">
        <f t="shared" si="9"/>
        <v>935089.0000000021</v>
      </c>
      <c r="AE45" s="7">
        <f t="shared" si="10"/>
        <v>937024.00000000198</v>
      </c>
      <c r="AF45" s="7">
        <f t="shared" si="11"/>
        <v>938961.00000000198</v>
      </c>
      <c r="AG45" s="27">
        <f t="shared" si="12"/>
        <v>192.0099999998929</v>
      </c>
      <c r="AH45" s="13">
        <f t="shared" si="13"/>
        <v>384.44000000017695</v>
      </c>
      <c r="AI45" s="13">
        <f t="shared" si="14"/>
        <v>577.28999999992084</v>
      </c>
      <c r="AJ45" s="27">
        <f t="shared" si="15"/>
        <v>770.55999999993946</v>
      </c>
      <c r="AK45" s="13">
        <f t="shared" si="16"/>
        <v>964.25000000023283</v>
      </c>
      <c r="AL45" s="14">
        <f t="shared" si="17"/>
        <v>1158.359999999986</v>
      </c>
      <c r="AM45" s="13">
        <f t="shared" si="18"/>
        <v>1352.890000000014</v>
      </c>
      <c r="AN45" s="13">
        <f t="shared" si="19"/>
        <v>1547.8399999997346</v>
      </c>
      <c r="AO45" s="14">
        <f t="shared" si="20"/>
        <v>1743.2100000000792</v>
      </c>
    </row>
    <row r="46" spans="1:41" x14ac:dyDescent="0.4">
      <c r="A46" s="171">
        <v>5.2</v>
      </c>
      <c r="B46" s="22">
        <f t="shared" si="39"/>
        <v>270400</v>
      </c>
      <c r="C46" s="7">
        <f t="shared" si="39"/>
        <v>271441</v>
      </c>
      <c r="D46" s="7">
        <f t="shared" si="39"/>
        <v>272483.99999999994</v>
      </c>
      <c r="E46" s="7">
        <f t="shared" si="39"/>
        <v>273529.00000000006</v>
      </c>
      <c r="F46" s="6">
        <f t="shared" si="39"/>
        <v>274576</v>
      </c>
      <c r="G46" s="7">
        <f t="shared" si="39"/>
        <v>275625</v>
      </c>
      <c r="H46" s="8">
        <f t="shared" si="39"/>
        <v>276675.99999999994</v>
      </c>
      <c r="I46" s="7">
        <f t="shared" si="39"/>
        <v>277729.00000000006</v>
      </c>
      <c r="J46" s="7">
        <f t="shared" si="39"/>
        <v>278784</v>
      </c>
      <c r="K46" s="7">
        <f t="shared" si="39"/>
        <v>279841</v>
      </c>
      <c r="L46" s="27">
        <f t="shared" si="30"/>
        <v>104.01000000006752</v>
      </c>
      <c r="M46" s="13">
        <f t="shared" si="31"/>
        <v>208.44000000000233</v>
      </c>
      <c r="N46" s="13">
        <f t="shared" si="32"/>
        <v>313.29000000003725</v>
      </c>
      <c r="O46" s="27">
        <f t="shared" si="33"/>
        <v>418.55999999993946</v>
      </c>
      <c r="P46" s="13">
        <f t="shared" si="34"/>
        <v>524.25</v>
      </c>
      <c r="Q46" s="14">
        <f t="shared" si="35"/>
        <v>630.36000000004424</v>
      </c>
      <c r="R46" s="13">
        <f t="shared" si="36"/>
        <v>736.89000000001397</v>
      </c>
      <c r="S46" s="13">
        <f t="shared" si="37"/>
        <v>843.8399999999674</v>
      </c>
      <c r="T46" s="14">
        <f t="shared" si="38"/>
        <v>951.21000000007916</v>
      </c>
      <c r="V46" s="186">
        <v>9.7000000000000099</v>
      </c>
      <c r="W46" s="22">
        <f t="shared" si="2"/>
        <v>940900.00000000186</v>
      </c>
      <c r="X46" s="7">
        <f t="shared" si="3"/>
        <v>942841.00000000198</v>
      </c>
      <c r="Y46" s="7">
        <f t="shared" si="4"/>
        <v>944784.00000000175</v>
      </c>
      <c r="Z46" s="7">
        <f t="shared" si="5"/>
        <v>946729.00000000186</v>
      </c>
      <c r="AA46" s="6">
        <f t="shared" si="6"/>
        <v>948676.00000000186</v>
      </c>
      <c r="AB46" s="7">
        <f t="shared" si="7"/>
        <v>950625.0000000021</v>
      </c>
      <c r="AC46" s="8">
        <f t="shared" si="8"/>
        <v>952576.0000000021</v>
      </c>
      <c r="AD46" s="7">
        <f t="shared" si="9"/>
        <v>954529.00000000198</v>
      </c>
      <c r="AE46" s="7">
        <f t="shared" si="10"/>
        <v>956484.00000000198</v>
      </c>
      <c r="AF46" s="7">
        <f t="shared" si="11"/>
        <v>958441.00000000198</v>
      </c>
      <c r="AG46" s="27">
        <f t="shared" si="12"/>
        <v>194.0099999998929</v>
      </c>
      <c r="AH46" s="13">
        <f t="shared" si="13"/>
        <v>388.44000000006054</v>
      </c>
      <c r="AI46" s="13">
        <f t="shared" si="14"/>
        <v>583.29000000015367</v>
      </c>
      <c r="AJ46" s="27">
        <f t="shared" si="15"/>
        <v>778.55999999982305</v>
      </c>
      <c r="AK46" s="13">
        <f t="shared" si="16"/>
        <v>974.25000000011642</v>
      </c>
      <c r="AL46" s="14">
        <f t="shared" si="17"/>
        <v>1170.359999999986</v>
      </c>
      <c r="AM46" s="13">
        <f t="shared" si="18"/>
        <v>1366.8899999998976</v>
      </c>
      <c r="AN46" s="13">
        <f t="shared" si="19"/>
        <v>1563.839999999851</v>
      </c>
      <c r="AO46" s="14">
        <f t="shared" si="20"/>
        <v>1761.2100000000792</v>
      </c>
    </row>
    <row r="47" spans="1:41" x14ac:dyDescent="0.4">
      <c r="A47" s="171">
        <v>5.3</v>
      </c>
      <c r="B47" s="22">
        <f t="shared" si="39"/>
        <v>280900</v>
      </c>
      <c r="C47" s="7">
        <f t="shared" si="39"/>
        <v>281960.99999999994</v>
      </c>
      <c r="D47" s="7">
        <f t="shared" si="39"/>
        <v>283023.99999999994</v>
      </c>
      <c r="E47" s="7">
        <f t="shared" si="39"/>
        <v>284089</v>
      </c>
      <c r="F47" s="6">
        <f t="shared" si="39"/>
        <v>285156</v>
      </c>
      <c r="G47" s="7">
        <f t="shared" si="39"/>
        <v>286224.99999999994</v>
      </c>
      <c r="H47" s="8">
        <f t="shared" si="39"/>
        <v>287295.99999999994</v>
      </c>
      <c r="I47" s="7">
        <f t="shared" si="39"/>
        <v>288369</v>
      </c>
      <c r="J47" s="7">
        <f t="shared" si="39"/>
        <v>289444</v>
      </c>
      <c r="K47" s="7">
        <f t="shared" si="39"/>
        <v>290520.99999999994</v>
      </c>
      <c r="L47" s="27">
        <f t="shared" si="30"/>
        <v>106.01000000000931</v>
      </c>
      <c r="M47" s="13">
        <f t="shared" si="31"/>
        <v>212.44000000000233</v>
      </c>
      <c r="N47" s="13">
        <f t="shared" si="32"/>
        <v>319.28999999997905</v>
      </c>
      <c r="O47" s="27">
        <f t="shared" si="33"/>
        <v>426.55999999993946</v>
      </c>
      <c r="P47" s="13">
        <f t="shared" si="34"/>
        <v>534.24999999994179</v>
      </c>
      <c r="Q47" s="14">
        <f t="shared" si="35"/>
        <v>642.36000000004424</v>
      </c>
      <c r="R47" s="13">
        <f t="shared" si="36"/>
        <v>750.88999999995576</v>
      </c>
      <c r="S47" s="13">
        <f t="shared" si="37"/>
        <v>859.84000000002561</v>
      </c>
      <c r="T47" s="14">
        <f t="shared" si="38"/>
        <v>969.21000000002095</v>
      </c>
      <c r="V47" s="186">
        <v>9.8000000000000096</v>
      </c>
      <c r="W47" s="22">
        <f t="shared" si="2"/>
        <v>960400.00000000186</v>
      </c>
      <c r="X47" s="7">
        <f t="shared" si="3"/>
        <v>962361.00000000175</v>
      </c>
      <c r="Y47" s="7">
        <f t="shared" si="4"/>
        <v>964324.00000000186</v>
      </c>
      <c r="Z47" s="7">
        <f t="shared" si="5"/>
        <v>966289.00000000175</v>
      </c>
      <c r="AA47" s="6">
        <f t="shared" si="6"/>
        <v>968256.00000000175</v>
      </c>
      <c r="AB47" s="7">
        <f t="shared" si="7"/>
        <v>970225.0000000021</v>
      </c>
      <c r="AC47" s="8">
        <f t="shared" si="8"/>
        <v>972196.00000000198</v>
      </c>
      <c r="AD47" s="7">
        <f t="shared" si="9"/>
        <v>974169.00000000198</v>
      </c>
      <c r="AE47" s="7">
        <f t="shared" si="10"/>
        <v>976144.00000000186</v>
      </c>
      <c r="AF47" s="7">
        <f t="shared" si="11"/>
        <v>978121.00000000186</v>
      </c>
      <c r="AG47" s="27">
        <f t="shared" si="12"/>
        <v>196.0099999998929</v>
      </c>
      <c r="AH47" s="13">
        <f t="shared" si="13"/>
        <v>392.44000000029337</v>
      </c>
      <c r="AI47" s="13">
        <f t="shared" si="14"/>
        <v>589.28999999992084</v>
      </c>
      <c r="AJ47" s="27">
        <f t="shared" si="15"/>
        <v>786.55999999993946</v>
      </c>
      <c r="AK47" s="13">
        <f t="shared" si="16"/>
        <v>984.25000000011642</v>
      </c>
      <c r="AL47" s="14">
        <f t="shared" si="17"/>
        <v>1182.359999999986</v>
      </c>
      <c r="AM47" s="13">
        <f t="shared" si="18"/>
        <v>1380.8899999998976</v>
      </c>
      <c r="AN47" s="13">
        <f t="shared" si="19"/>
        <v>1579.839999999851</v>
      </c>
      <c r="AO47" s="14">
        <f t="shared" si="20"/>
        <v>1779.2100000001956</v>
      </c>
    </row>
    <row r="48" spans="1:41" x14ac:dyDescent="0.4">
      <c r="A48" s="172">
        <v>5.4</v>
      </c>
      <c r="B48" s="23">
        <f t="shared" si="39"/>
        <v>291600.00000000006</v>
      </c>
      <c r="C48" s="10">
        <f t="shared" si="39"/>
        <v>292681</v>
      </c>
      <c r="D48" s="10">
        <f t="shared" si="39"/>
        <v>293764</v>
      </c>
      <c r="E48" s="10">
        <f t="shared" si="39"/>
        <v>294849.00000000006</v>
      </c>
      <c r="F48" s="9">
        <f t="shared" si="39"/>
        <v>295936.00000000006</v>
      </c>
      <c r="G48" s="10">
        <f t="shared" si="39"/>
        <v>297025</v>
      </c>
      <c r="H48" s="11">
        <f t="shared" si="39"/>
        <v>298116</v>
      </c>
      <c r="I48" s="10">
        <f t="shared" si="39"/>
        <v>299209.00000000006</v>
      </c>
      <c r="J48" s="10">
        <f t="shared" si="39"/>
        <v>300304.00000000006</v>
      </c>
      <c r="K48" s="10">
        <f t="shared" si="39"/>
        <v>301401.00000000006</v>
      </c>
      <c r="L48" s="28">
        <f t="shared" si="30"/>
        <v>108.01000000000931</v>
      </c>
      <c r="M48" s="16">
        <f t="shared" si="31"/>
        <v>216.44000000000233</v>
      </c>
      <c r="N48" s="16">
        <f t="shared" si="32"/>
        <v>325.28999999997905</v>
      </c>
      <c r="O48" s="28">
        <f t="shared" si="33"/>
        <v>434.55999999993946</v>
      </c>
      <c r="P48" s="16">
        <f t="shared" si="34"/>
        <v>544.25</v>
      </c>
      <c r="Q48" s="17">
        <f t="shared" si="35"/>
        <v>654.36000000004424</v>
      </c>
      <c r="R48" s="16">
        <f t="shared" si="36"/>
        <v>764.88999999995576</v>
      </c>
      <c r="S48" s="16">
        <f t="shared" si="37"/>
        <v>875.84000000002561</v>
      </c>
      <c r="T48" s="17">
        <f t="shared" si="38"/>
        <v>987.21000000002095</v>
      </c>
      <c r="V48" s="187">
        <v>9.9000000000000092</v>
      </c>
      <c r="W48" s="23">
        <f t="shared" si="2"/>
        <v>980100.00000000186</v>
      </c>
      <c r="X48" s="10">
        <f t="shared" si="3"/>
        <v>982081.00000000175</v>
      </c>
      <c r="Y48" s="10">
        <f t="shared" si="4"/>
        <v>984064.00000000175</v>
      </c>
      <c r="Z48" s="10">
        <f t="shared" si="5"/>
        <v>986049.00000000175</v>
      </c>
      <c r="AA48" s="9">
        <f t="shared" si="6"/>
        <v>988036.00000000175</v>
      </c>
      <c r="AB48" s="10">
        <f t="shared" si="7"/>
        <v>990025.00000000198</v>
      </c>
      <c r="AC48" s="11">
        <f t="shared" si="8"/>
        <v>992016.00000000198</v>
      </c>
      <c r="AD48" s="10">
        <f t="shared" si="9"/>
        <v>994009.00000000186</v>
      </c>
      <c r="AE48" s="10">
        <f t="shared" si="10"/>
        <v>996004.00000000198</v>
      </c>
      <c r="AF48" s="10">
        <f t="shared" si="11"/>
        <v>998001.00000000186</v>
      </c>
      <c r="AG48" s="28">
        <f t="shared" si="12"/>
        <v>198.0099999998929</v>
      </c>
      <c r="AH48" s="16">
        <f t="shared" si="13"/>
        <v>396.44000000017695</v>
      </c>
      <c r="AI48" s="16">
        <f t="shared" si="14"/>
        <v>595.29000000003725</v>
      </c>
      <c r="AJ48" s="28">
        <f t="shared" si="15"/>
        <v>794.55999999993946</v>
      </c>
      <c r="AK48" s="16">
        <f t="shared" si="16"/>
        <v>994.25000000011642</v>
      </c>
      <c r="AL48" s="17">
        <f t="shared" si="17"/>
        <v>1194.3600000001024</v>
      </c>
      <c r="AM48" s="16">
        <f t="shared" si="18"/>
        <v>1394.8899999997811</v>
      </c>
      <c r="AN48" s="16">
        <f t="shared" si="19"/>
        <v>1595.839999999851</v>
      </c>
      <c r="AO48" s="17">
        <f t="shared" si="20"/>
        <v>1797.2099999999627</v>
      </c>
    </row>
    <row r="49" spans="1:41" x14ac:dyDescent="0.4">
      <c r="A49" s="184"/>
      <c r="B49" s="7"/>
      <c r="C49" s="7"/>
      <c r="D49" s="7"/>
      <c r="E49" s="7"/>
      <c r="F49" s="7"/>
      <c r="G49" s="7"/>
      <c r="H49" s="7"/>
      <c r="I49" s="7"/>
      <c r="J49" s="7"/>
      <c r="K49" s="7"/>
      <c r="L49" s="13"/>
      <c r="M49" s="13"/>
      <c r="N49" s="13"/>
      <c r="O49" s="13"/>
      <c r="P49" s="13"/>
      <c r="Q49" s="13"/>
      <c r="R49" s="13"/>
      <c r="S49" s="13"/>
      <c r="T49" s="13"/>
      <c r="U49" s="135"/>
      <c r="V49" s="184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13"/>
      <c r="AH49" s="13"/>
      <c r="AI49" s="13"/>
      <c r="AJ49" s="13"/>
      <c r="AK49" s="13"/>
      <c r="AL49" s="13"/>
      <c r="AM49" s="13"/>
      <c r="AN49" s="13"/>
      <c r="AO49" s="13"/>
    </row>
    <row r="50" spans="1:41" x14ac:dyDescent="0.4">
      <c r="A50" s="184"/>
      <c r="B50" s="7"/>
      <c r="C50" s="7"/>
      <c r="D50" s="7"/>
      <c r="E50" s="7"/>
      <c r="F50" s="7"/>
      <c r="G50" s="7"/>
      <c r="H50" s="7"/>
      <c r="I50" s="7"/>
      <c r="J50" s="7"/>
      <c r="K50" s="7"/>
      <c r="L50" s="13"/>
      <c r="M50" s="13"/>
      <c r="N50" s="13"/>
      <c r="O50" s="13"/>
      <c r="P50" s="13"/>
      <c r="Q50" s="13"/>
      <c r="R50" s="13"/>
      <c r="S50" s="13"/>
      <c r="T50" s="13"/>
      <c r="U50" s="135"/>
      <c r="V50" s="184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13"/>
      <c r="AH50" s="13"/>
      <c r="AI50" s="13"/>
      <c r="AJ50" s="13"/>
      <c r="AK50" s="13"/>
      <c r="AL50" s="13"/>
      <c r="AM50" s="13"/>
      <c r="AN50" s="13"/>
      <c r="AO50" s="13"/>
    </row>
    <row r="51" spans="1:41" x14ac:dyDescent="0.4">
      <c r="A51" s="184"/>
      <c r="B51" s="7"/>
      <c r="C51" s="7"/>
      <c r="D51" s="7"/>
      <c r="E51" s="7"/>
      <c r="F51" s="7"/>
      <c r="G51" s="7"/>
      <c r="H51" s="7"/>
      <c r="I51" s="7"/>
      <c r="J51" s="7"/>
      <c r="K51" s="7"/>
      <c r="L51" s="13"/>
      <c r="M51" s="13"/>
      <c r="N51" s="13"/>
      <c r="O51" s="13"/>
      <c r="P51" s="13"/>
      <c r="Q51" s="13"/>
      <c r="R51" s="13"/>
      <c r="S51" s="13"/>
      <c r="T51" s="13"/>
      <c r="U51" s="135"/>
      <c r="V51" s="184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13"/>
      <c r="AH51" s="13"/>
      <c r="AI51" s="13"/>
      <c r="AJ51" s="13"/>
      <c r="AK51" s="13"/>
      <c r="AL51" s="13"/>
      <c r="AM51" s="13"/>
      <c r="AN51" s="13"/>
      <c r="AO51" s="13"/>
    </row>
    <row r="52" spans="1:41" x14ac:dyDescent="0.4">
      <c r="A52" s="184"/>
      <c r="B52" s="7"/>
      <c r="C52" s="7"/>
      <c r="D52" s="7"/>
      <c r="E52" s="7"/>
      <c r="F52" s="7"/>
      <c r="G52" s="7"/>
      <c r="H52" s="7"/>
      <c r="I52" s="7"/>
      <c r="J52" s="7"/>
      <c r="K52" s="7"/>
      <c r="L52" s="13"/>
      <c r="M52" s="13"/>
      <c r="N52" s="13"/>
      <c r="O52" s="13"/>
      <c r="P52" s="13"/>
      <c r="Q52" s="13"/>
      <c r="R52" s="13"/>
      <c r="S52" s="13"/>
      <c r="T52" s="13"/>
      <c r="U52" s="135"/>
      <c r="V52" s="184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13"/>
      <c r="AH52" s="13"/>
      <c r="AI52" s="13"/>
      <c r="AJ52" s="13"/>
      <c r="AK52" s="13"/>
      <c r="AL52" s="13"/>
      <c r="AM52" s="13"/>
      <c r="AN52" s="13"/>
      <c r="AO52" s="13"/>
    </row>
    <row r="53" spans="1:41" x14ac:dyDescent="0.4">
      <c r="A53" s="184"/>
      <c r="B53" s="7"/>
      <c r="C53" s="7"/>
      <c r="D53" s="7"/>
      <c r="E53" s="7"/>
      <c r="F53" s="7"/>
      <c r="G53" s="7"/>
      <c r="H53" s="7"/>
      <c r="I53" s="7"/>
      <c r="J53" s="7"/>
      <c r="K53" s="7"/>
      <c r="L53" s="13"/>
      <c r="M53" s="13"/>
      <c r="N53" s="13"/>
      <c r="O53" s="13"/>
      <c r="P53" s="13"/>
      <c r="Q53" s="13"/>
      <c r="R53" s="13"/>
      <c r="S53" s="13"/>
      <c r="T53" s="13"/>
      <c r="U53" s="135"/>
      <c r="V53" s="184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13"/>
      <c r="AH53" s="13"/>
      <c r="AI53" s="13"/>
      <c r="AJ53" s="13"/>
      <c r="AK53" s="13"/>
      <c r="AL53" s="13"/>
      <c r="AM53" s="13"/>
      <c r="AN53" s="13"/>
      <c r="AO53" s="13"/>
    </row>
    <row r="65" spans="1:22" x14ac:dyDescent="0.4">
      <c r="A65" s="126"/>
      <c r="V65" s="126"/>
    </row>
    <row r="66" spans="1:22" x14ac:dyDescent="0.4">
      <c r="A66" s="126"/>
      <c r="V66" s="126"/>
    </row>
    <row r="67" spans="1:22" x14ac:dyDescent="0.4">
      <c r="A67" s="126"/>
      <c r="V67" s="126"/>
    </row>
    <row r="68" spans="1:22" x14ac:dyDescent="0.4">
      <c r="A68" s="126"/>
      <c r="V68" s="126"/>
    </row>
    <row r="69" spans="1:22" x14ac:dyDescent="0.4">
      <c r="A69" s="126"/>
      <c r="V69" s="126"/>
    </row>
    <row r="70" spans="1:22" x14ac:dyDescent="0.4">
      <c r="A70" s="126"/>
      <c r="V70" s="126"/>
    </row>
    <row r="71" spans="1:22" x14ac:dyDescent="0.4">
      <c r="A71" s="126"/>
      <c r="V71" s="126"/>
    </row>
    <row r="72" spans="1:22" x14ac:dyDescent="0.4">
      <c r="A72" s="126"/>
      <c r="V72" s="126"/>
    </row>
    <row r="73" spans="1:22" x14ac:dyDescent="0.4">
      <c r="A73" s="126"/>
      <c r="V73" s="126"/>
    </row>
    <row r="74" spans="1:22" x14ac:dyDescent="0.4">
      <c r="A74" s="126"/>
      <c r="V74" s="126"/>
    </row>
    <row r="75" spans="1:22" x14ac:dyDescent="0.4">
      <c r="A75" s="126"/>
      <c r="V75" s="126"/>
    </row>
    <row r="76" spans="1:22" x14ac:dyDescent="0.4">
      <c r="A76" s="126"/>
      <c r="V76" s="126"/>
    </row>
    <row r="77" spans="1:22" x14ac:dyDescent="0.4">
      <c r="A77" s="126"/>
      <c r="V77" s="126"/>
    </row>
    <row r="78" spans="1:22" x14ac:dyDescent="0.4">
      <c r="A78" s="126"/>
      <c r="V78" s="126"/>
    </row>
    <row r="79" spans="1:22" x14ac:dyDescent="0.4">
      <c r="A79" s="126"/>
      <c r="V79" s="126"/>
    </row>
    <row r="80" spans="1:22" x14ac:dyDescent="0.4">
      <c r="A80" s="126"/>
      <c r="V80" s="126"/>
    </row>
    <row r="81" spans="1:22" x14ac:dyDescent="0.4">
      <c r="A81" s="126"/>
      <c r="V81" s="126"/>
    </row>
    <row r="82" spans="1:22" x14ac:dyDescent="0.4">
      <c r="A82" s="126"/>
      <c r="V82" s="126"/>
    </row>
    <row r="83" spans="1:22" x14ac:dyDescent="0.4">
      <c r="A83" s="126"/>
      <c r="V83" s="126"/>
    </row>
    <row r="84" spans="1:22" x14ac:dyDescent="0.4">
      <c r="A84" s="126"/>
      <c r="V84" s="126"/>
    </row>
    <row r="85" spans="1:22" x14ac:dyDescent="0.4">
      <c r="A85" s="126"/>
      <c r="V85" s="126"/>
    </row>
    <row r="86" spans="1:22" x14ac:dyDescent="0.4">
      <c r="A86" s="126"/>
      <c r="V86" s="126"/>
    </row>
    <row r="87" spans="1:22" x14ac:dyDescent="0.4">
      <c r="A87" s="126"/>
      <c r="V87" s="126"/>
    </row>
    <row r="88" spans="1:22" x14ac:dyDescent="0.4">
      <c r="A88" s="126"/>
      <c r="V88" s="126"/>
    </row>
    <row r="89" spans="1:22" x14ac:dyDescent="0.4">
      <c r="A89" s="126"/>
      <c r="V89" s="126"/>
    </row>
    <row r="90" spans="1:22" x14ac:dyDescent="0.4">
      <c r="A90" s="126"/>
      <c r="V90" s="126"/>
    </row>
    <row r="91" spans="1:22" x14ac:dyDescent="0.4">
      <c r="A91" s="126"/>
      <c r="V91" s="126"/>
    </row>
    <row r="92" spans="1:22" x14ac:dyDescent="0.4">
      <c r="A92" s="126"/>
      <c r="V92" s="126"/>
    </row>
    <row r="93" spans="1:22" x14ac:dyDescent="0.4">
      <c r="A93" s="126"/>
      <c r="V93" s="126"/>
    </row>
  </sheetData>
  <mergeCells count="26">
    <mergeCell ref="W2:W3"/>
    <mergeCell ref="A1:T1"/>
    <mergeCell ref="V1:A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T2"/>
    <mergeCell ref="V2:V3"/>
    <mergeCell ref="AD2:AD3"/>
    <mergeCell ref="AE2:AE3"/>
    <mergeCell ref="AF2:AF3"/>
    <mergeCell ref="AG2:AO2"/>
    <mergeCell ref="X2:X3"/>
    <mergeCell ref="Y2:Y3"/>
    <mergeCell ref="Z2:Z3"/>
    <mergeCell ref="AA2:AA3"/>
    <mergeCell ref="AB2:AB3"/>
    <mergeCell ref="AC2:AC3"/>
  </mergeCells>
  <pageMargins left="0.7" right="0.7" top="0.75" bottom="0.75" header="0.3" footer="0.3"/>
  <pageSetup scale="56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3"/>
  <sheetViews>
    <sheetView zoomScaleNormal="100" workbookViewId="0">
      <selection sqref="A1:T1"/>
    </sheetView>
  </sheetViews>
  <sheetFormatPr defaultRowHeight="16.5" x14ac:dyDescent="0.4"/>
  <cols>
    <col min="1" max="1" width="3" style="185" customWidth="1"/>
    <col min="2" max="11" width="5.5" style="126" customWidth="1"/>
    <col min="12" max="20" width="3.5" style="126" customWidth="1"/>
    <col min="21" max="21" width="2.09765625" style="126" customWidth="1"/>
    <col min="22" max="22" width="3" style="185" customWidth="1"/>
    <col min="23" max="32" width="5.5" style="126" customWidth="1"/>
    <col min="33" max="41" width="3.5" style="126" customWidth="1"/>
    <col min="42" max="16384" width="8.796875" style="126"/>
  </cols>
  <sheetData>
    <row r="1" spans="1:41" x14ac:dyDescent="0.4">
      <c r="A1" s="228" t="s">
        <v>155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4"/>
      <c r="V1" s="228" t="s">
        <v>155</v>
      </c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</row>
    <row r="2" spans="1:41" ht="17.25" customHeight="1" x14ac:dyDescent="0.4">
      <c r="A2" s="253"/>
      <c r="B2" s="238">
        <v>0</v>
      </c>
      <c r="C2" s="234">
        <v>1</v>
      </c>
      <c r="D2" s="234">
        <v>2</v>
      </c>
      <c r="E2" s="234">
        <v>3</v>
      </c>
      <c r="F2" s="232">
        <v>4</v>
      </c>
      <c r="G2" s="234">
        <v>5</v>
      </c>
      <c r="H2" s="236">
        <v>6</v>
      </c>
      <c r="I2" s="234">
        <v>7</v>
      </c>
      <c r="J2" s="234">
        <v>8</v>
      </c>
      <c r="K2" s="234">
        <v>9</v>
      </c>
      <c r="L2" s="240" t="s">
        <v>1</v>
      </c>
      <c r="M2" s="241"/>
      <c r="N2" s="241"/>
      <c r="O2" s="241"/>
      <c r="P2" s="241"/>
      <c r="Q2" s="241"/>
      <c r="R2" s="241"/>
      <c r="S2" s="241"/>
      <c r="T2" s="242"/>
      <c r="V2" s="255"/>
      <c r="W2" s="238">
        <v>0</v>
      </c>
      <c r="X2" s="234">
        <v>1</v>
      </c>
      <c r="Y2" s="234">
        <v>2</v>
      </c>
      <c r="Z2" s="234">
        <v>3</v>
      </c>
      <c r="AA2" s="232">
        <v>4</v>
      </c>
      <c r="AB2" s="234">
        <v>5</v>
      </c>
      <c r="AC2" s="236">
        <v>6</v>
      </c>
      <c r="AD2" s="234">
        <v>7</v>
      </c>
      <c r="AE2" s="234">
        <v>8</v>
      </c>
      <c r="AF2" s="234">
        <v>9</v>
      </c>
      <c r="AG2" s="240" t="s">
        <v>1</v>
      </c>
      <c r="AH2" s="241"/>
      <c r="AI2" s="241"/>
      <c r="AJ2" s="241"/>
      <c r="AK2" s="241"/>
      <c r="AL2" s="241"/>
      <c r="AM2" s="241"/>
      <c r="AN2" s="241"/>
      <c r="AO2" s="242"/>
    </row>
    <row r="3" spans="1:41" x14ac:dyDescent="0.4">
      <c r="A3" s="254"/>
      <c r="B3" s="239"/>
      <c r="C3" s="235"/>
      <c r="D3" s="235"/>
      <c r="E3" s="235"/>
      <c r="F3" s="233"/>
      <c r="G3" s="235"/>
      <c r="H3" s="237"/>
      <c r="I3" s="235"/>
      <c r="J3" s="235"/>
      <c r="K3" s="235"/>
      <c r="L3" s="15">
        <v>1</v>
      </c>
      <c r="M3" s="134">
        <v>2</v>
      </c>
      <c r="N3" s="134">
        <v>3</v>
      </c>
      <c r="O3" s="15">
        <v>4</v>
      </c>
      <c r="P3" s="134">
        <v>5</v>
      </c>
      <c r="Q3" s="19">
        <v>6</v>
      </c>
      <c r="R3" s="134">
        <v>7</v>
      </c>
      <c r="S3" s="134">
        <v>8</v>
      </c>
      <c r="T3" s="19">
        <v>9</v>
      </c>
      <c r="V3" s="256"/>
      <c r="W3" s="239"/>
      <c r="X3" s="235"/>
      <c r="Y3" s="235"/>
      <c r="Z3" s="235"/>
      <c r="AA3" s="233"/>
      <c r="AB3" s="235"/>
      <c r="AC3" s="237"/>
      <c r="AD3" s="235"/>
      <c r="AE3" s="235"/>
      <c r="AF3" s="235"/>
      <c r="AG3" s="15">
        <v>1</v>
      </c>
      <c r="AH3" s="134">
        <v>2</v>
      </c>
      <c r="AI3" s="134">
        <v>3</v>
      </c>
      <c r="AJ3" s="130">
        <v>4</v>
      </c>
      <c r="AK3" s="131">
        <v>5</v>
      </c>
      <c r="AL3" s="132">
        <v>6</v>
      </c>
      <c r="AM3" s="134">
        <v>7</v>
      </c>
      <c r="AN3" s="134">
        <v>8</v>
      </c>
      <c r="AO3" s="19">
        <v>9</v>
      </c>
    </row>
    <row r="4" spans="1:41" x14ac:dyDescent="0.4">
      <c r="A4" s="170">
        <v>1</v>
      </c>
      <c r="B4" s="21">
        <f>SQRT($A4+B$2*0.01)*100000</f>
        <v>100000</v>
      </c>
      <c r="C4" s="7">
        <f t="shared" ref="C4:K19" si="0">SQRT($A4+C$2*0.01)*100000</f>
        <v>100498.75621120889</v>
      </c>
      <c r="D4" s="7">
        <f t="shared" si="0"/>
        <v>100995.04938362079</v>
      </c>
      <c r="E4" s="7">
        <f t="shared" si="0"/>
        <v>101488.91565092219</v>
      </c>
      <c r="F4" s="6">
        <f t="shared" si="0"/>
        <v>101980.39027185571</v>
      </c>
      <c r="G4" s="7">
        <f t="shared" si="0"/>
        <v>102469.507659596</v>
      </c>
      <c r="H4" s="8">
        <f t="shared" si="0"/>
        <v>102956.30140986999</v>
      </c>
      <c r="I4" s="7">
        <f t="shared" si="0"/>
        <v>103440.804327886</v>
      </c>
      <c r="J4" s="7">
        <f t="shared" si="0"/>
        <v>103923.04845413264</v>
      </c>
      <c r="K4" s="7">
        <f t="shared" si="0"/>
        <v>104403.06508910551</v>
      </c>
      <c r="L4" s="27">
        <f>SQRT($A4+B$2*0.01+L$3*0.001)*100000-SQRT($A4+B$2*0.01)*100000</f>
        <v>49.98750624609238</v>
      </c>
      <c r="M4" s="13">
        <f t="shared" ref="M4:T4" si="1">SQRT($A4+C$2*0.01+M$3*0.001)*100000-SQRT($A4+C$2*0.01)*100000</f>
        <v>99.454508465452818</v>
      </c>
      <c r="N4" s="13">
        <f t="shared" si="1"/>
        <v>148.41308430145727</v>
      </c>
      <c r="O4" s="27">
        <f t="shared" si="1"/>
        <v>196.87490016709489</v>
      </c>
      <c r="P4" s="13">
        <f t="shared" si="1"/>
        <v>244.85122944865725</v>
      </c>
      <c r="Q4" s="14">
        <f t="shared" si="1"/>
        <v>292.35296972504875</v>
      </c>
      <c r="R4" s="13">
        <f t="shared" si="1"/>
        <v>339.39065906383621</v>
      </c>
      <c r="S4" s="13">
        <f t="shared" si="1"/>
        <v>385.97449145327846</v>
      </c>
      <c r="T4" s="14">
        <f t="shared" si="1"/>
        <v>432.1143314238725</v>
      </c>
      <c r="V4" s="186">
        <v>5.5</v>
      </c>
      <c r="W4" s="21">
        <f t="shared" ref="W4:W48" si="2">SQRT($V4+B$2*0.01)*100000</f>
        <v>234520.7879911715</v>
      </c>
      <c r="X4" s="7">
        <f t="shared" ref="X4:X48" si="3">SQRT($V4+C$2*0.01)*100000</f>
        <v>234733.89188611001</v>
      </c>
      <c r="Y4" s="7">
        <f t="shared" ref="Y4:Y48" si="4">SQRT($V4+D$2*0.01)*100000</f>
        <v>234946.80248941461</v>
      </c>
      <c r="Z4" s="7">
        <f t="shared" ref="Z4:Z48" si="5">SQRT($V4+E$2*0.01)*100000</f>
        <v>235159.52032609694</v>
      </c>
      <c r="AA4" s="6">
        <f t="shared" ref="AA4:AA48" si="6">SQRT($V4+F$2*0.01)*100000</f>
        <v>235372.04591879642</v>
      </c>
      <c r="AB4" s="7">
        <f t="shared" ref="AB4:AB48" si="7">SQRT($V4+G$2*0.01)*100000</f>
        <v>235584.37978779493</v>
      </c>
      <c r="AC4" s="8">
        <f t="shared" ref="AC4:AC48" si="8">SQRT($V4+H$2*0.01)*100000</f>
        <v>235796.52245103192</v>
      </c>
      <c r="AD4" s="7">
        <f t="shared" ref="AD4:AD48" si="9">SQRT($V4+I$2*0.01)*100000</f>
        <v>236008.47442411893</v>
      </c>
      <c r="AE4" s="7">
        <f t="shared" ref="AE4:AE48" si="10">SQRT($V4+J$2*0.01)*100000</f>
        <v>236220.23622035436</v>
      </c>
      <c r="AF4" s="7">
        <f t="shared" ref="AF4:AF48" si="11">SQRT($V4+K$2*0.01)*100000</f>
        <v>236431.80835073779</v>
      </c>
      <c r="AG4" s="27">
        <f t="shared" ref="AG4:AG48" si="12">SQRT($V4+B$2*0.01+L$3*0.001)*100000-SQRT($V4+B$2*0.01)*100000</f>
        <v>21.319102629466215</v>
      </c>
      <c r="AH4" s="13">
        <f t="shared" ref="AH4:AH48" si="13">SQRT($V4+C$2*0.01+M$3*0.001)*100000-SQRT($V4+C$2*0.01)*100000</f>
        <v>42.597567156975856</v>
      </c>
      <c r="AI4" s="13">
        <f t="shared" ref="AI4:AI48" si="14">SQRT($V4+D$2*0.01+N$3*0.001)*100000-SQRT($V4+D$2*0.01)*100000</f>
        <v>63.835567674192134</v>
      </c>
      <c r="AJ4" s="27">
        <f t="shared" ref="AJ4:AJ48" si="15">SQRT($V4+E$2*0.01+O$3*0.001)*100000-SQRT($V4+E$2*0.01)*100000</f>
        <v>85.033277169277426</v>
      </c>
      <c r="AK4" s="13">
        <f t="shared" ref="AK4:AK48" si="16">SQRT($V4+F$2*0.01+P$3*0.001)*100000-SQRT($V4+F$2*0.01)*100000</f>
        <v>106.19086753594456</v>
      </c>
      <c r="AL4" s="14">
        <f t="shared" ref="AL4:AL48" si="17">SQRT($V4+G$2*0.01+Q$3*0.001)*100000-SQRT($V4+G$2*0.01)*100000</f>
        <v>127.30850958247902</v>
      </c>
      <c r="AM4" s="13">
        <f t="shared" ref="AM4:AM48" si="18">SQRT($V4+H$2*0.01+R$3*0.001)*100000-SQRT($V4+H$2*0.01)*100000</f>
        <v>148.38637304081931</v>
      </c>
      <c r="AN4" s="13">
        <f t="shared" ref="AN4:AN48" si="19">SQRT($V4+I$2*0.01+S$3*0.001)*100000-SQRT($V4+I$2*0.01)*100000</f>
        <v>169.42462657549186</v>
      </c>
      <c r="AO4" s="14">
        <f t="shared" ref="AO4:AO48" si="20">SQRT($V4+J$2*0.01+T$3*0.001)*100000-SQRT($V4+J$2*0.01)*100000</f>
        <v>190.42343779219664</v>
      </c>
    </row>
    <row r="5" spans="1:41" x14ac:dyDescent="0.4">
      <c r="A5" s="171">
        <v>1.1000000000000001</v>
      </c>
      <c r="B5" s="22">
        <f t="shared" ref="B5:K36" si="21">SQRT($A5+B$2*0.01)*100000</f>
        <v>104880.88481701516</v>
      </c>
      <c r="C5" s="7">
        <f t="shared" si="0"/>
        <v>105356.53752852738</v>
      </c>
      <c r="D5" s="7">
        <f t="shared" si="0"/>
        <v>105830.05244258363</v>
      </c>
      <c r="E5" s="7">
        <f t="shared" si="0"/>
        <v>106301.4581273465</v>
      </c>
      <c r="F5" s="6">
        <f t="shared" si="0"/>
        <v>106770.78252031311</v>
      </c>
      <c r="G5" s="7">
        <f t="shared" si="0"/>
        <v>107238.05294763608</v>
      </c>
      <c r="H5" s="8">
        <f t="shared" si="0"/>
        <v>107703.2961426901</v>
      </c>
      <c r="I5" s="7">
        <f t="shared" si="0"/>
        <v>108166.53826391969</v>
      </c>
      <c r="J5" s="7">
        <f t="shared" si="0"/>
        <v>108627.80491200218</v>
      </c>
      <c r="K5" s="7">
        <f t="shared" si="0"/>
        <v>109087.12114635715</v>
      </c>
      <c r="L5" s="27">
        <f t="shared" ref="L5:L48" si="22">SQRT($A5+B$2*0.01+L$3*0.001)*100000-SQRT($A5+B$2*0.01)*100000</f>
        <v>47.662299582239939</v>
      </c>
      <c r="M5" s="13">
        <f t="shared" ref="M5:M48" si="23">SQRT($A5+C$2*0.01+M$3*0.001)*100000-SQRT($A5+C$2*0.01)*100000</f>
        <v>94.873083185171708</v>
      </c>
      <c r="N5" s="13">
        <f t="shared" ref="N5:N48" si="24">SQRT($A5+D$2*0.01+N$3*0.001)*100000-SQRT($A5+D$2*0.01)*100000</f>
        <v>141.6418913280213</v>
      </c>
      <c r="O5" s="27">
        <f t="shared" ref="O5:O48" si="25">SQRT($A5+E$2*0.01+O$3*0.001)*100000-SQRT($A5+E$2*0.01)*100000</f>
        <v>187.97796844659024</v>
      </c>
      <c r="P5" s="13">
        <f t="shared" ref="P5:P48" si="26">SQRT($A5+F$2*0.01+P$3*0.001)*100000-SQRT($A5+F$2*0.01)*100000</f>
        <v>233.89027485037514</v>
      </c>
      <c r="Q5" s="14">
        <f t="shared" ref="Q5:Q48" si="27">SQRT($A5+G$2*0.01+Q$3*0.001)*100000-SQRT($A5+G$2*0.01)*100000</f>
        <v>279.3874980888213</v>
      </c>
      <c r="R5" s="13">
        <f t="shared" ref="R5:R48" si="28">SQRT($A5+H$2*0.01+R$3*0.001)*100000-SQRT($A5+H$2*0.01)*100000</f>
        <v>324.47806376108201</v>
      </c>
      <c r="S5" s="13">
        <f t="shared" ref="S5:S48" si="29">SQRT($A5+I$2*0.01+S$3*0.001)*100000-SQRT($A5+I$2*0.01)*100000</f>
        <v>369.17014580139949</v>
      </c>
      <c r="T5" s="14">
        <f t="shared" ref="T5:T48" si="30">SQRT($A5+J$2*0.01+T$3*0.001)*100000-SQRT($A5+J$2*0.01)*100000</f>
        <v>413.47167626964801</v>
      </c>
      <c r="V5" s="186">
        <v>5.6</v>
      </c>
      <c r="W5" s="22">
        <f t="shared" si="2"/>
        <v>236643.19132398465</v>
      </c>
      <c r="X5" s="7">
        <f t="shared" si="3"/>
        <v>236854.38564654021</v>
      </c>
      <c r="Y5" s="7">
        <f t="shared" si="4"/>
        <v>237065.39182259396</v>
      </c>
      <c r="Z5" s="7">
        <f t="shared" si="5"/>
        <v>237276.21035409343</v>
      </c>
      <c r="AA5" s="6">
        <f t="shared" si="6"/>
        <v>237486.84174075833</v>
      </c>
      <c r="AB5" s="7">
        <f t="shared" si="7"/>
        <v>237697.28648009422</v>
      </c>
      <c r="AC5" s="8">
        <f t="shared" si="8"/>
        <v>237907.54506740638</v>
      </c>
      <c r="AD5" s="7">
        <f t="shared" si="9"/>
        <v>238117.61799581314</v>
      </c>
      <c r="AE5" s="7">
        <f t="shared" si="10"/>
        <v>238327.50575625966</v>
      </c>
      <c r="AF5" s="7">
        <f t="shared" si="11"/>
        <v>238537.20883753127</v>
      </c>
      <c r="AG5" s="27">
        <f t="shared" si="12"/>
        <v>21.127913199889008</v>
      </c>
      <c r="AH5" s="13">
        <f t="shared" si="13"/>
        <v>42.216270836390322</v>
      </c>
      <c r="AI5" s="13">
        <f t="shared" si="14"/>
        <v>63.265239347849274</v>
      </c>
      <c r="AJ5" s="27">
        <f t="shared" si="15"/>
        <v>84.274984136369312</v>
      </c>
      <c r="AK5" s="13">
        <f t="shared" si="16"/>
        <v>105.24566957607749</v>
      </c>
      <c r="AL5" s="14">
        <f t="shared" si="17"/>
        <v>126.1774590217683</v>
      </c>
      <c r="AM5" s="13">
        <f t="shared" si="18"/>
        <v>147.0705148166744</v>
      </c>
      <c r="AN5" s="13">
        <f t="shared" si="19"/>
        <v>167.9249983013724</v>
      </c>
      <c r="AO5" s="14">
        <f t="shared" si="20"/>
        <v>188.74106982132071</v>
      </c>
    </row>
    <row r="6" spans="1:41" x14ac:dyDescent="0.4">
      <c r="A6" s="171">
        <v>1.2</v>
      </c>
      <c r="B6" s="22">
        <f t="shared" si="21"/>
        <v>109544.51150103321</v>
      </c>
      <c r="C6" s="7">
        <f t="shared" si="0"/>
        <v>110000.00000000001</v>
      </c>
      <c r="D6" s="7">
        <f t="shared" si="0"/>
        <v>110453.61017187261</v>
      </c>
      <c r="E6" s="7">
        <f t="shared" si="0"/>
        <v>110905.36506409416</v>
      </c>
      <c r="F6" s="6">
        <f t="shared" si="0"/>
        <v>111355.28725660044</v>
      </c>
      <c r="G6" s="7">
        <f t="shared" si="0"/>
        <v>111803.39887498949</v>
      </c>
      <c r="H6" s="8">
        <f t="shared" si="0"/>
        <v>112249.72160321825</v>
      </c>
      <c r="I6" s="7">
        <f t="shared" si="0"/>
        <v>112694.27669584643</v>
      </c>
      <c r="J6" s="7">
        <f t="shared" si="0"/>
        <v>113137.0849898476</v>
      </c>
      <c r="K6" s="7">
        <f t="shared" si="0"/>
        <v>113578.16691600546</v>
      </c>
      <c r="L6" s="27">
        <f t="shared" si="22"/>
        <v>45.634041346638696</v>
      </c>
      <c r="M6" s="13">
        <f t="shared" si="23"/>
        <v>90.871556183046778</v>
      </c>
      <c r="N6" s="13">
        <f t="shared" si="24"/>
        <v>135.72023572141188</v>
      </c>
      <c r="O6" s="27">
        <f t="shared" si="25"/>
        <v>180.18755189637886</v>
      </c>
      <c r="P6" s="13">
        <f t="shared" si="26"/>
        <v>224.28076550654077</v>
      </c>
      <c r="Q6" s="14">
        <f t="shared" si="27"/>
        <v>268.00693398570002</v>
      </c>
      <c r="R6" s="13">
        <f t="shared" si="28"/>
        <v>311.37291882341378</v>
      </c>
      <c r="S6" s="13">
        <f t="shared" si="29"/>
        <v>354.38539265420695</v>
      </c>
      <c r="T6" s="14">
        <f t="shared" si="30"/>
        <v>397.05084603217256</v>
      </c>
      <c r="V6" s="186">
        <v>5.7</v>
      </c>
      <c r="W6" s="22">
        <f t="shared" si="2"/>
        <v>238746.72772626643</v>
      </c>
      <c r="X6" s="7">
        <f t="shared" si="3"/>
        <v>238956.06290697042</v>
      </c>
      <c r="Y6" s="7">
        <f t="shared" si="4"/>
        <v>239165.21486202796</v>
      </c>
      <c r="Z6" s="7">
        <f t="shared" si="5"/>
        <v>239374.18407171647</v>
      </c>
      <c r="AA6" s="6">
        <f t="shared" si="6"/>
        <v>239582.97101421878</v>
      </c>
      <c r="AB6" s="7">
        <f t="shared" si="7"/>
        <v>239791.57616563595</v>
      </c>
      <c r="AC6" s="8">
        <f t="shared" si="8"/>
        <v>240000</v>
      </c>
      <c r="AD6" s="7">
        <f t="shared" si="9"/>
        <v>240208.24298928626</v>
      </c>
      <c r="AE6" s="7">
        <f t="shared" si="10"/>
        <v>240416.30560342618</v>
      </c>
      <c r="AF6" s="7">
        <f t="shared" si="11"/>
        <v>240624.1883103193</v>
      </c>
      <c r="AG6" s="27">
        <f t="shared" si="12"/>
        <v>20.941776955907699</v>
      </c>
      <c r="AH6" s="13">
        <f t="shared" si="13"/>
        <v>41.845033664081711</v>
      </c>
      <c r="AI6" s="13">
        <f t="shared" si="14"/>
        <v>62.709929372591432</v>
      </c>
      <c r="AJ6" s="27">
        <f t="shared" si="15"/>
        <v>83.536622355139116</v>
      </c>
      <c r="AK6" s="13">
        <f t="shared" si="16"/>
        <v>104.32526991891791</v>
      </c>
      <c r="AL6" s="14">
        <f t="shared" si="17"/>
        <v>125.0760284124699</v>
      </c>
      <c r="AM6" s="13">
        <f t="shared" si="18"/>
        <v>145.78905323325307</v>
      </c>
      <c r="AN6" s="13">
        <f t="shared" si="19"/>
        <v>166.46449883529567</v>
      </c>
      <c r="AO6" s="14">
        <f t="shared" si="20"/>
        <v>187.10251873653033</v>
      </c>
    </row>
    <row r="7" spans="1:41" x14ac:dyDescent="0.4">
      <c r="A7" s="171">
        <v>1.3</v>
      </c>
      <c r="B7" s="22">
        <f t="shared" si="21"/>
        <v>114017.54250991381</v>
      </c>
      <c r="C7" s="7">
        <f t="shared" si="0"/>
        <v>114455.23142259597</v>
      </c>
      <c r="D7" s="7">
        <f t="shared" si="0"/>
        <v>114891.25293076057</v>
      </c>
      <c r="E7" s="7">
        <f t="shared" si="0"/>
        <v>115325.62594670797</v>
      </c>
      <c r="F7" s="6">
        <f t="shared" si="0"/>
        <v>115758.36902790227</v>
      </c>
      <c r="G7" s="7">
        <f t="shared" si="0"/>
        <v>116189.50038622251</v>
      </c>
      <c r="H7" s="8">
        <f t="shared" si="0"/>
        <v>116619.03789690603</v>
      </c>
      <c r="I7" s="7">
        <f t="shared" si="0"/>
        <v>117046.99910719624</v>
      </c>
      <c r="J7" s="7">
        <f t="shared" si="0"/>
        <v>117473.4012447073</v>
      </c>
      <c r="K7" s="7">
        <f t="shared" si="0"/>
        <v>117898.26122551596</v>
      </c>
      <c r="L7" s="27">
        <f t="shared" si="22"/>
        <v>43.844470957148587</v>
      </c>
      <c r="M7" s="13">
        <f t="shared" si="23"/>
        <v>87.337083614853327</v>
      </c>
      <c r="N7" s="13">
        <f t="shared" si="24"/>
        <v>130.48414532429888</v>
      </c>
      <c r="O7" s="27">
        <f t="shared" si="25"/>
        <v>173.29179713931808</v>
      </c>
      <c r="P7" s="13">
        <f t="shared" si="26"/>
        <v>215.76601952975034</v>
      </c>
      <c r="Q7" s="14">
        <f t="shared" si="27"/>
        <v>257.91263785459159</v>
      </c>
      <c r="R7" s="13">
        <f t="shared" si="28"/>
        <v>299.73732760614075</v>
      </c>
      <c r="S7" s="13">
        <f t="shared" si="29"/>
        <v>341.24561943727895</v>
      </c>
      <c r="T7" s="14">
        <f t="shared" si="30"/>
        <v>382.44290398139856</v>
      </c>
      <c r="V7" s="186">
        <v>5.8</v>
      </c>
      <c r="W7" s="22">
        <f t="shared" si="2"/>
        <v>240831.89157584592</v>
      </c>
      <c r="X7" s="7">
        <f t="shared" si="3"/>
        <v>241039.41586387897</v>
      </c>
      <c r="Y7" s="7">
        <f t="shared" si="4"/>
        <v>241246.76163629637</v>
      </c>
      <c r="Z7" s="7">
        <f t="shared" si="5"/>
        <v>241453.92935299271</v>
      </c>
      <c r="AA7" s="6">
        <f t="shared" si="6"/>
        <v>241660.91947189145</v>
      </c>
      <c r="AB7" s="7">
        <f t="shared" si="7"/>
        <v>241867.73244895646</v>
      </c>
      <c r="AC7" s="8">
        <f t="shared" si="8"/>
        <v>242074.3687382041</v>
      </c>
      <c r="AD7" s="7">
        <f t="shared" si="9"/>
        <v>242280.82879171433</v>
      </c>
      <c r="AE7" s="7">
        <f t="shared" si="10"/>
        <v>242487.11305964284</v>
      </c>
      <c r="AF7" s="7">
        <f t="shared" si="11"/>
        <v>242693.22199023192</v>
      </c>
      <c r="AG7" s="27">
        <f t="shared" si="12"/>
        <v>20.760475153918378</v>
      </c>
      <c r="AH7" s="13">
        <f t="shared" si="13"/>
        <v>41.483420987642603</v>
      </c>
      <c r="AI7" s="13">
        <f t="shared" si="14"/>
        <v>62.168989986093948</v>
      </c>
      <c r="AJ7" s="27">
        <f t="shared" si="15"/>
        <v>82.817333717452129</v>
      </c>
      <c r="AK7" s="13">
        <f t="shared" si="16"/>
        <v>103.42860284019844</v>
      </c>
      <c r="AL7" s="14">
        <f t="shared" si="17"/>
        <v>124.00294711030438</v>
      </c>
      <c r="AM7" s="13">
        <f t="shared" si="18"/>
        <v>144.54051538824569</v>
      </c>
      <c r="AN7" s="13">
        <f t="shared" si="19"/>
        <v>165.04145564624923</v>
      </c>
      <c r="AO7" s="14">
        <f t="shared" si="20"/>
        <v>185.5059149748995</v>
      </c>
    </row>
    <row r="8" spans="1:41" x14ac:dyDescent="0.4">
      <c r="A8" s="171">
        <v>1.4</v>
      </c>
      <c r="B8" s="22">
        <f t="shared" si="21"/>
        <v>118321.59566199232</v>
      </c>
      <c r="C8" s="7">
        <f t="shared" si="0"/>
        <v>118743.42087037917</v>
      </c>
      <c r="D8" s="7">
        <f t="shared" si="0"/>
        <v>119163.75287812983</v>
      </c>
      <c r="E8" s="7">
        <f t="shared" si="0"/>
        <v>119582.60743101398</v>
      </c>
      <c r="F8" s="6">
        <f t="shared" si="0"/>
        <v>120000</v>
      </c>
      <c r="G8" s="7">
        <f t="shared" si="0"/>
        <v>120415.94578792296</v>
      </c>
      <c r="H8" s="8">
        <f t="shared" si="0"/>
        <v>120830.45973594573</v>
      </c>
      <c r="I8" s="7">
        <f t="shared" si="0"/>
        <v>121243.55652982142</v>
      </c>
      <c r="J8" s="7">
        <f t="shared" si="0"/>
        <v>121655.25060596438</v>
      </c>
      <c r="K8" s="7">
        <f t="shared" si="0"/>
        <v>122065.55615733704</v>
      </c>
      <c r="L8" s="27">
        <f t="shared" si="22"/>
        <v>42.250169410079252</v>
      </c>
      <c r="M8" s="13">
        <f t="shared" si="23"/>
        <v>84.185349724415573</v>
      </c>
      <c r="N8" s="13">
        <f t="shared" si="24"/>
        <v>125.81078944336332</v>
      </c>
      <c r="O8" s="27">
        <f t="shared" si="25"/>
        <v>167.13160836763564</v>
      </c>
      <c r="P8" s="13">
        <f t="shared" si="26"/>
        <v>208.15280171306222</v>
      </c>
      <c r="Q8" s="14">
        <f t="shared" si="27"/>
        <v>248.87924406389357</v>
      </c>
      <c r="R8" s="13">
        <f t="shared" si="28"/>
        <v>289.31569317236426</v>
      </c>
      <c r="S8" s="13">
        <f t="shared" si="29"/>
        <v>329.4667936116457</v>
      </c>
      <c r="T8" s="14">
        <f t="shared" si="30"/>
        <v>369.33708028841647</v>
      </c>
      <c r="V8" s="186">
        <v>5.9</v>
      </c>
      <c r="W8" s="22">
        <f t="shared" si="2"/>
        <v>242899.15602982236</v>
      </c>
      <c r="X8" s="7">
        <f t="shared" si="3"/>
        <v>243104.91562286436</v>
      </c>
      <c r="Y8" s="7">
        <f t="shared" si="4"/>
        <v>243310.50121192876</v>
      </c>
      <c r="Z8" s="7">
        <f t="shared" si="5"/>
        <v>243515.91323771843</v>
      </c>
      <c r="AA8" s="6">
        <f t="shared" si="6"/>
        <v>243721.15213907883</v>
      </c>
      <c r="AB8" s="7">
        <f t="shared" si="7"/>
        <v>243926.21835300938</v>
      </c>
      <c r="AC8" s="8">
        <f t="shared" si="8"/>
        <v>244131.11231467407</v>
      </c>
      <c r="AD8" s="7">
        <f t="shared" si="9"/>
        <v>244335.83445741233</v>
      </c>
      <c r="AE8" s="7">
        <f t="shared" si="10"/>
        <v>244540.38521274968</v>
      </c>
      <c r="AF8" s="7">
        <f t="shared" si="11"/>
        <v>244744.76501040833</v>
      </c>
      <c r="AG8" s="27">
        <f t="shared" si="12"/>
        <v>20.583802081790054</v>
      </c>
      <c r="AH8" s="13">
        <f t="shared" si="13"/>
        <v>41.131024001777405</v>
      </c>
      <c r="AI8" s="13">
        <f t="shared" si="14"/>
        <v>61.641811877459986</v>
      </c>
      <c r="AJ8" s="27">
        <f t="shared" si="15"/>
        <v>82.116310962446732</v>
      </c>
      <c r="AK8" s="13">
        <f t="shared" si="16"/>
        <v>102.55466565338429</v>
      </c>
      <c r="AL8" s="14">
        <f t="shared" si="17"/>
        <v>122.95701949627255</v>
      </c>
      <c r="AM8" s="13">
        <f t="shared" si="18"/>
        <v>143.32351519330405</v>
      </c>
      <c r="AN8" s="13">
        <f t="shared" si="19"/>
        <v>163.65429460938321</v>
      </c>
      <c r="AO8" s="14">
        <f t="shared" si="20"/>
        <v>183.94949877835461</v>
      </c>
    </row>
    <row r="9" spans="1:41" x14ac:dyDescent="0.4">
      <c r="A9" s="171">
        <v>1.5</v>
      </c>
      <c r="B9" s="22">
        <f t="shared" si="21"/>
        <v>122474.4871391589</v>
      </c>
      <c r="C9" s="7">
        <f t="shared" si="0"/>
        <v>122882.05727444508</v>
      </c>
      <c r="D9" s="7">
        <f t="shared" si="0"/>
        <v>123288.28005937953</v>
      </c>
      <c r="E9" s="7">
        <f t="shared" si="0"/>
        <v>123693.16876852982</v>
      </c>
      <c r="F9" s="6">
        <f t="shared" si="0"/>
        <v>124096.73645990857</v>
      </c>
      <c r="G9" s="7">
        <f t="shared" si="0"/>
        <v>124498.99597988732</v>
      </c>
      <c r="H9" s="8">
        <f t="shared" si="0"/>
        <v>124899.95996796797</v>
      </c>
      <c r="I9" s="7">
        <f t="shared" si="0"/>
        <v>125299.64086141667</v>
      </c>
      <c r="J9" s="7">
        <f t="shared" si="0"/>
        <v>125698.05089976535</v>
      </c>
      <c r="K9" s="7">
        <f t="shared" si="0"/>
        <v>126095.20212918492</v>
      </c>
      <c r="L9" s="27">
        <f t="shared" si="22"/>
        <v>40.818027175322641</v>
      </c>
      <c r="M9" s="13">
        <f t="shared" si="23"/>
        <v>81.351917070103809</v>
      </c>
      <c r="N9" s="13">
        <f t="shared" si="24"/>
        <v>121.60609241951897</v>
      </c>
      <c r="O9" s="27">
        <f t="shared" si="25"/>
        <v>161.58487459845492</v>
      </c>
      <c r="P9" s="13">
        <f t="shared" si="26"/>
        <v>201.29248665194609</v>
      </c>
      <c r="Q9" s="14">
        <f t="shared" si="27"/>
        <v>240.73305621408508</v>
      </c>
      <c r="R9" s="13">
        <f t="shared" si="28"/>
        <v>279.91061832077685</v>
      </c>
      <c r="S9" s="13">
        <f t="shared" si="29"/>
        <v>318.82911812097882</v>
      </c>
      <c r="T9" s="14">
        <f t="shared" si="30"/>
        <v>357.49241349002114</v>
      </c>
      <c r="V9" s="186">
        <v>6</v>
      </c>
      <c r="W9" s="22">
        <f t="shared" si="2"/>
        <v>244948.97427831779</v>
      </c>
      <c r="X9" s="7">
        <f t="shared" si="3"/>
        <v>245153.01344262523</v>
      </c>
      <c r="Y9" s="7">
        <f t="shared" si="4"/>
        <v>245356.88292770591</v>
      </c>
      <c r="Z9" s="7">
        <f t="shared" si="5"/>
        <v>245560.5831561735</v>
      </c>
      <c r="AA9" s="6">
        <f t="shared" si="6"/>
        <v>245764.11454889015</v>
      </c>
      <c r="AB9" s="7">
        <f t="shared" si="7"/>
        <v>245967.47752497686</v>
      </c>
      <c r="AC9" s="8">
        <f t="shared" si="8"/>
        <v>246170.67250182343</v>
      </c>
      <c r="AD9" s="7">
        <f t="shared" si="9"/>
        <v>246373.6998950984</v>
      </c>
      <c r="AE9" s="7">
        <f t="shared" si="10"/>
        <v>246576.56011875905</v>
      </c>
      <c r="AF9" s="7">
        <f t="shared" si="11"/>
        <v>246779.25358506129</v>
      </c>
      <c r="AG9" s="27">
        <f t="shared" si="12"/>
        <v>20.411564076814102</v>
      </c>
      <c r="AH9" s="13">
        <f t="shared" si="13"/>
        <v>40.787457805359736</v>
      </c>
      <c r="AI9" s="13">
        <f t="shared" si="14"/>
        <v>61.127821301633958</v>
      </c>
      <c r="AJ9" s="27">
        <f t="shared" si="15"/>
        <v>81.432793867075816</v>
      </c>
      <c r="AK9" s="13">
        <f t="shared" si="16"/>
        <v>101.70251399479457</v>
      </c>
      <c r="AL9" s="14">
        <f t="shared" si="17"/>
        <v>121.93711937556509</v>
      </c>
      <c r="AM9" s="13">
        <f t="shared" si="18"/>
        <v>142.13674690402695</v>
      </c>
      <c r="AN9" s="13">
        <f t="shared" si="19"/>
        <v>162.30153268497088</v>
      </c>
      <c r="AO9" s="14">
        <f t="shared" si="20"/>
        <v>182.43161203886848</v>
      </c>
    </row>
    <row r="10" spans="1:41" x14ac:dyDescent="0.4">
      <c r="A10" s="171">
        <v>1.6</v>
      </c>
      <c r="B10" s="22">
        <f t="shared" si="21"/>
        <v>126491.10640673518</v>
      </c>
      <c r="C10" s="7">
        <f t="shared" si="0"/>
        <v>126885.77540449522</v>
      </c>
      <c r="D10" s="7">
        <f t="shared" si="0"/>
        <v>127279.22061357855</v>
      </c>
      <c r="E10" s="7">
        <f t="shared" si="0"/>
        <v>127671.45334803704</v>
      </c>
      <c r="F10" s="6">
        <f t="shared" si="0"/>
        <v>128062.48474865698</v>
      </c>
      <c r="G10" s="7">
        <f t="shared" si="0"/>
        <v>128452.32578665129</v>
      </c>
      <c r="H10" s="8">
        <f t="shared" si="0"/>
        <v>128840.98726725126</v>
      </c>
      <c r="I10" s="7">
        <f t="shared" si="0"/>
        <v>129228.47983320086</v>
      </c>
      <c r="J10" s="7">
        <f t="shared" si="0"/>
        <v>129614.81396815722</v>
      </c>
      <c r="K10" s="7">
        <f t="shared" si="0"/>
        <v>130000</v>
      </c>
      <c r="L10" s="27">
        <f t="shared" si="22"/>
        <v>39.522296357885352</v>
      </c>
      <c r="M10" s="13">
        <f t="shared" si="23"/>
        <v>78.786580335814506</v>
      </c>
      <c r="N10" s="13">
        <f t="shared" si="24"/>
        <v>117.7966199501243</v>
      </c>
      <c r="O10" s="27">
        <f t="shared" si="25"/>
        <v>156.55610216132482</v>
      </c>
      <c r="P10" s="13">
        <f t="shared" si="26"/>
        <v>195.06863514962606</v>
      </c>
      <c r="Q10" s="14">
        <f t="shared" si="27"/>
        <v>233.33775051201519</v>
      </c>
      <c r="R10" s="13">
        <f t="shared" si="28"/>
        <v>271.36690538398398</v>
      </c>
      <c r="S10" s="13">
        <f t="shared" si="29"/>
        <v>309.15948448935524</v>
      </c>
      <c r="T10" s="14">
        <f t="shared" si="30"/>
        <v>346.71880212062388</v>
      </c>
      <c r="V10" s="186">
        <v>6.1</v>
      </c>
      <c r="W10" s="22">
        <f t="shared" si="2"/>
        <v>246981.78070456936</v>
      </c>
      <c r="X10" s="7">
        <f t="shared" si="3"/>
        <v>247184.14188616551</v>
      </c>
      <c r="Y10" s="7">
        <f t="shared" si="4"/>
        <v>247386.33753705962</v>
      </c>
      <c r="Z10" s="7">
        <f t="shared" si="5"/>
        <v>247588.36806279895</v>
      </c>
      <c r="AA10" s="6">
        <f t="shared" si="6"/>
        <v>247790.23386727733</v>
      </c>
      <c r="AB10" s="7">
        <f t="shared" si="7"/>
        <v>247991.93535274488</v>
      </c>
      <c r="AC10" s="8">
        <f t="shared" si="8"/>
        <v>248193.47291981711</v>
      </c>
      <c r="AD10" s="7">
        <f t="shared" si="9"/>
        <v>248394.84696748442</v>
      </c>
      <c r="AE10" s="7">
        <f t="shared" si="10"/>
        <v>248596.05789312103</v>
      </c>
      <c r="AF10" s="7">
        <f t="shared" si="11"/>
        <v>248797.10609249453</v>
      </c>
      <c r="AG10" s="27">
        <f t="shared" si="12"/>
        <v>20.243578633642755</v>
      </c>
      <c r="AH10" s="13">
        <f t="shared" si="13"/>
        <v>40.452359633578453</v>
      </c>
      <c r="AI10" s="13">
        <f t="shared" si="14"/>
        <v>60.626477453974076</v>
      </c>
      <c r="AJ10" s="27">
        <f t="shared" si="15"/>
        <v>80.766065779927885</v>
      </c>
      <c r="AK10" s="13">
        <f t="shared" si="16"/>
        <v>100.87125753346481</v>
      </c>
      <c r="AL10" s="14">
        <f t="shared" si="17"/>
        <v>120.94218487909529</v>
      </c>
      <c r="AM10" s="13">
        <f t="shared" si="18"/>
        <v>140.97897922969423</v>
      </c>
      <c r="AN10" s="13">
        <f t="shared" si="19"/>
        <v>160.98177125188522</v>
      </c>
      <c r="AO10" s="14">
        <f t="shared" si="20"/>
        <v>180.95069087171578</v>
      </c>
    </row>
    <row r="11" spans="1:41" x14ac:dyDescent="0.4">
      <c r="A11" s="171">
        <v>1.7</v>
      </c>
      <c r="B11" s="22">
        <f t="shared" si="21"/>
        <v>130384.04810405297</v>
      </c>
      <c r="C11" s="7">
        <f t="shared" si="0"/>
        <v>130766.96830622021</v>
      </c>
      <c r="D11" s="7">
        <f t="shared" si="0"/>
        <v>131148.77048604001</v>
      </c>
      <c r="E11" s="7">
        <f t="shared" si="0"/>
        <v>131529.46437965904</v>
      </c>
      <c r="F11" s="6">
        <f t="shared" si="0"/>
        <v>131909.05958272918</v>
      </c>
      <c r="G11" s="7">
        <f t="shared" si="0"/>
        <v>132287.56555322953</v>
      </c>
      <c r="H11" s="8">
        <f t="shared" si="0"/>
        <v>132664.99161421598</v>
      </c>
      <c r="I11" s="7">
        <f t="shared" si="0"/>
        <v>133041.34695650073</v>
      </c>
      <c r="J11" s="7">
        <f t="shared" si="0"/>
        <v>133416.64064126334</v>
      </c>
      <c r="K11" s="7">
        <f t="shared" si="0"/>
        <v>133790.88160259652</v>
      </c>
      <c r="L11" s="27">
        <f t="shared" si="22"/>
        <v>38.342611651969492</v>
      </c>
      <c r="M11" s="13">
        <f t="shared" si="23"/>
        <v>76.449564148802892</v>
      </c>
      <c r="N11" s="13">
        <f t="shared" si="24"/>
        <v>114.32409884320805</v>
      </c>
      <c r="O11" s="27">
        <f t="shared" si="25"/>
        <v>151.96939139312599</v>
      </c>
      <c r="P11" s="13">
        <f t="shared" si="26"/>
        <v>189.38855349988444</v>
      </c>
      <c r="Q11" s="14">
        <f t="shared" si="27"/>
        <v>226.58463459002087</v>
      </c>
      <c r="R11" s="13">
        <f t="shared" si="28"/>
        <v>263.56062344287056</v>
      </c>
      <c r="S11" s="13">
        <f t="shared" si="29"/>
        <v>300.31944976554951</v>
      </c>
      <c r="T11" s="14">
        <f t="shared" si="30"/>
        <v>336.86398571828613</v>
      </c>
      <c r="V11" s="186">
        <v>6.2</v>
      </c>
      <c r="W11" s="22">
        <f t="shared" si="2"/>
        <v>248997.99195977463</v>
      </c>
      <c r="X11" s="7">
        <f t="shared" si="3"/>
        <v>249198.71588754226</v>
      </c>
      <c r="Y11" s="7">
        <f t="shared" si="4"/>
        <v>249399.2782667985</v>
      </c>
      <c r="Z11" s="7">
        <f t="shared" si="5"/>
        <v>249599.67948697371</v>
      </c>
      <c r="AA11" s="6">
        <f t="shared" si="6"/>
        <v>249799.91993593593</v>
      </c>
      <c r="AB11" s="7">
        <f t="shared" si="7"/>
        <v>250000</v>
      </c>
      <c r="AC11" s="8">
        <f t="shared" si="8"/>
        <v>250199.92006393606</v>
      </c>
      <c r="AD11" s="7">
        <f t="shared" si="9"/>
        <v>250399.68051097833</v>
      </c>
      <c r="AE11" s="7">
        <f t="shared" si="10"/>
        <v>250599.28172283334</v>
      </c>
      <c r="AF11" s="7">
        <f t="shared" si="11"/>
        <v>250798.72407968904</v>
      </c>
      <c r="AG11" s="27">
        <f t="shared" si="12"/>
        <v>20.079673590953462</v>
      </c>
      <c r="AH11" s="13">
        <f t="shared" si="13"/>
        <v>40.125387247826438</v>
      </c>
      <c r="AI11" s="13">
        <f t="shared" si="14"/>
        <v>60.1372700779757</v>
      </c>
      <c r="AJ11" s="27">
        <f t="shared" si="15"/>
        <v>80.115450462122681</v>
      </c>
      <c r="AK11" s="13">
        <f t="shared" si="16"/>
        <v>100.06005606005783</v>
      </c>
      <c r="AL11" s="14">
        <f t="shared" si="17"/>
        <v>119.97121381570469</v>
      </c>
      <c r="AM11" s="13">
        <f t="shared" si="18"/>
        <v>139.84904996241676</v>
      </c>
      <c r="AN11" s="13">
        <f t="shared" si="19"/>
        <v>159.69369002818712</v>
      </c>
      <c r="AO11" s="14">
        <f t="shared" si="20"/>
        <v>179.50525884100352</v>
      </c>
    </row>
    <row r="12" spans="1:41" x14ac:dyDescent="0.4">
      <c r="A12" s="171">
        <v>1.8</v>
      </c>
      <c r="B12" s="22">
        <f t="shared" si="21"/>
        <v>134164.07864998738</v>
      </c>
      <c r="C12" s="7">
        <f t="shared" si="0"/>
        <v>134536.2404707371</v>
      </c>
      <c r="D12" s="7">
        <f t="shared" si="0"/>
        <v>134907.37563232041</v>
      </c>
      <c r="E12" s="7">
        <f t="shared" si="0"/>
        <v>135277.49258468684</v>
      </c>
      <c r="F12" s="6">
        <f t="shared" si="0"/>
        <v>135646.59966250535</v>
      </c>
      <c r="G12" s="7">
        <f t="shared" si="0"/>
        <v>136014.70508735444</v>
      </c>
      <c r="H12" s="8">
        <f t="shared" si="0"/>
        <v>136381.81696985857</v>
      </c>
      <c r="I12" s="7">
        <f t="shared" si="0"/>
        <v>136747.94331177344</v>
      </c>
      <c r="J12" s="7">
        <f t="shared" si="0"/>
        <v>137113.09200802087</v>
      </c>
      <c r="K12" s="7">
        <f t="shared" si="0"/>
        <v>137477.27084867519</v>
      </c>
      <c r="L12" s="27">
        <f t="shared" si="22"/>
        <v>37.262624979019165</v>
      </c>
      <c r="M12" s="13">
        <f t="shared" si="23"/>
        <v>74.308892973640468</v>
      </c>
      <c r="N12" s="13">
        <f t="shared" si="24"/>
        <v>111.14161624072585</v>
      </c>
      <c r="O12" s="27">
        <f t="shared" si="25"/>
        <v>147.76355315474211</v>
      </c>
      <c r="P12" s="13">
        <f t="shared" si="26"/>
        <v>184.17740955590853</v>
      </c>
      <c r="Q12" s="14">
        <f t="shared" si="27"/>
        <v>220.38584005678422</v>
      </c>
      <c r="R12" s="13">
        <f t="shared" si="28"/>
        <v>256.39144930944894</v>
      </c>
      <c r="S12" s="13">
        <f t="shared" si="29"/>
        <v>292.19679323377204</v>
      </c>
      <c r="T12" s="14">
        <f t="shared" si="30"/>
        <v>327.80438020848669</v>
      </c>
      <c r="V12" s="186">
        <v>6.3</v>
      </c>
      <c r="W12" s="22">
        <f t="shared" si="2"/>
        <v>250998.00796022266</v>
      </c>
      <c r="X12" s="7">
        <f t="shared" si="3"/>
        <v>251197.1337416094</v>
      </c>
      <c r="Y12" s="7">
        <f t="shared" si="4"/>
        <v>251396.10179953068</v>
      </c>
      <c r="Z12" s="7">
        <f t="shared" si="5"/>
        <v>251594.91250818249</v>
      </c>
      <c r="AA12" s="6">
        <f t="shared" si="6"/>
        <v>251793.56624028343</v>
      </c>
      <c r="AB12" s="7">
        <f t="shared" si="7"/>
        <v>251992.06336708303</v>
      </c>
      <c r="AC12" s="8">
        <f t="shared" si="8"/>
        <v>252190.40425836982</v>
      </c>
      <c r="AD12" s="7">
        <f t="shared" si="9"/>
        <v>252388.58928247928</v>
      </c>
      <c r="AE12" s="7">
        <f t="shared" si="10"/>
        <v>252586.61880630179</v>
      </c>
      <c r="AF12" s="7">
        <f t="shared" si="11"/>
        <v>252784.49319529076</v>
      </c>
      <c r="AG12" s="27">
        <f t="shared" si="12"/>
        <v>19.919686389883282</v>
      </c>
      <c r="AH12" s="13">
        <f t="shared" si="13"/>
        <v>39.806217465840746</v>
      </c>
      <c r="AI12" s="13">
        <f t="shared" si="14"/>
        <v>59.659717281669145</v>
      </c>
      <c r="AJ12" s="27">
        <f t="shared" si="15"/>
        <v>79.480309203674551</v>
      </c>
      <c r="AK12" s="13">
        <f t="shared" si="16"/>
        <v>99.26811591652222</v>
      </c>
      <c r="AL12" s="14">
        <f t="shared" si="17"/>
        <v>119.02325942771859</v>
      </c>
      <c r="AM12" s="13">
        <f t="shared" si="18"/>
        <v>138.74586107238429</v>
      </c>
      <c r="AN12" s="13">
        <f t="shared" si="19"/>
        <v>158.43604151855106</v>
      </c>
      <c r="AO12" s="14">
        <f t="shared" si="20"/>
        <v>178.09392077173106</v>
      </c>
    </row>
    <row r="13" spans="1:41" x14ac:dyDescent="0.4">
      <c r="A13" s="171">
        <v>1.9</v>
      </c>
      <c r="B13" s="22">
        <f t="shared" si="21"/>
        <v>137840.48752090221</v>
      </c>
      <c r="C13" s="7">
        <f t="shared" si="0"/>
        <v>138202.74961085254</v>
      </c>
      <c r="D13" s="7">
        <f t="shared" si="0"/>
        <v>138564.06460551018</v>
      </c>
      <c r="E13" s="7">
        <f t="shared" si="0"/>
        <v>138924.43989449806</v>
      </c>
      <c r="F13" s="6">
        <f t="shared" si="0"/>
        <v>139283.88277184119</v>
      </c>
      <c r="G13" s="7">
        <f t="shared" si="0"/>
        <v>139642.40043768942</v>
      </c>
      <c r="H13" s="8">
        <f t="shared" si="0"/>
        <v>140000</v>
      </c>
      <c r="I13" s="7">
        <f t="shared" si="0"/>
        <v>140356.688476182</v>
      </c>
      <c r="J13" s="7">
        <f t="shared" si="0"/>
        <v>140712.47279470289</v>
      </c>
      <c r="K13" s="7">
        <f t="shared" si="0"/>
        <v>141067.35979665886</v>
      </c>
      <c r="L13" s="27">
        <f t="shared" si="22"/>
        <v>36.269040891056648</v>
      </c>
      <c r="M13" s="13">
        <f t="shared" si="23"/>
        <v>72.338528696302092</v>
      </c>
      <c r="N13" s="13">
        <f t="shared" si="24"/>
        <v>108.21092208041227</v>
      </c>
      <c r="O13" s="27">
        <f t="shared" si="25"/>
        <v>143.88863504168694</v>
      </c>
      <c r="P13" s="13">
        <f t="shared" si="26"/>
        <v>179.37403797233128</v>
      </c>
      <c r="Q13" s="14">
        <f t="shared" si="27"/>
        <v>214.66945868727635</v>
      </c>
      <c r="R13" s="13">
        <f t="shared" si="28"/>
        <v>249.777183423721</v>
      </c>
      <c r="S13" s="13">
        <f t="shared" si="29"/>
        <v>284.6994578113372</v>
      </c>
      <c r="T13" s="14">
        <f t="shared" si="30"/>
        <v>319.43848781500128</v>
      </c>
      <c r="V13" s="186">
        <v>6.4</v>
      </c>
      <c r="W13" s="22">
        <f t="shared" si="2"/>
        <v>252982.21281347037</v>
      </c>
      <c r="X13" s="7">
        <f t="shared" si="3"/>
        <v>253179.77802344327</v>
      </c>
      <c r="Y13" s="7">
        <f t="shared" si="4"/>
        <v>253377.18918639855</v>
      </c>
      <c r="Z13" s="7">
        <f t="shared" si="5"/>
        <v>253574.44666211936</v>
      </c>
      <c r="AA13" s="6">
        <f t="shared" si="6"/>
        <v>253771.55080899043</v>
      </c>
      <c r="AB13" s="7">
        <f t="shared" si="7"/>
        <v>253968.50198400588</v>
      </c>
      <c r="AC13" s="8">
        <f t="shared" si="8"/>
        <v>254165.30054277668</v>
      </c>
      <c r="AD13" s="7">
        <f t="shared" si="9"/>
        <v>254361.94683953808</v>
      </c>
      <c r="AE13" s="7">
        <f t="shared" si="10"/>
        <v>254558.44122715711</v>
      </c>
      <c r="AF13" s="7">
        <f t="shared" si="11"/>
        <v>254754.78405713994</v>
      </c>
      <c r="AG13" s="27">
        <f t="shared" si="12"/>
        <v>19.763463395909639</v>
      </c>
      <c r="AH13" s="13">
        <f t="shared" si="13"/>
        <v>39.494544819172006</v>
      </c>
      <c r="AI13" s="13">
        <f t="shared" si="14"/>
        <v>59.193363542377483</v>
      </c>
      <c r="AJ13" s="27">
        <f t="shared" si="15"/>
        <v>78.860038187616738</v>
      </c>
      <c r="AK13" s="13">
        <f t="shared" si="16"/>
        <v>98.4946867316321</v>
      </c>
      <c r="AL13" s="14">
        <f t="shared" si="17"/>
        <v>118.09742651009583</v>
      </c>
      <c r="AM13" s="13">
        <f t="shared" si="18"/>
        <v>137.66837422197568</v>
      </c>
      <c r="AN13" s="13">
        <f t="shared" si="19"/>
        <v>157.20764593480271</v>
      </c>
      <c r="AO13" s="14">
        <f t="shared" si="20"/>
        <v>176.71535708825104</v>
      </c>
    </row>
    <row r="14" spans="1:41" x14ac:dyDescent="0.4">
      <c r="A14" s="171">
        <v>2</v>
      </c>
      <c r="B14" s="22">
        <f t="shared" si="21"/>
        <v>141421.35623730952</v>
      </c>
      <c r="C14" s="7">
        <f t="shared" si="0"/>
        <v>141774.46878757825</v>
      </c>
      <c r="D14" s="7">
        <f t="shared" si="0"/>
        <v>142126.70403551895</v>
      </c>
      <c r="E14" s="7">
        <f t="shared" si="0"/>
        <v>142478.06848775008</v>
      </c>
      <c r="F14" s="6">
        <f t="shared" si="0"/>
        <v>142828.56857085699</v>
      </c>
      <c r="G14" s="7">
        <f t="shared" si="0"/>
        <v>143178.21063276351</v>
      </c>
      <c r="H14" s="8">
        <f t="shared" si="0"/>
        <v>143527.00094407325</v>
      </c>
      <c r="I14" s="7">
        <f t="shared" si="0"/>
        <v>143874.94569938158</v>
      </c>
      <c r="J14" s="7">
        <f t="shared" si="0"/>
        <v>144222.05101855958</v>
      </c>
      <c r="K14" s="7">
        <f t="shared" si="0"/>
        <v>144568.32294800962</v>
      </c>
      <c r="L14" s="27">
        <f t="shared" si="22"/>
        <v>35.350920746452175</v>
      </c>
      <c r="M14" s="13">
        <f t="shared" si="23"/>
        <v>70.517024398868671</v>
      </c>
      <c r="N14" s="13">
        <f t="shared" si="24"/>
        <v>105.50047527387505</v>
      </c>
      <c r="O14" s="27">
        <f t="shared" si="25"/>
        <v>140.30340030646767</v>
      </c>
      <c r="P14" s="13">
        <f t="shared" si="26"/>
        <v>174.92788989393739</v>
      </c>
      <c r="Q14" s="14">
        <f t="shared" si="27"/>
        <v>209.37599871584098</v>
      </c>
      <c r="R14" s="13">
        <f t="shared" si="28"/>
        <v>243.64974653188256</v>
      </c>
      <c r="S14" s="13">
        <f t="shared" si="29"/>
        <v>277.75111895755981</v>
      </c>
      <c r="T14" s="14">
        <f t="shared" si="30"/>
        <v>311.68206821844797</v>
      </c>
      <c r="V14" s="186">
        <v>6.5000000000000098</v>
      </c>
      <c r="W14" s="22">
        <f t="shared" si="2"/>
        <v>254950.97567963944</v>
      </c>
      <c r="X14" s="7">
        <f t="shared" si="3"/>
        <v>255147.01644346167</v>
      </c>
      <c r="Y14" s="7">
        <f t="shared" si="4"/>
        <v>255342.90669607426</v>
      </c>
      <c r="Z14" s="7">
        <f t="shared" si="5"/>
        <v>255538.64678361293</v>
      </c>
      <c r="AA14" s="6">
        <f t="shared" si="6"/>
        <v>255734.23705088865</v>
      </c>
      <c r="AB14" s="7">
        <f t="shared" si="7"/>
        <v>255929.67784139473</v>
      </c>
      <c r="AC14" s="8">
        <f t="shared" si="8"/>
        <v>256124.96949731413</v>
      </c>
      <c r="AD14" s="7">
        <f t="shared" si="9"/>
        <v>256320.11235952613</v>
      </c>
      <c r="AE14" s="7">
        <f t="shared" si="10"/>
        <v>256515.10676761338</v>
      </c>
      <c r="AF14" s="7">
        <f t="shared" si="11"/>
        <v>256709.95305986892</v>
      </c>
      <c r="AG14" s="27">
        <f t="shared" si="12"/>
        <v>19.610859279026045</v>
      </c>
      <c r="AH14" s="13">
        <f t="shared" si="13"/>
        <v>39.190080323809525</v>
      </c>
      <c r="AI14" s="13">
        <f t="shared" si="14"/>
        <v>58.737777879927307</v>
      </c>
      <c r="AJ14" s="27">
        <f t="shared" si="15"/>
        <v>78.254066076769959</v>
      </c>
      <c r="AK14" s="13">
        <f t="shared" si="16"/>
        <v>97.739058432140155</v>
      </c>
      <c r="AL14" s="14">
        <f t="shared" si="17"/>
        <v>117.19286785667646</v>
      </c>
      <c r="AM14" s="13">
        <f t="shared" si="18"/>
        <v>136.6156066574913</v>
      </c>
      <c r="AN14" s="13">
        <f t="shared" si="19"/>
        <v>156.00738654320594</v>
      </c>
      <c r="AO14" s="14">
        <f t="shared" si="20"/>
        <v>175.36831862758845</v>
      </c>
    </row>
    <row r="15" spans="1:41" x14ac:dyDescent="0.4">
      <c r="A15" s="171">
        <v>2.1</v>
      </c>
      <c r="B15" s="22">
        <f t="shared" si="21"/>
        <v>144913.7674618944</v>
      </c>
      <c r="C15" s="7">
        <f t="shared" si="0"/>
        <v>145258.39046333951</v>
      </c>
      <c r="D15" s="7">
        <f t="shared" si="0"/>
        <v>145602.19778561036</v>
      </c>
      <c r="E15" s="7">
        <f t="shared" si="0"/>
        <v>145945.19519326423</v>
      </c>
      <c r="F15" s="6">
        <f t="shared" si="0"/>
        <v>146287.38838327795</v>
      </c>
      <c r="G15" s="7">
        <f t="shared" si="0"/>
        <v>146628.78298615181</v>
      </c>
      <c r="H15" s="8">
        <f t="shared" si="0"/>
        <v>146969.38456699069</v>
      </c>
      <c r="I15" s="7">
        <f t="shared" si="0"/>
        <v>147309.19862656234</v>
      </c>
      <c r="J15" s="7">
        <f t="shared" si="0"/>
        <v>147648.23060233402</v>
      </c>
      <c r="K15" s="7">
        <f t="shared" si="0"/>
        <v>147986.48586948743</v>
      </c>
      <c r="L15" s="27">
        <f t="shared" si="22"/>
        <v>34.499171411705902</v>
      </c>
      <c r="M15" s="13">
        <f t="shared" si="23"/>
        <v>68.826533340063179</v>
      </c>
      <c r="N15" s="13">
        <f t="shared" si="24"/>
        <v>102.984002821584</v>
      </c>
      <c r="O15" s="27">
        <f t="shared" si="25"/>
        <v>136.97346533695236</v>
      </c>
      <c r="P15" s="13">
        <f t="shared" si="26"/>
        <v>170.79677549013286</v>
      </c>
      <c r="Q15" s="14">
        <f t="shared" si="27"/>
        <v>204.45575766940601</v>
      </c>
      <c r="R15" s="13">
        <f t="shared" si="28"/>
        <v>237.95220669053379</v>
      </c>
      <c r="S15" s="13">
        <f t="shared" si="29"/>
        <v>271.28788842377253</v>
      </c>
      <c r="T15" s="14">
        <f t="shared" si="30"/>
        <v>304.46454040409299</v>
      </c>
      <c r="V15" s="186">
        <v>6.6</v>
      </c>
      <c r="W15" s="22">
        <f t="shared" si="2"/>
        <v>256904.65157330257</v>
      </c>
      <c r="X15" s="7">
        <f t="shared" si="3"/>
        <v>257099.20264364881</v>
      </c>
      <c r="Y15" s="7">
        <f t="shared" si="4"/>
        <v>257293.60660537216</v>
      </c>
      <c r="Z15" s="7">
        <f t="shared" si="5"/>
        <v>257487.86379167467</v>
      </c>
      <c r="AA15" s="6">
        <f t="shared" si="6"/>
        <v>257681.97453450251</v>
      </c>
      <c r="AB15" s="7">
        <f t="shared" si="7"/>
        <v>257875.93916455252</v>
      </c>
      <c r="AC15" s="8">
        <f t="shared" si="8"/>
        <v>258069.75801127878</v>
      </c>
      <c r="AD15" s="7">
        <f t="shared" si="9"/>
        <v>258263.43140289918</v>
      </c>
      <c r="AE15" s="7">
        <f t="shared" si="10"/>
        <v>258456.9596664017</v>
      </c>
      <c r="AF15" s="7">
        <f t="shared" si="11"/>
        <v>258650.34312755126</v>
      </c>
      <c r="AG15" s="27">
        <f t="shared" si="12"/>
        <v>19.46173644499504</v>
      </c>
      <c r="AH15" s="13">
        <f t="shared" si="13"/>
        <v>38.892550353863044</v>
      </c>
      <c r="AI15" s="13">
        <f t="shared" si="14"/>
        <v>58.292552182130748</v>
      </c>
      <c r="AJ15" s="27">
        <f t="shared" si="15"/>
        <v>77.661851801152807</v>
      </c>
      <c r="AK15" s="13">
        <f t="shared" si="16"/>
        <v>97.000558502273634</v>
      </c>
      <c r="AL15" s="14">
        <f t="shared" si="17"/>
        <v>116.30878100107657</v>
      </c>
      <c r="AM15" s="13">
        <f t="shared" si="18"/>
        <v>135.58662744087633</v>
      </c>
      <c r="AN15" s="13">
        <f t="shared" si="19"/>
        <v>154.8342053971428</v>
      </c>
      <c r="AO15" s="14">
        <f t="shared" si="20"/>
        <v>174.05162188137183</v>
      </c>
    </row>
    <row r="16" spans="1:41" x14ac:dyDescent="0.4">
      <c r="A16" s="171">
        <v>2.2000000000000002</v>
      </c>
      <c r="B16" s="22">
        <f t="shared" si="21"/>
        <v>148323.96974191326</v>
      </c>
      <c r="C16" s="7">
        <f t="shared" si="0"/>
        <v>148660.68747318507</v>
      </c>
      <c r="D16" s="7">
        <f t="shared" si="0"/>
        <v>148996.6442575134</v>
      </c>
      <c r="E16" s="7">
        <f t="shared" si="0"/>
        <v>149331.8452306808</v>
      </c>
      <c r="F16" s="6">
        <f t="shared" si="0"/>
        <v>149666.29547095767</v>
      </c>
      <c r="G16" s="7">
        <f t="shared" si="0"/>
        <v>150000</v>
      </c>
      <c r="H16" s="8">
        <f t="shared" si="0"/>
        <v>150332.96378372909</v>
      </c>
      <c r="I16" s="7">
        <f t="shared" si="0"/>
        <v>150665.19173319364</v>
      </c>
      <c r="J16" s="7">
        <f t="shared" si="0"/>
        <v>150996.688705415</v>
      </c>
      <c r="K16" s="7">
        <f t="shared" si="0"/>
        <v>151327.45950421554</v>
      </c>
      <c r="L16" s="27">
        <f t="shared" si="22"/>
        <v>33.706163312483113</v>
      </c>
      <c r="M16" s="13">
        <f t="shared" si="23"/>
        <v>67.252067440567771</v>
      </c>
      <c r="N16" s="13">
        <f t="shared" si="24"/>
        <v>100.63941995671485</v>
      </c>
      <c r="O16" s="27">
        <f t="shared" si="25"/>
        <v>133.86990158623667</v>
      </c>
      <c r="P16" s="13">
        <f t="shared" si="26"/>
        <v>166.94516675930936</v>
      </c>
      <c r="Q16" s="14">
        <f t="shared" si="27"/>
        <v>199.86684414869524</v>
      </c>
      <c r="R16" s="13">
        <f t="shared" si="28"/>
        <v>232.6365371941647</v>
      </c>
      <c r="S16" s="13">
        <f t="shared" si="29"/>
        <v>265.25582461361773</v>
      </c>
      <c r="T16" s="14">
        <f t="shared" si="30"/>
        <v>297.72626090160338</v>
      </c>
      <c r="V16" s="186">
        <v>6.7</v>
      </c>
      <c r="W16" s="22">
        <f t="shared" si="2"/>
        <v>258843.58211089569</v>
      </c>
      <c r="X16" s="7">
        <f t="shared" si="3"/>
        <v>259036.67693977238</v>
      </c>
      <c r="Y16" s="7">
        <f t="shared" si="4"/>
        <v>259229.62793631438</v>
      </c>
      <c r="Z16" s="7">
        <f t="shared" si="5"/>
        <v>259422.43542145699</v>
      </c>
      <c r="AA16" s="6">
        <f t="shared" si="6"/>
        <v>259615.09971494338</v>
      </c>
      <c r="AB16" s="7">
        <f t="shared" si="7"/>
        <v>259807.6211353316</v>
      </c>
      <c r="AC16" s="8">
        <f t="shared" si="8"/>
        <v>260000</v>
      </c>
      <c r="AD16" s="7">
        <f t="shared" si="9"/>
        <v>260192.23662515378</v>
      </c>
      <c r="AE16" s="7">
        <f t="shared" si="10"/>
        <v>260384.33132583078</v>
      </c>
      <c r="AF16" s="7">
        <f t="shared" si="11"/>
        <v>260576.28441590766</v>
      </c>
      <c r="AG16" s="27">
        <f t="shared" si="12"/>
        <v>19.315964514098596</v>
      </c>
      <c r="AH16" s="13">
        <f t="shared" si="13"/>
        <v>38.601695608027512</v>
      </c>
      <c r="AI16" s="13">
        <f t="shared" si="14"/>
        <v>57.857299668423366</v>
      </c>
      <c r="AJ16" s="27">
        <f t="shared" si="15"/>
        <v>77.082882527553011</v>
      </c>
      <c r="AK16" s="13">
        <f t="shared" si="16"/>
        <v>96.278549467679113</v>
      </c>
      <c r="AL16" s="14">
        <f t="shared" si="17"/>
        <v>115.44440522408695</v>
      </c>
      <c r="AM16" s="13">
        <f t="shared" si="18"/>
        <v>134.58055398936267</v>
      </c>
      <c r="AN16" s="13">
        <f t="shared" si="19"/>
        <v>153.68709941697307</v>
      </c>
      <c r="AO16" s="14">
        <f t="shared" si="20"/>
        <v>172.76414462461253</v>
      </c>
    </row>
    <row r="17" spans="1:41" x14ac:dyDescent="0.4">
      <c r="A17" s="171">
        <v>2.2999999999999998</v>
      </c>
      <c r="B17" s="22">
        <f t="shared" si="21"/>
        <v>151657.50888103101</v>
      </c>
      <c r="C17" s="7">
        <f t="shared" si="0"/>
        <v>151986.84153570663</v>
      </c>
      <c r="D17" s="7">
        <f t="shared" si="0"/>
        <v>152315.46211727816</v>
      </c>
      <c r="E17" s="7">
        <f t="shared" si="0"/>
        <v>152643.37522473748</v>
      </c>
      <c r="F17" s="6">
        <f t="shared" si="0"/>
        <v>152970.58540778354</v>
      </c>
      <c r="G17" s="7">
        <f t="shared" si="0"/>
        <v>153297.09716755891</v>
      </c>
      <c r="H17" s="8">
        <f t="shared" si="0"/>
        <v>153622.91495737218</v>
      </c>
      <c r="I17" s="7">
        <f t="shared" si="0"/>
        <v>153948.04318340652</v>
      </c>
      <c r="J17" s="7">
        <f t="shared" si="0"/>
        <v>154272.4862054151</v>
      </c>
      <c r="K17" s="7">
        <f t="shared" si="0"/>
        <v>154596.24833740306</v>
      </c>
      <c r="L17" s="27">
        <f t="shared" si="22"/>
        <v>32.965440859086812</v>
      </c>
      <c r="M17" s="13">
        <f t="shared" si="23"/>
        <v>65.780934279056964</v>
      </c>
      <c r="N17" s="13">
        <f t="shared" si="24"/>
        <v>98.448009061685298</v>
      </c>
      <c r="O17" s="27">
        <f t="shared" si="25"/>
        <v>130.96817100420594</v>
      </c>
      <c r="P17" s="13">
        <f t="shared" si="26"/>
        <v>163.3429033519933</v>
      </c>
      <c r="Q17" s="14">
        <f t="shared" si="27"/>
        <v>195.57366724021267</v>
      </c>
      <c r="R17" s="13">
        <f t="shared" si="28"/>
        <v>227.66190212481888</v>
      </c>
      <c r="S17" s="13">
        <f t="shared" si="29"/>
        <v>259.60902620336856</v>
      </c>
      <c r="T17" s="14">
        <f t="shared" si="30"/>
        <v>291.41643682538415</v>
      </c>
      <c r="V17" s="186">
        <v>6.8000000000000096</v>
      </c>
      <c r="W17" s="22">
        <f t="shared" si="2"/>
        <v>260768.09620810612</v>
      </c>
      <c r="X17" s="7">
        <f t="shared" si="3"/>
        <v>260959.76701399795</v>
      </c>
      <c r="Y17" s="7">
        <f t="shared" si="4"/>
        <v>261151.29714401206</v>
      </c>
      <c r="Z17" s="7">
        <f t="shared" si="5"/>
        <v>261342.68690743978</v>
      </c>
      <c r="AA17" s="6">
        <f t="shared" si="6"/>
        <v>261533.93661244059</v>
      </c>
      <c r="AB17" s="7">
        <f t="shared" si="7"/>
        <v>261725.0465660482</v>
      </c>
      <c r="AC17" s="8">
        <f t="shared" si="8"/>
        <v>261916.01707417605</v>
      </c>
      <c r="AD17" s="7">
        <f t="shared" si="9"/>
        <v>262106.8484416233</v>
      </c>
      <c r="AE17" s="7">
        <f t="shared" si="10"/>
        <v>262297.5409720802</v>
      </c>
      <c r="AF17" s="7">
        <f t="shared" si="11"/>
        <v>262488.09496813396</v>
      </c>
      <c r="AG17" s="27">
        <f t="shared" si="12"/>
        <v>19.173419842001749</v>
      </c>
      <c r="AH17" s="13">
        <f t="shared" si="13"/>
        <v>38.317270159372129</v>
      </c>
      <c r="AI17" s="13">
        <f t="shared" si="14"/>
        <v>57.431653476814972</v>
      </c>
      <c r="AJ17" s="27">
        <f t="shared" si="15"/>
        <v>76.516671792516718</v>
      </c>
      <c r="AK17" s="13">
        <f t="shared" si="16"/>
        <v>95.572426582191838</v>
      </c>
      <c r="AL17" s="14">
        <f t="shared" si="17"/>
        <v>114.59901880225516</v>
      </c>
      <c r="AM17" s="13">
        <f t="shared" si="18"/>
        <v>133.59654889360536</v>
      </c>
      <c r="AN17" s="13">
        <f t="shared" si="19"/>
        <v>152.56511678473908</v>
      </c>
      <c r="AO17" s="14">
        <f t="shared" si="20"/>
        <v>171.5048218955053</v>
      </c>
    </row>
    <row r="18" spans="1:41" x14ac:dyDescent="0.4">
      <c r="A18" s="171">
        <v>2.4</v>
      </c>
      <c r="B18" s="22">
        <f t="shared" si="21"/>
        <v>154919.33384829669</v>
      </c>
      <c r="C18" s="7">
        <f t="shared" si="0"/>
        <v>155241.74696260021</v>
      </c>
      <c r="D18" s="7">
        <f t="shared" si="0"/>
        <v>155563.49186104047</v>
      </c>
      <c r="E18" s="7">
        <f t="shared" si="0"/>
        <v>155884.57268119894</v>
      </c>
      <c r="F18" s="6">
        <f t="shared" si="0"/>
        <v>156204.99351813309</v>
      </c>
      <c r="G18" s="7">
        <f t="shared" si="0"/>
        <v>156524.75842498528</v>
      </c>
      <c r="H18" s="8">
        <f t="shared" si="0"/>
        <v>156843.87141358122</v>
      </c>
      <c r="I18" s="7">
        <f t="shared" si="0"/>
        <v>157162.3364550171</v>
      </c>
      <c r="J18" s="7">
        <f t="shared" si="0"/>
        <v>157480.15748023623</v>
      </c>
      <c r="K18" s="7">
        <f t="shared" si="0"/>
        <v>157797.338380595</v>
      </c>
      <c r="L18" s="27">
        <f t="shared" si="22"/>
        <v>32.271499953902094</v>
      </c>
      <c r="M18" s="13">
        <f t="shared" si="23"/>
        <v>64.402303937182296</v>
      </c>
      <c r="N18" s="13">
        <f t="shared" si="24"/>
        <v>96.393787125183735</v>
      </c>
      <c r="O18" s="27">
        <f t="shared" si="25"/>
        <v>128.24730485220789</v>
      </c>
      <c r="P18" s="13">
        <f t="shared" si="26"/>
        <v>159.96419298578985</v>
      </c>
      <c r="Q18" s="14">
        <f t="shared" si="27"/>
        <v>191.54576829256257</v>
      </c>
      <c r="R18" s="13">
        <f t="shared" si="28"/>
        <v>222.99332879530266</v>
      </c>
      <c r="S18" s="13">
        <f t="shared" si="29"/>
        <v>254.30815412200172</v>
      </c>
      <c r="T18" s="14">
        <f t="shared" si="30"/>
        <v>285.49150584690506</v>
      </c>
      <c r="V18" s="186">
        <v>6.9000000000000101</v>
      </c>
      <c r="W18" s="22">
        <f t="shared" si="2"/>
        <v>262678.51073127415</v>
      </c>
      <c r="X18" s="7">
        <f t="shared" si="3"/>
        <v>262868.78856189852</v>
      </c>
      <c r="Y18" s="7">
        <f t="shared" si="4"/>
        <v>263058.92875931831</v>
      </c>
      <c r="Z18" s="7">
        <f t="shared" si="5"/>
        <v>263248.93162176386</v>
      </c>
      <c r="AA18" s="6">
        <f t="shared" si="6"/>
        <v>263438.79744639003</v>
      </c>
      <c r="AB18" s="7">
        <f t="shared" si="7"/>
        <v>263628.52652928152</v>
      </c>
      <c r="AC18" s="8">
        <f t="shared" si="8"/>
        <v>263818.1191654586</v>
      </c>
      <c r="AD18" s="7">
        <f t="shared" si="9"/>
        <v>264007.5756488819</v>
      </c>
      <c r="AE18" s="7">
        <f t="shared" si="10"/>
        <v>264196.89627245831</v>
      </c>
      <c r="AF18" s="7">
        <f t="shared" si="11"/>
        <v>264386.08132804593</v>
      </c>
      <c r="AG18" s="27">
        <f t="shared" si="12"/>
        <v>19.033985078509431</v>
      </c>
      <c r="AH18" s="13">
        <f t="shared" si="13"/>
        <v>38.039040581381414</v>
      </c>
      <c r="AI18" s="13">
        <f t="shared" si="14"/>
        <v>57.01526536460733</v>
      </c>
      <c r="AJ18" s="27">
        <f t="shared" si="15"/>
        <v>75.962757784116548</v>
      </c>
      <c r="AK18" s="13">
        <f t="shared" si="16"/>
        <v>94.881615698919632</v>
      </c>
      <c r="AL18" s="14">
        <f t="shared" si="17"/>
        <v>113.77193647483364</v>
      </c>
      <c r="AM18" s="13">
        <f t="shared" si="18"/>
        <v>132.63381698715966</v>
      </c>
      <c r="AN18" s="13">
        <f t="shared" si="19"/>
        <v>151.46735362464096</v>
      </c>
      <c r="AO18" s="14">
        <f t="shared" si="20"/>
        <v>170.27264229196589</v>
      </c>
    </row>
    <row r="19" spans="1:41" x14ac:dyDescent="0.4">
      <c r="A19" s="171">
        <v>2.5</v>
      </c>
      <c r="B19" s="22">
        <f t="shared" si="21"/>
        <v>158113.88300841898</v>
      </c>
      <c r="C19" s="7">
        <f t="shared" si="0"/>
        <v>158429.79517754857</v>
      </c>
      <c r="D19" s="7">
        <f t="shared" si="0"/>
        <v>158745.07866387544</v>
      </c>
      <c r="E19" s="7">
        <f t="shared" si="0"/>
        <v>159059.73720586865</v>
      </c>
      <c r="F19" s="6">
        <f t="shared" si="0"/>
        <v>159373.77450509227</v>
      </c>
      <c r="G19" s="7">
        <f t="shared" si="0"/>
        <v>159687.19422671312</v>
      </c>
      <c r="H19" s="8">
        <f t="shared" si="0"/>
        <v>160000</v>
      </c>
      <c r="I19" s="7">
        <f t="shared" si="0"/>
        <v>160312.19541881396</v>
      </c>
      <c r="J19" s="7">
        <f t="shared" si="0"/>
        <v>160623.78404209009</v>
      </c>
      <c r="K19" s="7">
        <f t="shared" si="0"/>
        <v>160934.76939431083</v>
      </c>
      <c r="L19" s="27">
        <f t="shared" si="22"/>
        <v>31.619614956289297</v>
      </c>
      <c r="M19" s="13">
        <f t="shared" si="23"/>
        <v>63.106871722993674</v>
      </c>
      <c r="N19" s="13">
        <f t="shared" si="24"/>
        <v>94.463012622756651</v>
      </c>
      <c r="O19" s="27">
        <f t="shared" si="25"/>
        <v>125.68926276257844</v>
      </c>
      <c r="P19" s="13">
        <f t="shared" si="26"/>
        <v>156.78683034589631</v>
      </c>
      <c r="Q19" s="14">
        <f t="shared" si="27"/>
        <v>187.75690697759273</v>
      </c>
      <c r="R19" s="13">
        <f t="shared" si="28"/>
        <v>218.60066796239698</v>
      </c>
      <c r="S19" s="13">
        <f t="shared" si="29"/>
        <v>249.31927259644726</v>
      </c>
      <c r="T19" s="14">
        <f t="shared" si="30"/>
        <v>279.91386445274111</v>
      </c>
      <c r="V19" s="186">
        <v>7.0000000000000098</v>
      </c>
      <c r="W19" s="22">
        <f t="shared" si="2"/>
        <v>264575.13110645924</v>
      </c>
      <c r="X19" s="7">
        <f t="shared" si="3"/>
        <v>264764.04589747469</v>
      </c>
      <c r="Y19" s="7">
        <f t="shared" si="4"/>
        <v>264952.8259898356</v>
      </c>
      <c r="Z19" s="7">
        <f t="shared" si="5"/>
        <v>265141.47167125723</v>
      </c>
      <c r="AA19" s="6">
        <f t="shared" si="6"/>
        <v>265329.98322843213</v>
      </c>
      <c r="AB19" s="7">
        <f t="shared" si="7"/>
        <v>265518.36094703525</v>
      </c>
      <c r="AC19" s="8">
        <f t="shared" si="8"/>
        <v>265706.60511172866</v>
      </c>
      <c r="AD19" s="7">
        <f t="shared" si="9"/>
        <v>265894.71600616683</v>
      </c>
      <c r="AE19" s="7">
        <f t="shared" si="10"/>
        <v>266082.69391300163</v>
      </c>
      <c r="AF19" s="7">
        <f t="shared" si="11"/>
        <v>266270.53911388712</v>
      </c>
      <c r="AG19" s="27">
        <f t="shared" si="12"/>
        <v>18.897548762091901</v>
      </c>
      <c r="AH19" s="13">
        <f t="shared" si="13"/>
        <v>37.766785142885055</v>
      </c>
      <c r="AI19" s="13">
        <f t="shared" si="14"/>
        <v>56.607804510858841</v>
      </c>
      <c r="AJ19" s="27">
        <f t="shared" si="15"/>
        <v>75.420701759052463</v>
      </c>
      <c r="AK19" s="13">
        <f t="shared" si="16"/>
        <v>94.205571307975333</v>
      </c>
      <c r="AL19" s="14">
        <f t="shared" si="17"/>
        <v>112.9625071088085</v>
      </c>
      <c r="AM19" s="13">
        <f t="shared" si="18"/>
        <v>131.69160264637321</v>
      </c>
      <c r="AN19" s="13">
        <f t="shared" si="19"/>
        <v>150.3929509423906</v>
      </c>
      <c r="AO19" s="14">
        <f t="shared" si="20"/>
        <v>169.06664455810096</v>
      </c>
    </row>
    <row r="20" spans="1:41" x14ac:dyDescent="0.4">
      <c r="A20" s="171">
        <v>2.6</v>
      </c>
      <c r="B20" s="22">
        <f t="shared" si="21"/>
        <v>161245.15496597101</v>
      </c>
      <c r="C20" s="7">
        <f t="shared" si="21"/>
        <v>161554.94421403512</v>
      </c>
      <c r="D20" s="7">
        <f t="shared" si="21"/>
        <v>161864.14056238646</v>
      </c>
      <c r="E20" s="7">
        <f t="shared" si="21"/>
        <v>162172.74740226855</v>
      </c>
      <c r="F20" s="6">
        <f t="shared" si="21"/>
        <v>162480.7680927192</v>
      </c>
      <c r="G20" s="7">
        <f t="shared" si="21"/>
        <v>162788.20596099706</v>
      </c>
      <c r="H20" s="8">
        <f t="shared" si="21"/>
        <v>163095.06430300092</v>
      </c>
      <c r="I20" s="7">
        <f t="shared" si="21"/>
        <v>163401.3463836819</v>
      </c>
      <c r="J20" s="7">
        <f t="shared" si="21"/>
        <v>163707.05543744902</v>
      </c>
      <c r="K20" s="7">
        <f t="shared" si="21"/>
        <v>164012.19466856724</v>
      </c>
      <c r="L20" s="27">
        <f t="shared" si="22"/>
        <v>31.005702616326744</v>
      </c>
      <c r="M20" s="13">
        <f t="shared" si="23"/>
        <v>61.886592660273891</v>
      </c>
      <c r="N20" s="13">
        <f t="shared" si="24"/>
        <v>92.643796898715664</v>
      </c>
      <c r="O20" s="27">
        <f t="shared" si="25"/>
        <v>123.27842707824311</v>
      </c>
      <c r="P20" s="13">
        <f t="shared" si="26"/>
        <v>153.79158018672024</v>
      </c>
      <c r="Q20" s="14">
        <f t="shared" si="27"/>
        <v>184.18433870983426</v>
      </c>
      <c r="R20" s="13">
        <f t="shared" si="28"/>
        <v>214.45777088182513</v>
      </c>
      <c r="S20" s="13">
        <f t="shared" si="29"/>
        <v>244.61293093118002</v>
      </c>
      <c r="T20" s="14">
        <f t="shared" si="30"/>
        <v>274.65085932056536</v>
      </c>
      <c r="V20" s="186">
        <v>7.1</v>
      </c>
      <c r="W20" s="22">
        <f t="shared" si="2"/>
        <v>266458.25188948453</v>
      </c>
      <c r="X20" s="7">
        <f t="shared" si="3"/>
        <v>266645.83251946763</v>
      </c>
      <c r="Y20" s="7">
        <f t="shared" si="4"/>
        <v>266833.28128252667</v>
      </c>
      <c r="Z20" s="7">
        <f t="shared" si="5"/>
        <v>267020.59845637379</v>
      </c>
      <c r="AA20" s="6">
        <f t="shared" si="6"/>
        <v>267207.78431774775</v>
      </c>
      <c r="AB20" s="7">
        <f t="shared" si="7"/>
        <v>267394.83914241876</v>
      </c>
      <c r="AC20" s="8">
        <f t="shared" si="8"/>
        <v>267581.76320519304</v>
      </c>
      <c r="AD20" s="7">
        <f t="shared" si="9"/>
        <v>267768.55677991768</v>
      </c>
      <c r="AE20" s="7">
        <f t="shared" si="10"/>
        <v>267955.22013948526</v>
      </c>
      <c r="AF20" s="7">
        <f t="shared" si="11"/>
        <v>268141.75355583843</v>
      </c>
      <c r="AG20" s="27">
        <f t="shared" si="12"/>
        <v>18.764004944940098</v>
      </c>
      <c r="AH20" s="13">
        <f t="shared" si="13"/>
        <v>37.50029306486249</v>
      </c>
      <c r="AI20" s="13">
        <f t="shared" si="14"/>
        <v>56.208956410991959</v>
      </c>
      <c r="AJ20" s="27">
        <f t="shared" si="15"/>
        <v>74.890086581581272</v>
      </c>
      <c r="AK20" s="13">
        <f t="shared" si="16"/>
        <v>93.543774725461844</v>
      </c>
      <c r="AL20" s="14">
        <f t="shared" si="17"/>
        <v>112.17011154448846</v>
      </c>
      <c r="AM20" s="13">
        <f t="shared" si="18"/>
        <v>130.76918729691533</v>
      </c>
      <c r="AN20" s="13">
        <f t="shared" si="19"/>
        <v>149.34109179972438</v>
      </c>
      <c r="AO20" s="14">
        <f t="shared" si="20"/>
        <v>167.88591443171026</v>
      </c>
    </row>
    <row r="21" spans="1:41" x14ac:dyDescent="0.4">
      <c r="A21" s="171">
        <v>2.7</v>
      </c>
      <c r="B21" s="22">
        <f t="shared" si="21"/>
        <v>164316.76725154984</v>
      </c>
      <c r="C21" s="7">
        <f t="shared" si="21"/>
        <v>164620.77633154328</v>
      </c>
      <c r="D21" s="7">
        <f t="shared" si="21"/>
        <v>164924.22502470642</v>
      </c>
      <c r="E21" s="7">
        <f t="shared" si="21"/>
        <v>165227.11641858306</v>
      </c>
      <c r="F21" s="6">
        <f t="shared" si="21"/>
        <v>165529.45357246848</v>
      </c>
      <c r="G21" s="7">
        <f t="shared" si="21"/>
        <v>165831.23951776998</v>
      </c>
      <c r="H21" s="8">
        <f t="shared" si="21"/>
        <v>166132.4772583615</v>
      </c>
      <c r="I21" s="7">
        <f t="shared" si="21"/>
        <v>166433.16977093238</v>
      </c>
      <c r="J21" s="7">
        <f t="shared" si="21"/>
        <v>166733.32000533066</v>
      </c>
      <c r="K21" s="7">
        <f t="shared" si="21"/>
        <v>167032.93088490065</v>
      </c>
      <c r="L21" s="27">
        <f t="shared" si="22"/>
        <v>30.42621399127529</v>
      </c>
      <c r="M21" s="13">
        <f t="shared" si="23"/>
        <v>60.734470367926406</v>
      </c>
      <c r="N21" s="13">
        <f t="shared" si="24"/>
        <v>90.925794847105863</v>
      </c>
      <c r="O21" s="27">
        <f t="shared" si="25"/>
        <v>121.0011999734561</v>
      </c>
      <c r="P21" s="13">
        <f t="shared" si="26"/>
        <v>150.96168534044409</v>
      </c>
      <c r="Q21" s="14">
        <f t="shared" si="27"/>
        <v>180.80823780706851</v>
      </c>
      <c r="R21" s="13">
        <f t="shared" si="28"/>
        <v>210.54183171034674</v>
      </c>
      <c r="S21" s="13">
        <f t="shared" si="29"/>
        <v>240.16342907294165</v>
      </c>
      <c r="T21" s="14">
        <f t="shared" si="30"/>
        <v>269.67397980723763</v>
      </c>
      <c r="V21" s="186">
        <v>7.2000000000000099</v>
      </c>
      <c r="W21" s="22">
        <f t="shared" si="2"/>
        <v>268328.15729997493</v>
      </c>
      <c r="X21" s="7">
        <f t="shared" si="3"/>
        <v>268514.4316419512</v>
      </c>
      <c r="Y21" s="7">
        <f t="shared" si="4"/>
        <v>268700.57685088826</v>
      </c>
      <c r="Z21" s="7">
        <f t="shared" si="5"/>
        <v>268886.59319497523</v>
      </c>
      <c r="AA21" s="6">
        <f t="shared" si="6"/>
        <v>269072.48094147438</v>
      </c>
      <c r="AB21" s="7">
        <f t="shared" si="7"/>
        <v>269258.24035672535</v>
      </c>
      <c r="AC21" s="8">
        <f t="shared" si="8"/>
        <v>269443.87170614977</v>
      </c>
      <c r="AD21" s="7">
        <f t="shared" si="9"/>
        <v>269629.37525425543</v>
      </c>
      <c r="AE21" s="7">
        <f t="shared" si="10"/>
        <v>269814.751264641</v>
      </c>
      <c r="AF21" s="7">
        <f t="shared" si="11"/>
        <v>270000.00000000017</v>
      </c>
      <c r="AG21" s="27">
        <f t="shared" si="12"/>
        <v>18.633252847066615</v>
      </c>
      <c r="AH21" s="13">
        <f t="shared" si="13"/>
        <v>37.239363835135009</v>
      </c>
      <c r="AI21" s="13">
        <f t="shared" si="14"/>
        <v>55.818421857024077</v>
      </c>
      <c r="AJ21" s="27">
        <f t="shared" si="15"/>
        <v>74.370515374583192</v>
      </c>
      <c r="AK21" s="13">
        <f t="shared" si="16"/>
        <v>92.895732421195135</v>
      </c>
      <c r="AL21" s="14">
        <f t="shared" si="17"/>
        <v>111.39416060491931</v>
      </c>
      <c r="AM21" s="13">
        <f t="shared" si="18"/>
        <v>129.86588711076183</v>
      </c>
      <c r="AN21" s="13">
        <f t="shared" si="19"/>
        <v>148.31099870381877</v>
      </c>
      <c r="AO21" s="14">
        <f t="shared" si="20"/>
        <v>166.72958173131337</v>
      </c>
    </row>
    <row r="22" spans="1:41" x14ac:dyDescent="0.4">
      <c r="A22" s="171">
        <v>2.8</v>
      </c>
      <c r="B22" s="22">
        <f t="shared" si="21"/>
        <v>167332.00530681512</v>
      </c>
      <c r="C22" s="7">
        <f t="shared" si="21"/>
        <v>167630.54614240211</v>
      </c>
      <c r="D22" s="7">
        <f t="shared" si="21"/>
        <v>167928.55623746666</v>
      </c>
      <c r="E22" s="7">
        <f t="shared" si="21"/>
        <v>168226.03841260722</v>
      </c>
      <c r="F22" s="6">
        <f t="shared" si="21"/>
        <v>168522.99546352716</v>
      </c>
      <c r="G22" s="7">
        <f t="shared" si="21"/>
        <v>168819.4301613413</v>
      </c>
      <c r="H22" s="8">
        <f t="shared" si="21"/>
        <v>169115.34525287763</v>
      </c>
      <c r="I22" s="7">
        <f t="shared" si="21"/>
        <v>169410.74346097416</v>
      </c>
      <c r="J22" s="7">
        <f t="shared" si="21"/>
        <v>169705.62748477139</v>
      </c>
      <c r="K22" s="7">
        <f t="shared" si="21"/>
        <v>170000</v>
      </c>
      <c r="L22" s="27">
        <f t="shared" si="22"/>
        <v>29.878047788632102</v>
      </c>
      <c r="M22" s="13">
        <f t="shared" si="23"/>
        <v>59.644387634529267</v>
      </c>
      <c r="N22" s="13">
        <f t="shared" si="24"/>
        <v>89.299956450995523</v>
      </c>
      <c r="O22" s="27">
        <f t="shared" si="25"/>
        <v>118.84567954449449</v>
      </c>
      <c r="P22" s="13">
        <f t="shared" si="26"/>
        <v>148.28247080283472</v>
      </c>
      <c r="Q22" s="14">
        <f t="shared" si="27"/>
        <v>177.61123287954251</v>
      </c>
      <c r="R22" s="13">
        <f t="shared" si="28"/>
        <v>206.83285737468395</v>
      </c>
      <c r="S22" s="13">
        <f t="shared" si="29"/>
        <v>235.94822501184535</v>
      </c>
      <c r="T22" s="14">
        <f t="shared" si="30"/>
        <v>264.95820581211592</v>
      </c>
      <c r="V22" s="186">
        <v>7.3000000000000096</v>
      </c>
      <c r="W22" s="22">
        <f t="shared" si="2"/>
        <v>270185.12172212609</v>
      </c>
      <c r="X22" s="7">
        <f t="shared" si="3"/>
        <v>270370.11669191567</v>
      </c>
      <c r="Y22" s="7">
        <f t="shared" si="4"/>
        <v>270554.9851693738</v>
      </c>
      <c r="Z22" s="7">
        <f t="shared" si="5"/>
        <v>270739.72741361783</v>
      </c>
      <c r="AA22" s="6">
        <f t="shared" si="6"/>
        <v>270924.3436828815</v>
      </c>
      <c r="AB22" s="7">
        <f t="shared" si="7"/>
        <v>271108.8342345194</v>
      </c>
      <c r="AC22" s="8">
        <f t="shared" si="8"/>
        <v>271293.19932501088</v>
      </c>
      <c r="AD22" s="7">
        <f t="shared" si="9"/>
        <v>271477.43920996471</v>
      </c>
      <c r="AE22" s="7">
        <f t="shared" si="10"/>
        <v>271661.5541441227</v>
      </c>
      <c r="AF22" s="7">
        <f t="shared" si="11"/>
        <v>271845.5443813639</v>
      </c>
      <c r="AG22" s="27">
        <f t="shared" si="12"/>
        <v>18.505196537065785</v>
      </c>
      <c r="AH22" s="13">
        <f t="shared" si="13"/>
        <v>36.983806573611218</v>
      </c>
      <c r="AI22" s="13">
        <f t="shared" si="14"/>
        <v>55.435915994050447</v>
      </c>
      <c r="AJ22" s="27">
        <f t="shared" si="15"/>
        <v>73.861610271618702</v>
      </c>
      <c r="AK22" s="13">
        <f t="shared" si="16"/>
        <v>92.260974471690133</v>
      </c>
      <c r="AL22" s="14">
        <f t="shared" si="17"/>
        <v>110.63409325404791</v>
      </c>
      <c r="AM22" s="13">
        <f t="shared" si="18"/>
        <v>128.98105087532895</v>
      </c>
      <c r="AN22" s="13">
        <f t="shared" si="19"/>
        <v>147.30193119146861</v>
      </c>
      <c r="AO22" s="14">
        <f t="shared" si="20"/>
        <v>165.59681766055292</v>
      </c>
    </row>
    <row r="23" spans="1:41" x14ac:dyDescent="0.4">
      <c r="A23" s="171">
        <v>2.9</v>
      </c>
      <c r="B23" s="22">
        <f t="shared" si="21"/>
        <v>170293.863659264</v>
      </c>
      <c r="C23" s="7">
        <f t="shared" si="21"/>
        <v>170587.22109231981</v>
      </c>
      <c r="D23" s="7">
        <f t="shared" si="21"/>
        <v>170880.07490635061</v>
      </c>
      <c r="E23" s="7">
        <f t="shared" si="21"/>
        <v>171172.42768623689</v>
      </c>
      <c r="F23" s="6">
        <f t="shared" si="21"/>
        <v>171464.28199482246</v>
      </c>
      <c r="G23" s="7">
        <f t="shared" si="21"/>
        <v>171755.64037317666</v>
      </c>
      <c r="H23" s="8">
        <f t="shared" si="21"/>
        <v>172046.50534085254</v>
      </c>
      <c r="I23" s="7">
        <f t="shared" si="21"/>
        <v>172336.87939614087</v>
      </c>
      <c r="J23" s="7">
        <f t="shared" si="21"/>
        <v>172626.76501632069</v>
      </c>
      <c r="K23" s="7">
        <f t="shared" si="21"/>
        <v>172916.16465790581</v>
      </c>
      <c r="L23" s="27">
        <f t="shared" si="22"/>
        <v>29.358480290422449</v>
      </c>
      <c r="M23" s="13">
        <f t="shared" si="23"/>
        <v>58.610969292494701</v>
      </c>
      <c r="N23" s="13">
        <f t="shared" si="24"/>
        <v>87.758325517905178</v>
      </c>
      <c r="O23" s="27">
        <f t="shared" si="25"/>
        <v>116.80139720547595</v>
      </c>
      <c r="P23" s="13">
        <f t="shared" si="26"/>
        <v>145.7410224826599</v>
      </c>
      <c r="Q23" s="14">
        <f t="shared" si="27"/>
        <v>174.57802952299244</v>
      </c>
      <c r="R23" s="13">
        <f t="shared" si="28"/>
        <v>203.31323670069105</v>
      </c>
      <c r="S23" s="13">
        <f t="shared" si="29"/>
        <v>231.94745274281013</v>
      </c>
      <c r="T23" s="14">
        <f t="shared" si="30"/>
        <v>260.48147687787423</v>
      </c>
      <c r="V23" s="186">
        <v>7.4000000000000101</v>
      </c>
      <c r="W23" s="22">
        <f t="shared" si="2"/>
        <v>272029.41017470905</v>
      </c>
      <c r="X23" s="7">
        <f t="shared" si="3"/>
        <v>272213.15177632414</v>
      </c>
      <c r="Y23" s="7">
        <f t="shared" si="4"/>
        <v>272396.7694375249</v>
      </c>
      <c r="Z23" s="7">
        <f t="shared" si="5"/>
        <v>272580.26340878039</v>
      </c>
      <c r="AA23" s="6">
        <f t="shared" si="6"/>
        <v>272763.63393971731</v>
      </c>
      <c r="AB23" s="7">
        <f t="shared" si="7"/>
        <v>272946.88127912383</v>
      </c>
      <c r="AC23" s="8">
        <f t="shared" si="8"/>
        <v>273130.00567495346</v>
      </c>
      <c r="AD23" s="7">
        <f t="shared" si="9"/>
        <v>273313.00737432914</v>
      </c>
      <c r="AE23" s="7">
        <f t="shared" si="10"/>
        <v>273495.88662354706</v>
      </c>
      <c r="AF23" s="7">
        <f t="shared" si="11"/>
        <v>273678.64366808033</v>
      </c>
      <c r="AG23" s="27">
        <f t="shared" si="12"/>
        <v>18.37974463601131</v>
      </c>
      <c r="AH23" s="13">
        <f t="shared" si="13"/>
        <v>36.73343944613589</v>
      </c>
      <c r="AI23" s="13">
        <f t="shared" si="14"/>
        <v>55.061167446605396</v>
      </c>
      <c r="AJ23" s="27">
        <f t="shared" si="15"/>
        <v>73.363011262088548</v>
      </c>
      <c r="AK23" s="13">
        <f t="shared" si="16"/>
        <v>91.639053127903026</v>
      </c>
      <c r="AL23" s="14">
        <f t="shared" si="17"/>
        <v>109.8893748925766</v>
      </c>
      <c r="AM23" s="13">
        <f t="shared" si="18"/>
        <v>128.11405802005902</v>
      </c>
      <c r="AN23" s="13">
        <f t="shared" si="19"/>
        <v>146.31318359239958</v>
      </c>
      <c r="AO23" s="14">
        <f t="shared" si="20"/>
        <v>164.48683231172618</v>
      </c>
    </row>
    <row r="24" spans="1:41" x14ac:dyDescent="0.4">
      <c r="A24" s="171">
        <v>3</v>
      </c>
      <c r="B24" s="22">
        <f t="shared" si="21"/>
        <v>173205.08075688771</v>
      </c>
      <c r="C24" s="7">
        <f t="shared" si="21"/>
        <v>173493.51572897471</v>
      </c>
      <c r="D24" s="7">
        <f t="shared" si="21"/>
        <v>173781.47196982766</v>
      </c>
      <c r="E24" s="7">
        <f t="shared" si="21"/>
        <v>174068.95185529211</v>
      </c>
      <c r="F24" s="6">
        <f t="shared" si="21"/>
        <v>174355.95774162695</v>
      </c>
      <c r="G24" s="7">
        <f t="shared" si="21"/>
        <v>174642.4919657298</v>
      </c>
      <c r="H24" s="8">
        <f t="shared" si="21"/>
        <v>174928.55684535901</v>
      </c>
      <c r="I24" s="7">
        <f t="shared" si="21"/>
        <v>175214.1546793523</v>
      </c>
      <c r="J24" s="7">
        <f t="shared" si="21"/>
        <v>175499.28774784243</v>
      </c>
      <c r="K24" s="7">
        <f t="shared" si="21"/>
        <v>175783.95831246945</v>
      </c>
      <c r="L24" s="27">
        <f t="shared" si="22"/>
        <v>28.865108234225772</v>
      </c>
      <c r="M24" s="13">
        <f t="shared" si="23"/>
        <v>57.629470358369872</v>
      </c>
      <c r="N24" s="13">
        <f t="shared" si="24"/>
        <v>86.29387536860304</v>
      </c>
      <c r="O24" s="27">
        <f t="shared" si="25"/>
        <v>114.85910313192289</v>
      </c>
      <c r="P24" s="13">
        <f t="shared" si="26"/>
        <v>143.32592452454264</v>
      </c>
      <c r="Q24" s="14">
        <f t="shared" si="27"/>
        <v>171.69510156745673</v>
      </c>
      <c r="R24" s="13">
        <f t="shared" si="28"/>
        <v>199.96738755973638</v>
      </c>
      <c r="S24" s="13">
        <f t="shared" si="29"/>
        <v>228.14352720903116</v>
      </c>
      <c r="T24" s="14">
        <f t="shared" si="30"/>
        <v>256.22425676014973</v>
      </c>
      <c r="V24" s="186">
        <v>7.5000000000000098</v>
      </c>
      <c r="W24" s="22">
        <f t="shared" si="2"/>
        <v>273861.27875258325</v>
      </c>
      <c r="X24" s="7">
        <f t="shared" si="3"/>
        <v>274043.79212089459</v>
      </c>
      <c r="Y24" s="7">
        <f t="shared" si="4"/>
        <v>274226.18401604192</v>
      </c>
      <c r="Z24" s="7">
        <f t="shared" si="5"/>
        <v>274408.45468024502</v>
      </c>
      <c r="AA24" s="6">
        <f t="shared" si="6"/>
        <v>274590.60435491975</v>
      </c>
      <c r="AB24" s="7">
        <f t="shared" si="7"/>
        <v>274772.63328068191</v>
      </c>
      <c r="AC24" s="8">
        <f t="shared" si="8"/>
        <v>274954.54169735056</v>
      </c>
      <c r="AD24" s="7">
        <f t="shared" si="9"/>
        <v>275136.32984395226</v>
      </c>
      <c r="AE24" s="7">
        <f t="shared" si="10"/>
        <v>275317.99795872427</v>
      </c>
      <c r="AF24" s="7">
        <f t="shared" si="11"/>
        <v>275499.5462791184</v>
      </c>
      <c r="AG24" s="27">
        <f t="shared" si="12"/>
        <v>18.256810043414589</v>
      </c>
      <c r="AH24" s="13">
        <f t="shared" si="13"/>
        <v>36.488089119957294</v>
      </c>
      <c r="AI24" s="13">
        <f t="shared" si="14"/>
        <v>54.693917510157917</v>
      </c>
      <c r="AJ24" s="27">
        <f t="shared" si="15"/>
        <v>72.874375120969489</v>
      </c>
      <c r="AK24" s="13">
        <f t="shared" si="16"/>
        <v>91.029541487863753</v>
      </c>
      <c r="AL24" s="14">
        <f t="shared" si="17"/>
        <v>109.15949577698484</v>
      </c>
      <c r="AM24" s="13">
        <f t="shared" si="18"/>
        <v>127.26431678788504</v>
      </c>
      <c r="AN24" s="13">
        <f t="shared" si="19"/>
        <v>145.34408295503817</v>
      </c>
      <c r="AO24" s="14">
        <f t="shared" si="20"/>
        <v>163.39887235051719</v>
      </c>
    </row>
    <row r="25" spans="1:41" x14ac:dyDescent="0.4">
      <c r="A25" s="171">
        <v>3.1</v>
      </c>
      <c r="B25" s="22">
        <f t="shared" si="21"/>
        <v>176068.16861659009</v>
      </c>
      <c r="C25" s="7">
        <f t="shared" si="21"/>
        <v>176351.92088548397</v>
      </c>
      <c r="D25" s="7">
        <f t="shared" si="21"/>
        <v>176635.21732655694</v>
      </c>
      <c r="E25" s="7">
        <f t="shared" si="21"/>
        <v>176918.06012954132</v>
      </c>
      <c r="F25" s="6">
        <f t="shared" si="21"/>
        <v>177200.45146669348</v>
      </c>
      <c r="G25" s="7">
        <f t="shared" si="21"/>
        <v>177482.39349298849</v>
      </c>
      <c r="H25" s="8">
        <f t="shared" si="21"/>
        <v>177763.88834631178</v>
      </c>
      <c r="I25" s="7">
        <f t="shared" si="21"/>
        <v>178044.93814764856</v>
      </c>
      <c r="J25" s="7">
        <f t="shared" si="21"/>
        <v>178325.5450012701</v>
      </c>
      <c r="K25" s="7">
        <f t="shared" si="21"/>
        <v>178605.71099491752</v>
      </c>
      <c r="L25" s="27">
        <f t="shared" si="22"/>
        <v>28.395801912964089</v>
      </c>
      <c r="M25" s="13">
        <f t="shared" si="23"/>
        <v>56.695684115606127</v>
      </c>
      <c r="N25" s="13">
        <f t="shared" si="24"/>
        <v>84.900373720738571</v>
      </c>
      <c r="O25" s="27">
        <f t="shared" si="25"/>
        <v>113.01058969710721</v>
      </c>
      <c r="P25" s="13">
        <f t="shared" si="26"/>
        <v>141.02704298848403</v>
      </c>
      <c r="Q25" s="14">
        <f t="shared" si="27"/>
        <v>168.95043663113029</v>
      </c>
      <c r="R25" s="13">
        <f t="shared" si="28"/>
        <v>196.78146586893126</v>
      </c>
      <c r="S25" s="13">
        <f t="shared" si="29"/>
        <v>224.52081826629001</v>
      </c>
      <c r="T25" s="14">
        <f t="shared" si="30"/>
        <v>252.16917381950771</v>
      </c>
      <c r="V25" s="186">
        <v>7.6000000000000103</v>
      </c>
      <c r="W25" s="22">
        <f t="shared" si="2"/>
        <v>275680.97504180466</v>
      </c>
      <c r="X25" s="7">
        <f t="shared" si="3"/>
        <v>275862.28448267461</v>
      </c>
      <c r="Y25" s="7">
        <f t="shared" si="4"/>
        <v>276043.47483684542</v>
      </c>
      <c r="Z25" s="7">
        <f t="shared" si="5"/>
        <v>276224.54633866285</v>
      </c>
      <c r="AA25" s="6">
        <f t="shared" si="6"/>
        <v>276405.49922170525</v>
      </c>
      <c r="AB25" s="7">
        <f t="shared" si="7"/>
        <v>276586.33371878677</v>
      </c>
      <c r="AC25" s="8">
        <f t="shared" si="8"/>
        <v>276767.05006196111</v>
      </c>
      <c r="AD25" s="7">
        <f t="shared" si="9"/>
        <v>276947.64848252473</v>
      </c>
      <c r="AE25" s="7">
        <f t="shared" si="10"/>
        <v>277128.12921102054</v>
      </c>
      <c r="AF25" s="7">
        <f t="shared" si="11"/>
        <v>277308.49247724115</v>
      </c>
      <c r="AG25" s="27">
        <f t="shared" si="12"/>
        <v>18.136309683206491</v>
      </c>
      <c r="AH25" s="13">
        <f t="shared" si="13"/>
        <v>36.247590259939898</v>
      </c>
      <c r="AI25" s="13">
        <f t="shared" si="14"/>
        <v>54.333919399708975</v>
      </c>
      <c r="AJ25" s="27">
        <f t="shared" si="15"/>
        <v>72.395374415267725</v>
      </c>
      <c r="AK25" s="13">
        <f t="shared" si="16"/>
        <v>90.432032264769077</v>
      </c>
      <c r="AL25" s="14">
        <f t="shared" si="17"/>
        <v>108.44396955362754</v>
      </c>
      <c r="AM25" s="13">
        <f t="shared" si="18"/>
        <v>126.4312625368475</v>
      </c>
      <c r="AN25" s="13">
        <f t="shared" si="19"/>
        <v>144.39398712129332</v>
      </c>
      <c r="AO25" s="14">
        <f t="shared" si="20"/>
        <v>162.33221886726096</v>
      </c>
    </row>
    <row r="26" spans="1:41" x14ac:dyDescent="0.4">
      <c r="A26" s="171">
        <v>3.2</v>
      </c>
      <c r="B26" s="22">
        <f t="shared" si="21"/>
        <v>178885.43819998318</v>
      </c>
      <c r="C26" s="7">
        <f t="shared" si="21"/>
        <v>179164.72867168917</v>
      </c>
      <c r="D26" s="7">
        <f t="shared" si="21"/>
        <v>179443.58444926361</v>
      </c>
      <c r="E26" s="7">
        <f t="shared" si="21"/>
        <v>179722.00755611429</v>
      </c>
      <c r="F26" s="6">
        <f t="shared" si="21"/>
        <v>180000</v>
      </c>
      <c r="G26" s="7">
        <f t="shared" si="21"/>
        <v>180277.56377319945</v>
      </c>
      <c r="H26" s="8">
        <f t="shared" si="21"/>
        <v>180554.7008526779</v>
      </c>
      <c r="I26" s="7">
        <f t="shared" si="21"/>
        <v>180831.41320025123</v>
      </c>
      <c r="J26" s="7">
        <f t="shared" si="21"/>
        <v>181107.70276274835</v>
      </c>
      <c r="K26" s="7">
        <f t="shared" si="21"/>
        <v>181383.57147217056</v>
      </c>
      <c r="L26" s="27">
        <f t="shared" si="22"/>
        <v>27.948666399723152</v>
      </c>
      <c r="M26" s="13">
        <f t="shared" si="23"/>
        <v>55.805866069655167</v>
      </c>
      <c r="N26" s="13">
        <f t="shared" si="24"/>
        <v>83.572270827076863</v>
      </c>
      <c r="O26" s="27">
        <f t="shared" si="25"/>
        <v>111.24854519750807</v>
      </c>
      <c r="P26" s="13">
        <f t="shared" si="26"/>
        <v>138.83534651822993</v>
      </c>
      <c r="Q26" s="14">
        <f t="shared" si="27"/>
        <v>166.33332503991551</v>
      </c>
      <c r="R26" s="13">
        <f t="shared" si="28"/>
        <v>193.74312402692158</v>
      </c>
      <c r="S26" s="13">
        <f t="shared" si="29"/>
        <v>221.06537985548493</v>
      </c>
      <c r="T26" s="14">
        <f t="shared" si="30"/>
        <v>248.30072211011429</v>
      </c>
      <c r="V26" s="186">
        <v>7.7000000000000099</v>
      </c>
      <c r="W26" s="22">
        <f t="shared" si="2"/>
        <v>277488.73851023236</v>
      </c>
      <c r="X26" s="7">
        <f t="shared" si="3"/>
        <v>277668.86753829662</v>
      </c>
      <c r="Y26" s="7">
        <f t="shared" si="4"/>
        <v>277848.8797889963</v>
      </c>
      <c r="Z26" s="7">
        <f t="shared" si="5"/>
        <v>278028.77548915707</v>
      </c>
      <c r="AA26" s="6">
        <f t="shared" si="6"/>
        <v>278208.55486487132</v>
      </c>
      <c r="AB26" s="7">
        <f t="shared" si="7"/>
        <v>278388.21814150125</v>
      </c>
      <c r="AC26" s="8">
        <f t="shared" si="8"/>
        <v>278567.76554368256</v>
      </c>
      <c r="AD26" s="7">
        <f t="shared" si="9"/>
        <v>278747.19729532726</v>
      </c>
      <c r="AE26" s="7">
        <f t="shared" si="10"/>
        <v>278926.51361962722</v>
      </c>
      <c r="AF26" s="7">
        <f t="shared" si="11"/>
        <v>279105.71473905741</v>
      </c>
      <c r="AG26" s="27">
        <f t="shared" si="12"/>
        <v>18.018164267588872</v>
      </c>
      <c r="AH26" s="13">
        <f t="shared" si="13"/>
        <v>36.011785060050897</v>
      </c>
      <c r="AI26" s="13">
        <f t="shared" si="14"/>
        <v>53.980937553453259</v>
      </c>
      <c r="AJ26" s="27">
        <f t="shared" si="15"/>
        <v>71.925696582649834</v>
      </c>
      <c r="AK26" s="13">
        <f t="shared" si="16"/>
        <v>89.846136643784121</v>
      </c>
      <c r="AL26" s="14">
        <f t="shared" si="17"/>
        <v>107.74233189609367</v>
      </c>
      <c r="AM26" s="13">
        <f t="shared" si="18"/>
        <v>125.61435616383096</v>
      </c>
      <c r="AN26" s="13">
        <f t="shared" si="19"/>
        <v>143.46228293847525</v>
      </c>
      <c r="AO26" s="14">
        <f t="shared" si="20"/>
        <v>161.28618538053706</v>
      </c>
    </row>
    <row r="27" spans="1:41" x14ac:dyDescent="0.4">
      <c r="A27" s="171">
        <v>3.3</v>
      </c>
      <c r="B27" s="22">
        <f t="shared" si="21"/>
        <v>181659.02124584949</v>
      </c>
      <c r="C27" s="7">
        <f t="shared" si="21"/>
        <v>181934.05398660252</v>
      </c>
      <c r="D27" s="7">
        <f t="shared" si="21"/>
        <v>182208.67158288599</v>
      </c>
      <c r="E27" s="7">
        <f t="shared" si="21"/>
        <v>182482.87590894659</v>
      </c>
      <c r="F27" s="6">
        <f t="shared" si="21"/>
        <v>182756.66882497066</v>
      </c>
      <c r="G27" s="7">
        <f t="shared" si="21"/>
        <v>183030.05217723126</v>
      </c>
      <c r="H27" s="8">
        <f t="shared" si="21"/>
        <v>183303.02779823361</v>
      </c>
      <c r="I27" s="7">
        <f t="shared" si="21"/>
        <v>183575.5975068582</v>
      </c>
      <c r="J27" s="7">
        <f t="shared" si="21"/>
        <v>183847.76310850235</v>
      </c>
      <c r="K27" s="7">
        <f t="shared" si="21"/>
        <v>184119.5263952197</v>
      </c>
      <c r="L27" s="27">
        <f t="shared" si="22"/>
        <v>27.522009285370586</v>
      </c>
      <c r="M27" s="13">
        <f t="shared" si="23"/>
        <v>54.956670634681359</v>
      </c>
      <c r="N27" s="13">
        <f t="shared" si="24"/>
        <v>82.304606282501481</v>
      </c>
      <c r="O27" s="27">
        <f t="shared" si="25"/>
        <v>109.56643191262265</v>
      </c>
      <c r="P27" s="13">
        <f t="shared" si="26"/>
        <v>136.74275674813543</v>
      </c>
      <c r="Q27" s="14">
        <f t="shared" si="27"/>
        <v>163.83418364048703</v>
      </c>
      <c r="R27" s="13">
        <f t="shared" si="28"/>
        <v>190.84130915647256</v>
      </c>
      <c r="S27" s="13">
        <f t="shared" si="29"/>
        <v>217.76472366412054</v>
      </c>
      <c r="T27" s="14">
        <f t="shared" si="30"/>
        <v>244.60501141726854</v>
      </c>
      <c r="V27" s="186">
        <v>7.8000000000000096</v>
      </c>
      <c r="W27" s="22">
        <f t="shared" si="2"/>
        <v>279284.80087537901</v>
      </c>
      <c r="X27" s="7">
        <f t="shared" si="3"/>
        <v>279463.77224964258</v>
      </c>
      <c r="Y27" s="7">
        <f t="shared" si="4"/>
        <v>279642.62908219144</v>
      </c>
      <c r="Z27" s="7">
        <f t="shared" si="5"/>
        <v>279821.37159266463</v>
      </c>
      <c r="AA27" s="6">
        <f t="shared" si="6"/>
        <v>280000.00000000017</v>
      </c>
      <c r="AB27" s="7">
        <f t="shared" si="7"/>
        <v>280178.51452243817</v>
      </c>
      <c r="AC27" s="8">
        <f t="shared" si="8"/>
        <v>280356.91537752387</v>
      </c>
      <c r="AD27" s="7">
        <f t="shared" si="9"/>
        <v>280535.20278211095</v>
      </c>
      <c r="AE27" s="7">
        <f t="shared" si="10"/>
        <v>280713.37695236417</v>
      </c>
      <c r="AF27" s="7">
        <f t="shared" si="11"/>
        <v>280891.43810376298</v>
      </c>
      <c r="AG27" s="27">
        <f t="shared" si="12"/>
        <v>17.902298077766318</v>
      </c>
      <c r="AH27" s="13">
        <f t="shared" si="13"/>
        <v>35.780522808374371</v>
      </c>
      <c r="AI27" s="13">
        <f t="shared" si="14"/>
        <v>53.634746984695084</v>
      </c>
      <c r="AJ27" s="27">
        <f t="shared" si="15"/>
        <v>71.465043073694687</v>
      </c>
      <c r="AK27" s="13">
        <f t="shared" si="16"/>
        <v>89.27148321835557</v>
      </c>
      <c r="AL27" s="14">
        <f t="shared" si="17"/>
        <v>107.05413923959713</v>
      </c>
      <c r="AM27" s="13">
        <f t="shared" si="18"/>
        <v>124.81308263819665</v>
      </c>
      <c r="AN27" s="13">
        <f t="shared" si="19"/>
        <v>142.54838459641906</v>
      </c>
      <c r="AO27" s="14">
        <f t="shared" si="20"/>
        <v>160.26011598034529</v>
      </c>
    </row>
    <row r="28" spans="1:41" x14ac:dyDescent="0.4">
      <c r="A28" s="171">
        <v>3.4</v>
      </c>
      <c r="B28" s="22">
        <f t="shared" si="21"/>
        <v>184390.88914585774</v>
      </c>
      <c r="C28" s="7">
        <f t="shared" si="21"/>
        <v>184661.85312619386</v>
      </c>
      <c r="D28" s="7">
        <f t="shared" si="21"/>
        <v>184932.42008906929</v>
      </c>
      <c r="E28" s="7">
        <f t="shared" si="21"/>
        <v>185202.59177452134</v>
      </c>
      <c r="F28" s="6">
        <f t="shared" si="21"/>
        <v>185472.36990991406</v>
      </c>
      <c r="G28" s="7">
        <f t="shared" si="21"/>
        <v>185741.75621006711</v>
      </c>
      <c r="H28" s="8">
        <f t="shared" si="21"/>
        <v>186010.75237738274</v>
      </c>
      <c r="I28" s="7">
        <f t="shared" si="21"/>
        <v>186279.36010197157</v>
      </c>
      <c r="J28" s="7">
        <f t="shared" si="21"/>
        <v>186547.58106177629</v>
      </c>
      <c r="K28" s="7">
        <f t="shared" si="21"/>
        <v>186815.41692269404</v>
      </c>
      <c r="L28" s="27">
        <f t="shared" si="22"/>
        <v>27.114313674392179</v>
      </c>
      <c r="M28" s="13">
        <f t="shared" si="23"/>
        <v>54.145098107197555</v>
      </c>
      <c r="N28" s="13">
        <f t="shared" si="24"/>
        <v>81.092930926097324</v>
      </c>
      <c r="O28" s="27">
        <f t="shared" si="25"/>
        <v>107.95838385468232</v>
      </c>
      <c r="P28" s="13">
        <f t="shared" si="26"/>
        <v>134.74202279179008</v>
      </c>
      <c r="Q28" s="14">
        <f t="shared" si="27"/>
        <v>161.44440788889187</v>
      </c>
      <c r="R28" s="13">
        <f t="shared" si="28"/>
        <v>188.06609362689778</v>
      </c>
      <c r="S28" s="13">
        <f t="shared" si="29"/>
        <v>214.60762889095349</v>
      </c>
      <c r="T28" s="14">
        <f t="shared" si="30"/>
        <v>241.0695570447715</v>
      </c>
      <c r="V28" s="186">
        <v>7.9000000000000101</v>
      </c>
      <c r="W28" s="22">
        <f t="shared" si="2"/>
        <v>281069.38645110413</v>
      </c>
      <c r="X28" s="7">
        <f t="shared" si="3"/>
        <v>281247.2222085048</v>
      </c>
      <c r="Y28" s="7">
        <f t="shared" si="4"/>
        <v>281424.94558940595</v>
      </c>
      <c r="Z28" s="7">
        <f t="shared" si="5"/>
        <v>281602.55680657469</v>
      </c>
      <c r="AA28" s="6">
        <f t="shared" si="6"/>
        <v>281780.05607210757</v>
      </c>
      <c r="AB28" s="7">
        <f t="shared" si="7"/>
        <v>281957.44359743386</v>
      </c>
      <c r="AC28" s="8">
        <f t="shared" si="8"/>
        <v>282134.71959331783</v>
      </c>
      <c r="AD28" s="7">
        <f t="shared" si="9"/>
        <v>282311.88426986226</v>
      </c>
      <c r="AE28" s="7">
        <f t="shared" si="10"/>
        <v>282488.93783651089</v>
      </c>
      <c r="AF28" s="7">
        <f t="shared" si="11"/>
        <v>282665.88050205156</v>
      </c>
      <c r="AG28" s="27">
        <f t="shared" si="12"/>
        <v>17.788638760277536</v>
      </c>
      <c r="AH28" s="13">
        <f t="shared" si="13"/>
        <v>35.55365948198596</v>
      </c>
      <c r="AI28" s="13">
        <f t="shared" si="14"/>
        <v>53.295132679166272</v>
      </c>
      <c r="AJ28" s="27">
        <f t="shared" si="15"/>
        <v>71.013128554448485</v>
      </c>
      <c r="AK28" s="13">
        <f t="shared" si="16"/>
        <v>88.707717000681441</v>
      </c>
      <c r="AL28" s="14">
        <f t="shared" si="17"/>
        <v>106.37896760215517</v>
      </c>
      <c r="AM28" s="13">
        <f t="shared" si="18"/>
        <v>124.02694963710383</v>
      </c>
      <c r="AN28" s="13">
        <f t="shared" si="19"/>
        <v>141.65173207927728</v>
      </c>
      <c r="AO28" s="14">
        <f t="shared" si="20"/>
        <v>159.25338359951274</v>
      </c>
    </row>
    <row r="29" spans="1:41" x14ac:dyDescent="0.4">
      <c r="A29" s="171">
        <v>3.5</v>
      </c>
      <c r="B29" s="22">
        <f t="shared" si="21"/>
        <v>187082.86933869706</v>
      </c>
      <c r="C29" s="7">
        <f t="shared" si="21"/>
        <v>187349.93995195194</v>
      </c>
      <c r="D29" s="7">
        <f t="shared" si="21"/>
        <v>187616.63039293719</v>
      </c>
      <c r="E29" s="7">
        <f t="shared" si="21"/>
        <v>187882.94228055936</v>
      </c>
      <c r="F29" s="6">
        <f t="shared" si="21"/>
        <v>188148.87722226779</v>
      </c>
      <c r="G29" s="7">
        <f t="shared" si="21"/>
        <v>188414.43681416771</v>
      </c>
      <c r="H29" s="8">
        <f t="shared" si="21"/>
        <v>188679.62264113207</v>
      </c>
      <c r="I29" s="7">
        <f t="shared" si="21"/>
        <v>188944.43627691185</v>
      </c>
      <c r="J29" s="7">
        <f t="shared" si="21"/>
        <v>189208.87928424502</v>
      </c>
      <c r="K29" s="7">
        <f t="shared" si="21"/>
        <v>189472.95321496416</v>
      </c>
      <c r="L29" s="27">
        <f t="shared" si="22"/>
        <v>26.724215455062222</v>
      </c>
      <c r="M29" s="13">
        <f t="shared" si="23"/>
        <v>53.368450007721549</v>
      </c>
      <c r="N29" s="13">
        <f t="shared" si="24"/>
        <v>79.933241030288627</v>
      </c>
      <c r="O29" s="27">
        <f t="shared" si="25"/>
        <v>106.4191205582174</v>
      </c>
      <c r="P29" s="13">
        <f t="shared" si="26"/>
        <v>132.82661535951775</v>
      </c>
      <c r="Q29" s="14">
        <f t="shared" si="27"/>
        <v>159.15624700297485</v>
      </c>
      <c r="R29" s="13">
        <f t="shared" si="28"/>
        <v>185.40853192549548</v>
      </c>
      <c r="S29" s="13">
        <f t="shared" si="29"/>
        <v>211.58398149811546</v>
      </c>
      <c r="T29" s="14">
        <f t="shared" si="30"/>
        <v>237.68310209125048</v>
      </c>
      <c r="V29" s="186">
        <v>8.0000000000000107</v>
      </c>
      <c r="W29" s="22">
        <f t="shared" si="2"/>
        <v>282842.71247461921</v>
      </c>
      <c r="X29" s="7">
        <f t="shared" si="3"/>
        <v>283019.43396169832</v>
      </c>
      <c r="Y29" s="7">
        <f t="shared" si="4"/>
        <v>283196.04517012608</v>
      </c>
      <c r="Z29" s="7">
        <f t="shared" si="5"/>
        <v>283372.54630609526</v>
      </c>
      <c r="AA29" s="6">
        <f t="shared" si="6"/>
        <v>283548.93757515668</v>
      </c>
      <c r="AB29" s="7">
        <f t="shared" si="7"/>
        <v>283725.21918222232</v>
      </c>
      <c r="AC29" s="8">
        <f t="shared" si="8"/>
        <v>283901.39133156801</v>
      </c>
      <c r="AD29" s="7">
        <f t="shared" si="9"/>
        <v>284077.45422683604</v>
      </c>
      <c r="AE29" s="7">
        <f t="shared" si="10"/>
        <v>284253.40807103814</v>
      </c>
      <c r="AF29" s="7">
        <f t="shared" si="11"/>
        <v>284429.25306655804</v>
      </c>
      <c r="AG29" s="27">
        <f t="shared" si="12"/>
        <v>17.677117137005553</v>
      </c>
      <c r="AH29" s="13">
        <f t="shared" si="13"/>
        <v>35.331057370232884</v>
      </c>
      <c r="AI29" s="13">
        <f t="shared" si="14"/>
        <v>52.961889033962507</v>
      </c>
      <c r="AJ29" s="27">
        <f t="shared" si="15"/>
        <v>70.569680164102465</v>
      </c>
      <c r="AK29" s="13">
        <f t="shared" si="16"/>
        <v>88.1544985002256</v>
      </c>
      <c r="AL29" s="14">
        <f t="shared" si="17"/>
        <v>105.71641148655908</v>
      </c>
      <c r="AM29" s="13">
        <f t="shared" si="18"/>
        <v>123.25548627437092</v>
      </c>
      <c r="AN29" s="13">
        <f t="shared" si="19"/>
        <v>140.77178972348338</v>
      </c>
      <c r="AO29" s="14">
        <f t="shared" si="20"/>
        <v>158.26538840361172</v>
      </c>
    </row>
    <row r="30" spans="1:41" x14ac:dyDescent="0.4">
      <c r="A30" s="171">
        <v>3.6</v>
      </c>
      <c r="B30" s="22">
        <f t="shared" si="21"/>
        <v>189736.65961010277</v>
      </c>
      <c r="C30" s="7">
        <f t="shared" si="21"/>
        <v>190000</v>
      </c>
      <c r="D30" s="7">
        <f t="shared" si="21"/>
        <v>190262.97590440448</v>
      </c>
      <c r="E30" s="7">
        <f t="shared" si="21"/>
        <v>190525.5888325765</v>
      </c>
      <c r="F30" s="6">
        <f t="shared" si="21"/>
        <v>190787.84028338915</v>
      </c>
      <c r="G30" s="7">
        <f t="shared" si="21"/>
        <v>191049.731745428</v>
      </c>
      <c r="H30" s="8">
        <f t="shared" si="21"/>
        <v>191311.26469708991</v>
      </c>
      <c r="I30" s="7">
        <f t="shared" si="21"/>
        <v>191572.44060668017</v>
      </c>
      <c r="J30" s="7">
        <f t="shared" si="21"/>
        <v>191833.2609325088</v>
      </c>
      <c r="K30" s="7">
        <f t="shared" si="21"/>
        <v>192093.72712298547</v>
      </c>
      <c r="L30" s="27">
        <f t="shared" si="22"/>
        <v>26.350484067050274</v>
      </c>
      <c r="M30" s="13">
        <f t="shared" si="23"/>
        <v>52.624291273590643</v>
      </c>
      <c r="N30" s="13">
        <f t="shared" si="24"/>
        <v>78.821922557341168</v>
      </c>
      <c r="O30" s="27">
        <f t="shared" si="25"/>
        <v>104.94387401800486</v>
      </c>
      <c r="P30" s="13">
        <f t="shared" si="26"/>
        <v>130.99063697867678</v>
      </c>
      <c r="Q30" s="14">
        <f t="shared" si="27"/>
        <v>156.96269804591429</v>
      </c>
      <c r="R30" s="13">
        <f t="shared" si="28"/>
        <v>182.86053916896344</v>
      </c>
      <c r="S30" s="13">
        <f t="shared" si="29"/>
        <v>208.68463769834489</v>
      </c>
      <c r="T30" s="14">
        <f t="shared" si="30"/>
        <v>234.43546644321759</v>
      </c>
      <c r="V30" s="186">
        <v>8.1000000000000103</v>
      </c>
      <c r="W30" s="22">
        <f t="shared" si="2"/>
        <v>284604.98941515433</v>
      </c>
      <c r="X30" s="7">
        <f t="shared" si="3"/>
        <v>284780.61731796298</v>
      </c>
      <c r="Y30" s="7">
        <f t="shared" si="4"/>
        <v>284956.13697550033</v>
      </c>
      <c r="Z30" s="7">
        <f t="shared" si="5"/>
        <v>285131.54858766525</v>
      </c>
      <c r="AA30" s="6">
        <f t="shared" si="6"/>
        <v>285306.85235374229</v>
      </c>
      <c r="AB30" s="7">
        <f t="shared" si="7"/>
        <v>285482.04847240413</v>
      </c>
      <c r="AC30" s="8">
        <f t="shared" si="8"/>
        <v>285657.13714171416</v>
      </c>
      <c r="AD30" s="7">
        <f t="shared" si="9"/>
        <v>285832.11855912925</v>
      </c>
      <c r="AE30" s="7">
        <f t="shared" si="10"/>
        <v>286006.99292150204</v>
      </c>
      <c r="AF30" s="7">
        <f t="shared" si="11"/>
        <v>286181.76042508386</v>
      </c>
      <c r="AG30" s="27">
        <f t="shared" si="12"/>
        <v>17.567667027935386</v>
      </c>
      <c r="AH30" s="13">
        <f t="shared" si="13"/>
        <v>35.112584723567124</v>
      </c>
      <c r="AI30" s="13">
        <f t="shared" si="14"/>
        <v>52.634819334256463</v>
      </c>
      <c r="AJ30" s="27">
        <f t="shared" si="15"/>
        <v>70.134436821972486</v>
      </c>
      <c r="AK30" s="13">
        <f t="shared" si="16"/>
        <v>87.611502864630893</v>
      </c>
      <c r="AL30" s="14">
        <f t="shared" si="17"/>
        <v>105.06608285743278</v>
      </c>
      <c r="AM30" s="13">
        <f t="shared" si="18"/>
        <v>122.49824191513471</v>
      </c>
      <c r="AN30" s="13">
        <f t="shared" si="19"/>
        <v>139.90804487292189</v>
      </c>
      <c r="AO30" s="14">
        <f t="shared" si="20"/>
        <v>157.29555628844537</v>
      </c>
    </row>
    <row r="31" spans="1:41" x14ac:dyDescent="0.4">
      <c r="A31" s="171">
        <v>3.7</v>
      </c>
      <c r="B31" s="22">
        <f t="shared" si="21"/>
        <v>192353.84061671345</v>
      </c>
      <c r="C31" s="7">
        <f t="shared" si="21"/>
        <v>192613.60284258222</v>
      </c>
      <c r="D31" s="7">
        <f t="shared" si="21"/>
        <v>192873.01521985911</v>
      </c>
      <c r="E31" s="7">
        <f t="shared" si="21"/>
        <v>193132.07915827967</v>
      </c>
      <c r="F31" s="6">
        <f t="shared" si="21"/>
        <v>193390.79605813717</v>
      </c>
      <c r="G31" s="7">
        <f t="shared" si="21"/>
        <v>193649.16731037086</v>
      </c>
      <c r="H31" s="8">
        <f t="shared" si="21"/>
        <v>193907.19429665318</v>
      </c>
      <c r="I31" s="7">
        <f t="shared" si="21"/>
        <v>194164.87838947598</v>
      </c>
      <c r="J31" s="7">
        <f t="shared" si="21"/>
        <v>194422.2209522358</v>
      </c>
      <c r="K31" s="7">
        <f t="shared" si="21"/>
        <v>194679.22333931783</v>
      </c>
      <c r="L31" s="27">
        <f t="shared" si="22"/>
        <v>25.992006147513166</v>
      </c>
      <c r="M31" s="13">
        <f t="shared" si="23"/>
        <v>51.910418094485067</v>
      </c>
      <c r="N31" s="13">
        <f t="shared" si="24"/>
        <v>77.755703710950911</v>
      </c>
      <c r="O31" s="27">
        <f t="shared" si="25"/>
        <v>103.52832646938623</v>
      </c>
      <c r="P31" s="13">
        <f t="shared" si="26"/>
        <v>129.22874549910193</v>
      </c>
      <c r="Q31" s="14">
        <f t="shared" si="27"/>
        <v>154.85741563938791</v>
      </c>
      <c r="R31" s="13">
        <f t="shared" si="28"/>
        <v>180.41478749213275</v>
      </c>
      <c r="S31" s="13">
        <f t="shared" si="29"/>
        <v>205.90130747333751</v>
      </c>
      <c r="T31" s="14">
        <f t="shared" si="30"/>
        <v>231.31741786422208</v>
      </c>
      <c r="V31" s="186">
        <v>8.2000000000000099</v>
      </c>
      <c r="W31" s="22">
        <f t="shared" si="2"/>
        <v>286356.42126552726</v>
      </c>
      <c r="X31" s="7">
        <f t="shared" si="3"/>
        <v>286530.97563788819</v>
      </c>
      <c r="Y31" s="7">
        <f t="shared" si="4"/>
        <v>286705.42373662919</v>
      </c>
      <c r="Z31" s="7">
        <f t="shared" si="5"/>
        <v>286879.76575562119</v>
      </c>
      <c r="AA31" s="6">
        <f t="shared" si="6"/>
        <v>287054.00188814662</v>
      </c>
      <c r="AB31" s="7">
        <f t="shared" si="7"/>
        <v>287228.1323269016</v>
      </c>
      <c r="AC31" s="8">
        <f t="shared" si="8"/>
        <v>287402.15726399847</v>
      </c>
      <c r="AD31" s="7">
        <f t="shared" si="9"/>
        <v>287576.07689096825</v>
      </c>
      <c r="AE31" s="7">
        <f t="shared" si="10"/>
        <v>287749.89139876334</v>
      </c>
      <c r="AF31" s="7">
        <f t="shared" si="11"/>
        <v>287923.60097775952</v>
      </c>
      <c r="AG31" s="27">
        <f t="shared" si="12"/>
        <v>17.460225086542778</v>
      </c>
      <c r="AH31" s="13">
        <f t="shared" si="13"/>
        <v>34.898115425487049</v>
      </c>
      <c r="AI31" s="13">
        <f t="shared" si="14"/>
        <v>52.313735265517607</v>
      </c>
      <c r="AJ31" s="27">
        <f t="shared" si="15"/>
        <v>69.707148582092486</v>
      </c>
      <c r="AK31" s="13">
        <f t="shared" si="16"/>
        <v>87.078419078141451</v>
      </c>
      <c r="AL31" s="14">
        <f t="shared" si="17"/>
        <v>104.42761018610327</v>
      </c>
      <c r="AM31" s="13">
        <f t="shared" si="18"/>
        <v>121.75478506938089</v>
      </c>
      <c r="AN31" s="13">
        <f t="shared" si="19"/>
        <v>139.06000662368024</v>
      </c>
      <c r="AO31" s="14">
        <f t="shared" si="20"/>
        <v>156.34333747869823</v>
      </c>
    </row>
    <row r="32" spans="1:41" x14ac:dyDescent="0.4">
      <c r="A32" s="171">
        <v>3.8</v>
      </c>
      <c r="B32" s="22">
        <f t="shared" si="21"/>
        <v>194935.88689617926</v>
      </c>
      <c r="C32" s="7">
        <f t="shared" si="21"/>
        <v>195192.21295943134</v>
      </c>
      <c r="D32" s="7">
        <f t="shared" si="21"/>
        <v>195448.20285692063</v>
      </c>
      <c r="E32" s="7">
        <f t="shared" si="21"/>
        <v>195703.85790780926</v>
      </c>
      <c r="F32" s="6">
        <f t="shared" si="21"/>
        <v>195959.17942265424</v>
      </c>
      <c r="G32" s="7">
        <f t="shared" si="21"/>
        <v>196214.16870348583</v>
      </c>
      <c r="H32" s="8">
        <f t="shared" si="21"/>
        <v>196468.82704388499</v>
      </c>
      <c r="I32" s="7">
        <f t="shared" si="21"/>
        <v>196723.15572906</v>
      </c>
      <c r="J32" s="7">
        <f t="shared" si="21"/>
        <v>196977.15603592209</v>
      </c>
      <c r="K32" s="7">
        <f t="shared" si="21"/>
        <v>197230.82923316018</v>
      </c>
      <c r="L32" s="27">
        <f t="shared" si="22"/>
        <v>25.647771559742978</v>
      </c>
      <c r="M32" s="13">
        <f t="shared" si="23"/>
        <v>51.224830421124352</v>
      </c>
      <c r="N32" s="13">
        <f t="shared" si="24"/>
        <v>76.731614363612607</v>
      </c>
      <c r="O32" s="27">
        <f t="shared" si="25"/>
        <v>102.16855715936981</v>
      </c>
      <c r="P32" s="13">
        <f t="shared" si="26"/>
        <v>127.53608862153487</v>
      </c>
      <c r="Q32" s="14">
        <f t="shared" si="27"/>
        <v>152.83463465137174</v>
      </c>
      <c r="R32" s="13">
        <f t="shared" si="28"/>
        <v>178.0646172851848</v>
      </c>
      <c r="S32" s="13">
        <f t="shared" si="29"/>
        <v>203.22645473983721</v>
      </c>
      <c r="T32" s="14">
        <f t="shared" si="30"/>
        <v>228.32056145844399</v>
      </c>
      <c r="V32" s="186">
        <v>8.3000000000000096</v>
      </c>
      <c r="W32" s="22">
        <f t="shared" si="2"/>
        <v>288097.20581775886</v>
      </c>
      <c r="X32" s="7">
        <f t="shared" si="3"/>
        <v>288270.70610799163</v>
      </c>
      <c r="Y32" s="7">
        <f t="shared" si="4"/>
        <v>288444.10203711927</v>
      </c>
      <c r="Z32" s="7">
        <f t="shared" si="5"/>
        <v>288617.39379323641</v>
      </c>
      <c r="AA32" s="6">
        <f t="shared" si="6"/>
        <v>288790.58156387316</v>
      </c>
      <c r="AB32" s="7">
        <f t="shared" si="7"/>
        <v>288963.66553599801</v>
      </c>
      <c r="AC32" s="8">
        <f t="shared" si="8"/>
        <v>289136.64589601941</v>
      </c>
      <c r="AD32" s="7">
        <f t="shared" si="9"/>
        <v>289309.52282978885</v>
      </c>
      <c r="AE32" s="7">
        <f t="shared" si="10"/>
        <v>289482.29652260273</v>
      </c>
      <c r="AF32" s="7">
        <f t="shared" si="11"/>
        <v>289654.96715920494</v>
      </c>
      <c r="AG32" s="27">
        <f t="shared" si="12"/>
        <v>17.354730645369273</v>
      </c>
      <c r="AH32" s="13">
        <f t="shared" si="13"/>
        <v>34.687528686830774</v>
      </c>
      <c r="AI32" s="13">
        <f t="shared" si="14"/>
        <v>51.998456457746215</v>
      </c>
      <c r="AJ32" s="27">
        <f t="shared" si="15"/>
        <v>69.287576029542834</v>
      </c>
      <c r="AK32" s="13">
        <f t="shared" si="16"/>
        <v>86.554949212819338</v>
      </c>
      <c r="AL32" s="14">
        <f t="shared" si="17"/>
        <v>103.80063755827723</v>
      </c>
      <c r="AM32" s="13">
        <f t="shared" si="18"/>
        <v>121.02470235922374</v>
      </c>
      <c r="AN32" s="13">
        <f t="shared" si="19"/>
        <v>138.22720465186285</v>
      </c>
      <c r="AO32" s="14">
        <f t="shared" si="20"/>
        <v>155.40820521768183</v>
      </c>
    </row>
    <row r="33" spans="1:41" x14ac:dyDescent="0.4">
      <c r="A33" s="171">
        <v>3.9</v>
      </c>
      <c r="B33" s="22">
        <f t="shared" si="21"/>
        <v>197484.176581315</v>
      </c>
      <c r="C33" s="7">
        <f t="shared" si="21"/>
        <v>197737.19933285189</v>
      </c>
      <c r="D33" s="7">
        <f t="shared" si="21"/>
        <v>197989.89873223333</v>
      </c>
      <c r="E33" s="7">
        <f t="shared" si="21"/>
        <v>198242.27601599009</v>
      </c>
      <c r="F33" s="6">
        <f t="shared" si="21"/>
        <v>198494.33241279208</v>
      </c>
      <c r="G33" s="7">
        <f t="shared" si="21"/>
        <v>198746.0691435179</v>
      </c>
      <c r="H33" s="8">
        <f t="shared" si="21"/>
        <v>198997.48742132398</v>
      </c>
      <c r="I33" s="7">
        <f t="shared" si="21"/>
        <v>199248.58845171274</v>
      </c>
      <c r="J33" s="7">
        <f t="shared" si="21"/>
        <v>199499.37343260003</v>
      </c>
      <c r="K33" s="7">
        <f t="shared" si="21"/>
        <v>199749.84355438178</v>
      </c>
      <c r="L33" s="27">
        <f t="shared" si="22"/>
        <v>25.316861405357486</v>
      </c>
      <c r="M33" s="13">
        <f t="shared" si="23"/>
        <v>50.565708365960745</v>
      </c>
      <c r="N33" s="13">
        <f t="shared" si="24"/>
        <v>75.746951211738633</v>
      </c>
      <c r="O33" s="27">
        <f t="shared" si="25"/>
        <v>100.86099661237677</v>
      </c>
      <c r="P33" s="13">
        <f t="shared" si="26"/>
        <v>125.90824761995464</v>
      </c>
      <c r="Q33" s="14">
        <f t="shared" si="27"/>
        <v>150.88910371120437</v>
      </c>
      <c r="R33" s="13">
        <f t="shared" si="28"/>
        <v>175.80396082895459</v>
      </c>
      <c r="S33" s="13">
        <f t="shared" si="29"/>
        <v>200.6532114231959</v>
      </c>
      <c r="T33" s="14">
        <f t="shared" si="30"/>
        <v>225.43724449136062</v>
      </c>
      <c r="V33" s="186">
        <v>8.4000000000000092</v>
      </c>
      <c r="W33" s="22">
        <f t="shared" si="2"/>
        <v>289827.53492378892</v>
      </c>
      <c r="X33" s="7">
        <f t="shared" si="3"/>
        <v>290000.00000000017</v>
      </c>
      <c r="Y33" s="7">
        <f t="shared" si="4"/>
        <v>290172.3625709383</v>
      </c>
      <c r="Z33" s="7">
        <f t="shared" si="5"/>
        <v>290344.62281915965</v>
      </c>
      <c r="AA33" s="6">
        <f t="shared" si="6"/>
        <v>290516.78092667914</v>
      </c>
      <c r="AB33" s="7">
        <f t="shared" si="7"/>
        <v>290688.83707497281</v>
      </c>
      <c r="AC33" s="8">
        <f t="shared" si="8"/>
        <v>290860.7914449799</v>
      </c>
      <c r="AD33" s="7">
        <f t="shared" si="9"/>
        <v>291032.64421710512</v>
      </c>
      <c r="AE33" s="7">
        <f t="shared" si="10"/>
        <v>291204.3955712209</v>
      </c>
      <c r="AF33" s="7">
        <f t="shared" si="11"/>
        <v>291376.04568666947</v>
      </c>
      <c r="AG33" s="27">
        <f t="shared" si="12"/>
        <v>17.251125572482124</v>
      </c>
      <c r="AH33" s="13">
        <f t="shared" si="13"/>
        <v>34.480708759860136</v>
      </c>
      <c r="AI33" s="13">
        <f t="shared" si="14"/>
        <v>51.688810059567913</v>
      </c>
      <c r="AJ33" s="27">
        <f t="shared" si="15"/>
        <v>68.875489717291202</v>
      </c>
      <c r="AK33" s="13">
        <f t="shared" si="16"/>
        <v>86.040807728830259</v>
      </c>
      <c r="AL33" s="14">
        <f t="shared" si="17"/>
        <v>103.18482384085655</v>
      </c>
      <c r="AM33" s="13">
        <f t="shared" si="18"/>
        <v>120.30759755254257</v>
      </c>
      <c r="AN33" s="13">
        <f t="shared" si="19"/>
        <v>137.40918811730808</v>
      </c>
      <c r="AO33" s="14">
        <f t="shared" si="20"/>
        <v>154.48965454340214</v>
      </c>
    </row>
    <row r="34" spans="1:41" x14ac:dyDescent="0.4">
      <c r="A34" s="171">
        <v>4</v>
      </c>
      <c r="B34" s="22">
        <f t="shared" si="21"/>
        <v>200000</v>
      </c>
      <c r="C34" s="7">
        <f t="shared" si="21"/>
        <v>200249.84394500786</v>
      </c>
      <c r="D34" s="7">
        <f t="shared" si="21"/>
        <v>200499.37655763421</v>
      </c>
      <c r="E34" s="7">
        <f t="shared" si="21"/>
        <v>200748.59899884733</v>
      </c>
      <c r="F34" s="6">
        <f t="shared" si="21"/>
        <v>200997.51242241779</v>
      </c>
      <c r="G34" s="7">
        <f t="shared" si="21"/>
        <v>201246.11797498105</v>
      </c>
      <c r="H34" s="8">
        <f t="shared" si="21"/>
        <v>201494.41679609884</v>
      </c>
      <c r="I34" s="7">
        <f t="shared" si="21"/>
        <v>201742.41001832014</v>
      </c>
      <c r="J34" s="7">
        <f t="shared" si="21"/>
        <v>201990.09876724158</v>
      </c>
      <c r="K34" s="7">
        <f t="shared" si="21"/>
        <v>202237.48416156683</v>
      </c>
      <c r="L34" s="27">
        <f t="shared" si="22"/>
        <v>24.998437695292523</v>
      </c>
      <c r="M34" s="13">
        <f t="shared" si="23"/>
        <v>49.931391860620352</v>
      </c>
      <c r="N34" s="13">
        <f t="shared" si="24"/>
        <v>74.7992477271182</v>
      </c>
      <c r="O34" s="27">
        <f t="shared" si="25"/>
        <v>99.602387174527394</v>
      </c>
      <c r="P34" s="13">
        <f t="shared" si="26"/>
        <v>124.34118876987486</v>
      </c>
      <c r="Q34" s="14">
        <f t="shared" si="27"/>
        <v>149.01602780460962</v>
      </c>
      <c r="R34" s="13">
        <f t="shared" si="28"/>
        <v>173.62727633220493</v>
      </c>
      <c r="S34" s="13">
        <f t="shared" si="29"/>
        <v>198.17530320459628</v>
      </c>
      <c r="T34" s="14">
        <f t="shared" si="30"/>
        <v>222.6604741080082</v>
      </c>
      <c r="V34" s="186">
        <v>8.5000000000000107</v>
      </c>
      <c r="W34" s="22">
        <f t="shared" si="2"/>
        <v>291547.59474226524</v>
      </c>
      <c r="X34" s="7">
        <f t="shared" si="3"/>
        <v>291719.04291629663</v>
      </c>
      <c r="Y34" s="7">
        <f t="shared" si="4"/>
        <v>291890.39038652863</v>
      </c>
      <c r="Z34" s="7">
        <f t="shared" si="5"/>
        <v>292061.63733020483</v>
      </c>
      <c r="AA34" s="6">
        <f t="shared" si="6"/>
        <v>292232.78392404935</v>
      </c>
      <c r="AB34" s="7">
        <f t="shared" si="7"/>
        <v>292403.83034426911</v>
      </c>
      <c r="AC34" s="8">
        <f t="shared" si="8"/>
        <v>292574.77676655608</v>
      </c>
      <c r="AD34" s="7">
        <f t="shared" si="9"/>
        <v>292745.62336608913</v>
      </c>
      <c r="AE34" s="7">
        <f t="shared" si="10"/>
        <v>292916.37031753635</v>
      </c>
      <c r="AF34" s="7">
        <f t="shared" si="11"/>
        <v>293087.01779505709</v>
      </c>
      <c r="AG34" s="27">
        <f t="shared" si="12"/>
        <v>17.149354136257898</v>
      </c>
      <c r="AH34" s="13">
        <f t="shared" si="13"/>
        <v>34.277544671087526</v>
      </c>
      <c r="AI34" s="13">
        <f t="shared" si="14"/>
        <v>51.384630340267904</v>
      </c>
      <c r="AJ34" s="27">
        <f t="shared" si="15"/>
        <v>68.470669638481922</v>
      </c>
      <c r="AK34" s="13">
        <f t="shared" si="16"/>
        <v>85.535720820131246</v>
      </c>
      <c r="AL34" s="14">
        <f t="shared" si="17"/>
        <v>102.57984190119896</v>
      </c>
      <c r="AM34" s="13">
        <f t="shared" si="18"/>
        <v>119.60309065965703</v>
      </c>
      <c r="AN34" s="13">
        <f t="shared" si="19"/>
        <v>136.60552463767817</v>
      </c>
      <c r="AO34" s="14">
        <f t="shared" si="20"/>
        <v>153.58720114227617</v>
      </c>
    </row>
    <row r="35" spans="1:41" x14ac:dyDescent="0.4">
      <c r="A35" s="171">
        <v>4.0999999999999996</v>
      </c>
      <c r="B35" s="22">
        <f t="shared" si="21"/>
        <v>202484.56731316584</v>
      </c>
      <c r="C35" s="7">
        <f t="shared" si="21"/>
        <v>202731.34932713289</v>
      </c>
      <c r="D35" s="7">
        <f t="shared" si="21"/>
        <v>202977.83130184439</v>
      </c>
      <c r="E35" s="7">
        <f t="shared" si="21"/>
        <v>203224.01432901574</v>
      </c>
      <c r="F35" s="6">
        <f t="shared" si="21"/>
        <v>203469.89949375804</v>
      </c>
      <c r="G35" s="7">
        <f t="shared" si="21"/>
        <v>203715.48787463363</v>
      </c>
      <c r="H35" s="8">
        <f t="shared" si="21"/>
        <v>203960.78054371136</v>
      </c>
      <c r="I35" s="7">
        <f t="shared" si="21"/>
        <v>204205.77856662136</v>
      </c>
      <c r="J35" s="7">
        <f t="shared" si="21"/>
        <v>204450.48300260873</v>
      </c>
      <c r="K35" s="7">
        <f t="shared" si="21"/>
        <v>204694.89490458721</v>
      </c>
      <c r="L35" s="27">
        <f t="shared" si="22"/>
        <v>24.691734414489474</v>
      </c>
      <c r="M35" s="13">
        <f t="shared" si="23"/>
        <v>49.320363052276662</v>
      </c>
      <c r="N35" s="13">
        <f t="shared" si="24"/>
        <v>73.886248143360717</v>
      </c>
      <c r="O35" s="27">
        <f t="shared" si="25"/>
        <v>98.389748842804693</v>
      </c>
      <c r="P35" s="13">
        <f t="shared" si="26"/>
        <v>122.83122126528178</v>
      </c>
      <c r="Q35" s="14">
        <f t="shared" si="27"/>
        <v>147.21101851845742</v>
      </c>
      <c r="R35" s="13">
        <f t="shared" si="28"/>
        <v>171.5294907366042</v>
      </c>
      <c r="S35" s="13">
        <f t="shared" si="29"/>
        <v>195.78698511311086</v>
      </c>
      <c r="T35" s="14">
        <f t="shared" si="30"/>
        <v>219.98384593296214</v>
      </c>
      <c r="V35" s="186">
        <v>8.6000000000000103</v>
      </c>
      <c r="W35" s="22">
        <f t="shared" si="2"/>
        <v>293257.5659723038</v>
      </c>
      <c r="X35" s="7">
        <f t="shared" si="3"/>
        <v>293428.01502242434</v>
      </c>
      <c r="Y35" s="7">
        <f t="shared" si="4"/>
        <v>293598.3651180641</v>
      </c>
      <c r="Z35" s="7">
        <f t="shared" si="5"/>
        <v>293768.61643136782</v>
      </c>
      <c r="AA35" s="6">
        <f t="shared" si="6"/>
        <v>293938.76913398149</v>
      </c>
      <c r="AB35" s="7">
        <f t="shared" si="7"/>
        <v>294108.82339705504</v>
      </c>
      <c r="AC35" s="8">
        <f t="shared" si="8"/>
        <v>294278.77939124341</v>
      </c>
      <c r="AD35" s="7">
        <f t="shared" si="9"/>
        <v>294448.63728670933</v>
      </c>
      <c r="AE35" s="7">
        <f t="shared" si="10"/>
        <v>294618.39725312486</v>
      </c>
      <c r="AF35" s="7">
        <f t="shared" si="11"/>
        <v>294788.05945967371</v>
      </c>
      <c r="AG35" s="27">
        <f t="shared" si="12"/>
        <v>17.049362880119588</v>
      </c>
      <c r="AH35" s="13">
        <f t="shared" si="13"/>
        <v>34.077929970633704</v>
      </c>
      <c r="AI35" s="13">
        <f t="shared" si="14"/>
        <v>51.085758316912688</v>
      </c>
      <c r="AJ35" s="27">
        <f t="shared" si="15"/>
        <v>68.072904732776806</v>
      </c>
      <c r="AK35" s="13">
        <f t="shared" si="16"/>
        <v>85.039425801835023</v>
      </c>
      <c r="AL35" s="14">
        <f t="shared" si="17"/>
        <v>101.98537787783425</v>
      </c>
      <c r="AM35" s="13">
        <f t="shared" si="18"/>
        <v>118.91081708704587</v>
      </c>
      <c r="AN35" s="13">
        <f t="shared" si="19"/>
        <v>135.81579932861496</v>
      </c>
      <c r="AO35" s="14">
        <f t="shared" si="20"/>
        <v>152.70038027624832</v>
      </c>
    </row>
    <row r="36" spans="1:41" x14ac:dyDescent="0.4">
      <c r="A36" s="171">
        <v>4.2</v>
      </c>
      <c r="B36" s="22">
        <f t="shared" si="21"/>
        <v>204939.015319192</v>
      </c>
      <c r="C36" s="7">
        <f t="shared" si="21"/>
        <v>205182.84528683193</v>
      </c>
      <c r="D36" s="7">
        <f t="shared" si="21"/>
        <v>205426.38584174137</v>
      </c>
      <c r="E36" s="7">
        <f t="shared" si="21"/>
        <v>205669.63801203136</v>
      </c>
      <c r="F36" s="6">
        <f t="shared" si="21"/>
        <v>205912.60281973999</v>
      </c>
      <c r="G36" s="7">
        <f t="shared" si="21"/>
        <v>206155.28128088303</v>
      </c>
      <c r="H36" s="8">
        <f t="shared" si="21"/>
        <v>206397.67440550294</v>
      </c>
      <c r="I36" s="7">
        <f t="shared" si="21"/>
        <v>206639.78319771827</v>
      </c>
      <c r="J36" s="7">
        <f t="shared" si="21"/>
        <v>206881.608655772</v>
      </c>
      <c r="K36" s="7">
        <f t="shared" si="21"/>
        <v>207123.15177207979</v>
      </c>
      <c r="L36" s="27">
        <f t="shared" si="22"/>
        <v>24.396049764298368</v>
      </c>
      <c r="M36" s="13">
        <f t="shared" si="23"/>
        <v>48.731231012905482</v>
      </c>
      <c r="N36" s="13">
        <f t="shared" si="24"/>
        <v>73.005884852289455</v>
      </c>
      <c r="O36" s="27">
        <f t="shared" si="25"/>
        <v>97.220349561946932</v>
      </c>
      <c r="P36" s="13">
        <f t="shared" si="26"/>
        <v>121.37496062516584</v>
      </c>
      <c r="Q36" s="14">
        <f t="shared" si="27"/>
        <v>145.47005075900233</v>
      </c>
      <c r="R36" s="13">
        <f t="shared" si="28"/>
        <v>169.50594994460698</v>
      </c>
      <c r="S36" s="13">
        <f t="shared" si="29"/>
        <v>193.48298545644502</v>
      </c>
      <c r="T36" s="14">
        <f t="shared" si="30"/>
        <v>217.40148189140018</v>
      </c>
      <c r="V36" s="186">
        <v>8.7000000000000099</v>
      </c>
      <c r="W36" s="22">
        <f t="shared" si="2"/>
        <v>294957.62407505268</v>
      </c>
      <c r="X36" s="7">
        <f t="shared" si="3"/>
        <v>295127.09126747429</v>
      </c>
      <c r="Y36" s="7">
        <f t="shared" si="4"/>
        <v>295296.46120466822</v>
      </c>
      <c r="Z36" s="7">
        <f t="shared" si="5"/>
        <v>295465.73405388329</v>
      </c>
      <c r="AA36" s="6">
        <f t="shared" si="6"/>
        <v>295634.90998188977</v>
      </c>
      <c r="AB36" s="7">
        <f t="shared" si="7"/>
        <v>295803.98915498098</v>
      </c>
      <c r="AC36" s="8">
        <f t="shared" si="8"/>
        <v>295972.97173897503</v>
      </c>
      <c r="AD36" s="7">
        <f t="shared" si="9"/>
        <v>296141.85789921711</v>
      </c>
      <c r="AE36" s="7">
        <f t="shared" si="10"/>
        <v>296310.64780058124</v>
      </c>
      <c r="AF36" s="7">
        <f t="shared" si="11"/>
        <v>296479.34160747204</v>
      </c>
      <c r="AG36" s="27">
        <f t="shared" si="12"/>
        <v>16.951100503909402</v>
      </c>
      <c r="AH36" s="13">
        <f t="shared" si="13"/>
        <v>33.881762498116586</v>
      </c>
      <c r="AI36" s="13">
        <f t="shared" si="14"/>
        <v>50.792041404987685</v>
      </c>
      <c r="AJ36" s="27">
        <f t="shared" si="15"/>
        <v>67.681992424535565</v>
      </c>
      <c r="AK36" s="13">
        <f t="shared" si="16"/>
        <v>84.551670535292942</v>
      </c>
      <c r="AL36" s="14">
        <f t="shared" si="17"/>
        <v>101.40113049541833</v>
      </c>
      <c r="AM36" s="13">
        <f t="shared" si="18"/>
        <v>118.23042684432585</v>
      </c>
      <c r="AN36" s="13">
        <f t="shared" si="19"/>
        <v>135.03961390338372</v>
      </c>
      <c r="AO36" s="14">
        <f t="shared" si="20"/>
        <v>151.82874577713665</v>
      </c>
    </row>
    <row r="37" spans="1:41" x14ac:dyDescent="0.4">
      <c r="A37" s="171">
        <v>4.3</v>
      </c>
      <c r="B37" s="22">
        <f t="shared" ref="B37:K48" si="31">SQRT($A37+B$2*0.01)*100000</f>
        <v>207364.4135332772</v>
      </c>
      <c r="C37" s="7">
        <f t="shared" si="31"/>
        <v>207605.39492026693</v>
      </c>
      <c r="D37" s="7">
        <f t="shared" si="31"/>
        <v>207846.09690826526</v>
      </c>
      <c r="E37" s="7">
        <f t="shared" si="31"/>
        <v>208086.5204668481</v>
      </c>
      <c r="F37" s="6">
        <f t="shared" si="31"/>
        <v>208326.66655999658</v>
      </c>
      <c r="G37" s="7">
        <f t="shared" si="31"/>
        <v>208566.53614614208</v>
      </c>
      <c r="H37" s="8">
        <f t="shared" si="31"/>
        <v>208806.13017821097</v>
      </c>
      <c r="I37" s="7">
        <f t="shared" si="31"/>
        <v>209045.44960366871</v>
      </c>
      <c r="J37" s="7">
        <f t="shared" si="31"/>
        <v>209284.49536456348</v>
      </c>
      <c r="K37" s="7">
        <f t="shared" si="31"/>
        <v>209523.26839756963</v>
      </c>
      <c r="L37" s="27">
        <f t="shared" si="22"/>
        <v>24.110739402851323</v>
      </c>
      <c r="M37" s="13">
        <f t="shared" si="23"/>
        <v>48.162718411622336</v>
      </c>
      <c r="N37" s="13">
        <f t="shared" si="24"/>
        <v>72.156258694536518</v>
      </c>
      <c r="O37" s="27">
        <f t="shared" si="25"/>
        <v>96.091679315519286</v>
      </c>
      <c r="P37" s="13">
        <f t="shared" si="26"/>
        <v>119.96929676173022</v>
      </c>
      <c r="Q37" s="14">
        <f t="shared" si="27"/>
        <v>143.78942497094977</v>
      </c>
      <c r="R37" s="13">
        <f t="shared" si="28"/>
        <v>167.55237535841297</v>
      </c>
      <c r="S37" s="13">
        <f t="shared" si="29"/>
        <v>191.25845684343949</v>
      </c>
      <c r="T37" s="14">
        <f t="shared" si="30"/>
        <v>214.90797587565612</v>
      </c>
      <c r="V37" s="186">
        <v>8.8000000000000096</v>
      </c>
      <c r="W37" s="22">
        <f t="shared" si="2"/>
        <v>296647.93948382669</v>
      </c>
      <c r="X37" s="7">
        <f t="shared" si="3"/>
        <v>296816.44159311673</v>
      </c>
      <c r="Y37" s="7">
        <f t="shared" si="4"/>
        <v>296984.84809835011</v>
      </c>
      <c r="Z37" s="7">
        <f t="shared" si="5"/>
        <v>297153.1591620727</v>
      </c>
      <c r="AA37" s="6">
        <f t="shared" si="6"/>
        <v>297321.37494637026</v>
      </c>
      <c r="AB37" s="7">
        <f t="shared" si="7"/>
        <v>297489.49561287049</v>
      </c>
      <c r="AC37" s="8">
        <f t="shared" si="8"/>
        <v>297657.52132274449</v>
      </c>
      <c r="AD37" s="7">
        <f t="shared" si="9"/>
        <v>297825.45223670878</v>
      </c>
      <c r="AE37" s="7">
        <f t="shared" si="10"/>
        <v>297993.28851502697</v>
      </c>
      <c r="AF37" s="7">
        <f t="shared" si="11"/>
        <v>298161.03031751164</v>
      </c>
      <c r="AG37" s="27">
        <f t="shared" si="12"/>
        <v>16.854517753643449</v>
      </c>
      <c r="AH37" s="13">
        <f t="shared" si="13"/>
        <v>33.688944163150154</v>
      </c>
      <c r="AI37" s="13">
        <f t="shared" si="14"/>
        <v>50.503333091619425</v>
      </c>
      <c r="AJ37" s="27">
        <f t="shared" si="15"/>
        <v>67.297738188586663</v>
      </c>
      <c r="AK37" s="13">
        <f t="shared" si="16"/>
        <v>84.072212890954688</v>
      </c>
      <c r="AL37" s="14">
        <f t="shared" si="17"/>
        <v>100.8268104235176</v>
      </c>
      <c r="AM37" s="13">
        <f t="shared" si="18"/>
        <v>117.56158380105626</v>
      </c>
      <c r="AN37" s="13">
        <f t="shared" si="19"/>
        <v>134.27658582874574</v>
      </c>
      <c r="AO37" s="14">
        <f t="shared" si="20"/>
        <v>150.97186910331948</v>
      </c>
    </row>
    <row r="38" spans="1:41" x14ac:dyDescent="0.4">
      <c r="A38" s="171">
        <v>4.4000000000000004</v>
      </c>
      <c r="B38" s="22">
        <f t="shared" si="31"/>
        <v>209761.76963403032</v>
      </c>
      <c r="C38" s="7">
        <f t="shared" si="31"/>
        <v>210000</v>
      </c>
      <c r="D38" s="7">
        <f t="shared" si="31"/>
        <v>210237.96041628637</v>
      </c>
      <c r="E38" s="7">
        <f t="shared" si="31"/>
        <v>210475.65179849189</v>
      </c>
      <c r="F38" s="6">
        <f t="shared" si="31"/>
        <v>210713.07505705475</v>
      </c>
      <c r="G38" s="7">
        <f t="shared" si="31"/>
        <v>210950.23109728986</v>
      </c>
      <c r="H38" s="8">
        <f t="shared" si="31"/>
        <v>211187.12081942873</v>
      </c>
      <c r="I38" s="7">
        <f t="shared" si="31"/>
        <v>211423.74511865975</v>
      </c>
      <c r="J38" s="7">
        <f t="shared" si="31"/>
        <v>211660.10488516727</v>
      </c>
      <c r="K38" s="7">
        <f t="shared" si="31"/>
        <v>211896.2010041709</v>
      </c>
      <c r="L38" s="27">
        <f t="shared" si="22"/>
        <v>23.835210534743965</v>
      </c>
      <c r="M38" s="13">
        <f t="shared" si="23"/>
        <v>47.61364985795808</v>
      </c>
      <c r="N38" s="13">
        <f t="shared" si="24"/>
        <v>71.335621715727029</v>
      </c>
      <c r="O38" s="27">
        <f t="shared" si="25"/>
        <v>95.001427450304618</v>
      </c>
      <c r="P38" s="13">
        <f t="shared" si="26"/>
        <v>118.611366025405</v>
      </c>
      <c r="Q38" s="14">
        <f t="shared" si="27"/>
        <v>142.16573405035888</v>
      </c>
      <c r="R38" s="13">
        <f t="shared" si="28"/>
        <v>165.6648258047062</v>
      </c>
      <c r="S38" s="13">
        <f t="shared" si="29"/>
        <v>189.10893326220685</v>
      </c>
      <c r="T38" s="14">
        <f t="shared" si="30"/>
        <v>212.49834611415281</v>
      </c>
      <c r="V38" s="186">
        <v>8.9000000000000092</v>
      </c>
      <c r="W38" s="22">
        <f t="shared" si="2"/>
        <v>298328.67780352611</v>
      </c>
      <c r="X38" s="7">
        <f t="shared" si="3"/>
        <v>298496.23113198613</v>
      </c>
      <c r="Y38" s="7">
        <f t="shared" si="4"/>
        <v>298663.69046136172</v>
      </c>
      <c r="Z38" s="7">
        <f t="shared" si="5"/>
        <v>298831.05594967882</v>
      </c>
      <c r="AA38" s="6">
        <f t="shared" si="6"/>
        <v>298998.32775452122</v>
      </c>
      <c r="AB38" s="7">
        <f t="shared" si="7"/>
        <v>299165.50603303203</v>
      </c>
      <c r="AC38" s="8">
        <f t="shared" si="8"/>
        <v>299332.59094191546</v>
      </c>
      <c r="AD38" s="7">
        <f t="shared" si="9"/>
        <v>299499.5826374389</v>
      </c>
      <c r="AE38" s="7">
        <f t="shared" si="10"/>
        <v>299666.48127543414</v>
      </c>
      <c r="AF38" s="7">
        <f t="shared" si="11"/>
        <v>299833.28701129917</v>
      </c>
      <c r="AG38" s="27">
        <f t="shared" si="12"/>
        <v>16.75956731766928</v>
      </c>
      <c r="AH38" s="13">
        <f t="shared" si="13"/>
        <v>33.499380738649052</v>
      </c>
      <c r="AI38" s="13">
        <f t="shared" si="14"/>
        <v>50.219492627715226</v>
      </c>
      <c r="AJ38" s="27">
        <f t="shared" si="15"/>
        <v>66.919955144054256</v>
      </c>
      <c r="AK38" s="13">
        <f t="shared" si="16"/>
        <v>83.600820242543705</v>
      </c>
      <c r="AL38" s="14">
        <f t="shared" si="17"/>
        <v>100.26213967445074</v>
      </c>
      <c r="AM38" s="13">
        <f t="shared" si="18"/>
        <v>116.9039649888291</v>
      </c>
      <c r="AN38" s="13">
        <f t="shared" si="19"/>
        <v>133.52634753310122</v>
      </c>
      <c r="AO38" s="14">
        <f t="shared" si="20"/>
        <v>150.12933845445514</v>
      </c>
    </row>
    <row r="39" spans="1:41" x14ac:dyDescent="0.4">
      <c r="A39" s="171">
        <v>4.5</v>
      </c>
      <c r="B39" s="22">
        <f t="shared" si="31"/>
        <v>212132.03435596425</v>
      </c>
      <c r="C39" s="7">
        <f t="shared" si="31"/>
        <v>212367.60581595302</v>
      </c>
      <c r="D39" s="7">
        <f t="shared" si="31"/>
        <v>212602.91625469297</v>
      </c>
      <c r="E39" s="7">
        <f t="shared" si="31"/>
        <v>212837.96653792763</v>
      </c>
      <c r="F39" s="6">
        <f t="shared" si="31"/>
        <v>213072.75752662518</v>
      </c>
      <c r="G39" s="7">
        <f t="shared" si="31"/>
        <v>213307.29007701544</v>
      </c>
      <c r="H39" s="8">
        <f t="shared" si="31"/>
        <v>213541.56504062621</v>
      </c>
      <c r="I39" s="7">
        <f t="shared" si="31"/>
        <v>213775.58326431952</v>
      </c>
      <c r="J39" s="7">
        <f t="shared" si="31"/>
        <v>214009.34559032696</v>
      </c>
      <c r="K39" s="7">
        <f t="shared" si="31"/>
        <v>214242.85285628549</v>
      </c>
      <c r="L39" s="27">
        <f t="shared" si="22"/>
        <v>23.568916728050681</v>
      </c>
      <c r="M39" s="13">
        <f t="shared" si="23"/>
        <v>47.082941675034817</v>
      </c>
      <c r="N39" s="13">
        <f t="shared" si="24"/>
        <v>70.542362032399978</v>
      </c>
      <c r="O39" s="27">
        <f t="shared" si="25"/>
        <v>93.94746276884689</v>
      </c>
      <c r="P39" s="13">
        <f t="shared" si="26"/>
        <v>117.29852665323415</v>
      </c>
      <c r="Q39" s="14">
        <f t="shared" si="27"/>
        <v>140.59583427675534</v>
      </c>
      <c r="R39" s="13">
        <f t="shared" si="28"/>
        <v>163.8396640746796</v>
      </c>
      <c r="S39" s="13">
        <f t="shared" si="29"/>
        <v>187.03029234838323</v>
      </c>
      <c r="T39" s="14">
        <f t="shared" si="30"/>
        <v>210.16799328662455</v>
      </c>
      <c r="V39" s="186">
        <v>9.0000000000000107</v>
      </c>
      <c r="W39" s="22">
        <f t="shared" si="2"/>
        <v>300000.00000000017</v>
      </c>
      <c r="X39" s="7">
        <f t="shared" si="3"/>
        <v>300166.62039607286</v>
      </c>
      <c r="Y39" s="7">
        <f t="shared" si="4"/>
        <v>300333.14835362427</v>
      </c>
      <c r="Z39" s="7">
        <f t="shared" si="5"/>
        <v>300499.58402633457</v>
      </c>
      <c r="AA39" s="6">
        <f t="shared" si="6"/>
        <v>300665.9275674583</v>
      </c>
      <c r="AB39" s="7">
        <f t="shared" si="7"/>
        <v>300832.17912982666</v>
      </c>
      <c r="AC39" s="8">
        <f t="shared" si="8"/>
        <v>300998.33886584843</v>
      </c>
      <c r="AD39" s="7">
        <f t="shared" si="9"/>
        <v>301164.40692751214</v>
      </c>
      <c r="AE39" s="7">
        <f t="shared" si="10"/>
        <v>301330.38346638746</v>
      </c>
      <c r="AF39" s="7">
        <f t="shared" si="11"/>
        <v>301496.26863362687</v>
      </c>
      <c r="AG39" s="27">
        <f t="shared" si="12"/>
        <v>16.666203729400877</v>
      </c>
      <c r="AH39" s="13">
        <f t="shared" si="13"/>
        <v>33.312981668103021</v>
      </c>
      <c r="AI39" s="13">
        <f t="shared" si="14"/>
        <v>49.940384740126319</v>
      </c>
      <c r="AJ39" s="27">
        <f t="shared" si="15"/>
        <v>66.548463671817444</v>
      </c>
      <c r="AK39" s="13">
        <f t="shared" si="16"/>
        <v>83.137268993188627</v>
      </c>
      <c r="AL39" s="14">
        <f t="shared" si="17"/>
        <v>99.706851037975866</v>
      </c>
      <c r="AM39" s="13">
        <f t="shared" si="18"/>
        <v>116.2572599456762</v>
      </c>
      <c r="AN39" s="13">
        <f t="shared" si="19"/>
        <v>132.78854566195514</v>
      </c>
      <c r="AO39" s="14">
        <f t="shared" si="20"/>
        <v>149.30075793981086</v>
      </c>
    </row>
    <row r="40" spans="1:41" x14ac:dyDescent="0.4">
      <c r="A40" s="171">
        <v>4.5999999999999996</v>
      </c>
      <c r="B40" s="22">
        <f t="shared" si="31"/>
        <v>214476.10589527217</v>
      </c>
      <c r="C40" s="7">
        <f t="shared" si="31"/>
        <v>214709.10553583887</v>
      </c>
      <c r="D40" s="7">
        <f t="shared" si="31"/>
        <v>214941.85260204674</v>
      </c>
      <c r="E40" s="7">
        <f t="shared" si="31"/>
        <v>215174.34791350013</v>
      </c>
      <c r="F40" s="6">
        <f t="shared" si="31"/>
        <v>215406.59228538015</v>
      </c>
      <c r="G40" s="7">
        <f t="shared" si="31"/>
        <v>215638.58652847822</v>
      </c>
      <c r="H40" s="8">
        <f t="shared" si="31"/>
        <v>215870.33144922901</v>
      </c>
      <c r="I40" s="7">
        <f t="shared" si="31"/>
        <v>216101.82784974307</v>
      </c>
      <c r="J40" s="7">
        <f t="shared" si="31"/>
        <v>216333.07652783932</v>
      </c>
      <c r="K40" s="7">
        <f t="shared" si="31"/>
        <v>216564.07827707715</v>
      </c>
      <c r="L40" s="27">
        <f t="shared" si="22"/>
        <v>23.31135335349245</v>
      </c>
      <c r="M40" s="13">
        <f t="shared" si="23"/>
        <v>46.569592898973497</v>
      </c>
      <c r="N40" s="13">
        <f t="shared" si="24"/>
        <v>69.774990509293275</v>
      </c>
      <c r="O40" s="27">
        <f t="shared" si="25"/>
        <v>92.927815998496953</v>
      </c>
      <c r="P40" s="13">
        <f t="shared" si="26"/>
        <v>116.02833714289591</v>
      </c>
      <c r="Q40" s="14">
        <f t="shared" si="27"/>
        <v>139.07681970062549</v>
      </c>
      <c r="R40" s="13">
        <f t="shared" si="28"/>
        <v>162.073527431814</v>
      </c>
      <c r="S40" s="13">
        <f t="shared" si="29"/>
        <v>185.01872211854788</v>
      </c>
      <c r="T40" s="14">
        <f t="shared" si="30"/>
        <v>207.91266358376015</v>
      </c>
      <c r="V40" s="186">
        <v>9.1000000000000103</v>
      </c>
      <c r="W40" s="22">
        <f t="shared" si="2"/>
        <v>301662.06257996731</v>
      </c>
      <c r="X40" s="7">
        <f t="shared" si="3"/>
        <v>301827.7654557316</v>
      </c>
      <c r="Y40" s="7">
        <f t="shared" si="4"/>
        <v>301993.37741083011</v>
      </c>
      <c r="Z40" s="7">
        <f t="shared" si="5"/>
        <v>302158.89859476272</v>
      </c>
      <c r="AA40" s="6">
        <f t="shared" si="6"/>
        <v>302324.32915661967</v>
      </c>
      <c r="AB40" s="7">
        <f t="shared" si="7"/>
        <v>302489.66924508364</v>
      </c>
      <c r="AC40" s="8">
        <f t="shared" si="8"/>
        <v>302654.91900843132</v>
      </c>
      <c r="AD40" s="7">
        <f t="shared" si="9"/>
        <v>302820.07859453454</v>
      </c>
      <c r="AE40" s="7">
        <f t="shared" si="10"/>
        <v>302985.14815086254</v>
      </c>
      <c r="AF40" s="7">
        <f t="shared" si="11"/>
        <v>303150.12782448257</v>
      </c>
      <c r="AG40" s="27">
        <f t="shared" si="12"/>
        <v>16.574383275583386</v>
      </c>
      <c r="AH40" s="13">
        <f t="shared" si="13"/>
        <v>33.129659883095883</v>
      </c>
      <c r="AI40" s="13">
        <f t="shared" si="14"/>
        <v>49.665879360691179</v>
      </c>
      <c r="AJ40" s="27">
        <f t="shared" si="15"/>
        <v>66.18309105647495</v>
      </c>
      <c r="AK40" s="13">
        <f t="shared" si="16"/>
        <v>82.681344129319768</v>
      </c>
      <c r="AL40" s="14">
        <f t="shared" si="17"/>
        <v>99.160687549738213</v>
      </c>
      <c r="AM40" s="13">
        <f t="shared" si="18"/>
        <v>115.62117010075599</v>
      </c>
      <c r="AN40" s="13">
        <f t="shared" si="19"/>
        <v>132.06284037936712</v>
      </c>
      <c r="AO40" s="14">
        <f t="shared" si="20"/>
        <v>148.48574679670855</v>
      </c>
    </row>
    <row r="41" spans="1:41" x14ac:dyDescent="0.4">
      <c r="A41" s="171">
        <v>4.7</v>
      </c>
      <c r="B41" s="22">
        <f t="shared" si="31"/>
        <v>216794.83388678799</v>
      </c>
      <c r="C41" s="7">
        <f t="shared" si="31"/>
        <v>217025.34414210706</v>
      </c>
      <c r="D41" s="7">
        <f t="shared" si="31"/>
        <v>217255.60982400429</v>
      </c>
      <c r="E41" s="7">
        <f t="shared" si="31"/>
        <v>217485.63170931546</v>
      </c>
      <c r="F41" s="6">
        <f t="shared" si="31"/>
        <v>217715.41057077242</v>
      </c>
      <c r="G41" s="7">
        <f t="shared" si="31"/>
        <v>217944.9471770337</v>
      </c>
      <c r="H41" s="8">
        <f t="shared" si="31"/>
        <v>218174.24229271431</v>
      </c>
      <c r="I41" s="7">
        <f t="shared" si="31"/>
        <v>218403.29667841556</v>
      </c>
      <c r="J41" s="7">
        <f t="shared" si="31"/>
        <v>218632.11109075448</v>
      </c>
      <c r="K41" s="7">
        <f t="shared" si="31"/>
        <v>218860.68628239288</v>
      </c>
      <c r="L41" s="27">
        <f t="shared" si="22"/>
        <v>23.062053561006906</v>
      </c>
      <c r="M41" s="13">
        <f t="shared" si="23"/>
        <v>46.072677335119806</v>
      </c>
      <c r="N41" s="13">
        <f t="shared" si="24"/>
        <v>69.032128996506799</v>
      </c>
      <c r="O41" s="27">
        <f t="shared" si="25"/>
        <v>91.940664309484418</v>
      </c>
      <c r="P41" s="13">
        <f t="shared" si="26"/>
        <v>114.7985371472314</v>
      </c>
      <c r="Q41" s="14">
        <f t="shared" si="27"/>
        <v>137.60599950994947</v>
      </c>
      <c r="R41" s="13">
        <f t="shared" si="28"/>
        <v>160.36330154322786</v>
      </c>
      <c r="S41" s="13">
        <f t="shared" si="29"/>
        <v>183.07069155562203</v>
      </c>
      <c r="T41" s="14">
        <f t="shared" si="30"/>
        <v>205.72841603649431</v>
      </c>
      <c r="V41" s="186">
        <v>9.2000000000000099</v>
      </c>
      <c r="W41" s="22">
        <f t="shared" si="2"/>
        <v>303315.0177620622</v>
      </c>
      <c r="X41" s="7">
        <f t="shared" si="3"/>
        <v>303479.81810987054</v>
      </c>
      <c r="Y41" s="7">
        <f t="shared" si="4"/>
        <v>303644.52901377971</v>
      </c>
      <c r="Z41" s="7">
        <f t="shared" si="5"/>
        <v>303809.15061926638</v>
      </c>
      <c r="AA41" s="6">
        <f t="shared" si="6"/>
        <v>303973.68307141343</v>
      </c>
      <c r="AB41" s="7">
        <f t="shared" si="7"/>
        <v>304138.12651491113</v>
      </c>
      <c r="AC41" s="8">
        <f t="shared" si="8"/>
        <v>304302.48109405895</v>
      </c>
      <c r="AD41" s="7">
        <f t="shared" si="9"/>
        <v>304466.74695276673</v>
      </c>
      <c r="AE41" s="7">
        <f t="shared" si="10"/>
        <v>304630.9242345565</v>
      </c>
      <c r="AF41" s="7">
        <f t="shared" si="11"/>
        <v>304795.01308256359</v>
      </c>
      <c r="AG41" s="27">
        <f t="shared" si="12"/>
        <v>16.484063910495024</v>
      </c>
      <c r="AH41" s="13">
        <f t="shared" si="13"/>
        <v>32.949331632815301</v>
      </c>
      <c r="AI41" s="13">
        <f t="shared" si="14"/>
        <v>49.395851371518802</v>
      </c>
      <c r="AJ41" s="27">
        <f t="shared" si="15"/>
        <v>65.82367114815861</v>
      </c>
      <c r="AK41" s="13">
        <f t="shared" si="16"/>
        <v>82.232838802156039</v>
      </c>
      <c r="AL41" s="14">
        <f t="shared" si="17"/>
        <v>98.623401991731953</v>
      </c>
      <c r="AM41" s="13">
        <f t="shared" si="18"/>
        <v>114.99540819460526</v>
      </c>
      <c r="AN41" s="13">
        <f t="shared" si="19"/>
        <v>131.34890470921528</v>
      </c>
      <c r="AO41" s="14">
        <f t="shared" si="20"/>
        <v>147.68393865518738</v>
      </c>
    </row>
    <row r="42" spans="1:41" x14ac:dyDescent="0.4">
      <c r="A42" s="171">
        <v>4.8</v>
      </c>
      <c r="B42" s="22">
        <f t="shared" si="31"/>
        <v>219089.02300206642</v>
      </c>
      <c r="C42" s="7">
        <f t="shared" si="31"/>
        <v>219317.12199461306</v>
      </c>
      <c r="D42" s="7">
        <f t="shared" si="31"/>
        <v>219544.98400100149</v>
      </c>
      <c r="E42" s="7">
        <f t="shared" si="31"/>
        <v>219772.60975835912</v>
      </c>
      <c r="F42" s="6">
        <f t="shared" si="31"/>
        <v>220000.00000000003</v>
      </c>
      <c r="G42" s="7">
        <f t="shared" si="31"/>
        <v>220227.15545545242</v>
      </c>
      <c r="H42" s="8">
        <f t="shared" si="31"/>
        <v>220454.07685048605</v>
      </c>
      <c r="I42" s="7">
        <f t="shared" si="31"/>
        <v>220680.76490713912</v>
      </c>
      <c r="J42" s="7">
        <f t="shared" si="31"/>
        <v>220907.22034374523</v>
      </c>
      <c r="K42" s="7">
        <f t="shared" si="31"/>
        <v>221133.44387495978</v>
      </c>
      <c r="L42" s="27">
        <f t="shared" si="22"/>
        <v>22.820584719185717</v>
      </c>
      <c r="M42" s="13">
        <f t="shared" si="23"/>
        <v>45.591336527140811</v>
      </c>
      <c r="N42" s="13">
        <f t="shared" si="24"/>
        <v>68.312499916210072</v>
      </c>
      <c r="O42" s="27">
        <f t="shared" si="25"/>
        <v>90.984317604248645</v>
      </c>
      <c r="P42" s="13">
        <f t="shared" si="26"/>
        <v>113.60703055135673</v>
      </c>
      <c r="Q42" s="14">
        <f t="shared" si="27"/>
        <v>136.18087797667249</v>
      </c>
      <c r="R42" s="13">
        <f t="shared" si="28"/>
        <v>158.70609737487393</v>
      </c>
      <c r="S42" s="13">
        <f t="shared" si="29"/>
        <v>181.18292453238973</v>
      </c>
      <c r="T42" s="14">
        <f t="shared" si="30"/>
        <v>203.61159354366828</v>
      </c>
      <c r="V42" s="186">
        <v>9.3000000000000096</v>
      </c>
      <c r="W42" s="22">
        <f t="shared" si="2"/>
        <v>304959.01363953826</v>
      </c>
      <c r="X42" s="7">
        <f t="shared" si="3"/>
        <v>305122.92604784732</v>
      </c>
      <c r="Y42" s="7">
        <f t="shared" si="4"/>
        <v>305286.75044947513</v>
      </c>
      <c r="Z42" s="7">
        <f t="shared" si="5"/>
        <v>305450.48698602541</v>
      </c>
      <c r="AA42" s="6">
        <f t="shared" si="6"/>
        <v>305614.13579872262</v>
      </c>
      <c r="AB42" s="7">
        <f t="shared" si="7"/>
        <v>305777.69702841324</v>
      </c>
      <c r="AC42" s="8">
        <f t="shared" si="8"/>
        <v>305941.17081556725</v>
      </c>
      <c r="AD42" s="7">
        <f t="shared" si="9"/>
        <v>306104.5573002795</v>
      </c>
      <c r="AE42" s="7">
        <f t="shared" si="10"/>
        <v>306267.85662227124</v>
      </c>
      <c r="AF42" s="7">
        <f t="shared" si="11"/>
        <v>306431.06892089138</v>
      </c>
      <c r="AG42" s="27">
        <f t="shared" si="12"/>
        <v>16.395205175154842</v>
      </c>
      <c r="AH42" s="13">
        <f t="shared" si="13"/>
        <v>32.771916323225014</v>
      </c>
      <c r="AI42" s="13">
        <f t="shared" si="14"/>
        <v>49.130180365173146</v>
      </c>
      <c r="AJ42" s="27">
        <f t="shared" si="15"/>
        <v>65.470044045418035</v>
      </c>
      <c r="AK42" s="13">
        <f t="shared" si="16"/>
        <v>81.791553932998795</v>
      </c>
      <c r="AL42" s="14">
        <f t="shared" si="17"/>
        <v>98.094756422331557</v>
      </c>
      <c r="AM42" s="13">
        <f t="shared" si="18"/>
        <v>114.37969773431541</v>
      </c>
      <c r="AN42" s="13">
        <f t="shared" si="19"/>
        <v>130.6464239169145</v>
      </c>
      <c r="AO42" s="14">
        <f t="shared" si="20"/>
        <v>146.89498084608931</v>
      </c>
    </row>
    <row r="43" spans="1:41" x14ac:dyDescent="0.4">
      <c r="A43" s="171">
        <v>4.9000000000000004</v>
      </c>
      <c r="B43" s="22">
        <f t="shared" si="31"/>
        <v>221359.43621178655</v>
      </c>
      <c r="C43" s="7">
        <f t="shared" si="31"/>
        <v>221585.19806160338</v>
      </c>
      <c r="D43" s="7">
        <f t="shared" si="31"/>
        <v>221810.73012818833</v>
      </c>
      <c r="E43" s="7">
        <f t="shared" si="31"/>
        <v>222036.0331117452</v>
      </c>
      <c r="F43" s="6">
        <f t="shared" si="31"/>
        <v>222261.1077089287</v>
      </c>
      <c r="G43" s="7">
        <f t="shared" si="31"/>
        <v>222485.95461286991</v>
      </c>
      <c r="H43" s="8">
        <f t="shared" si="31"/>
        <v>222710.57451320087</v>
      </c>
      <c r="I43" s="7">
        <f t="shared" si="31"/>
        <v>222934.96809607954</v>
      </c>
      <c r="J43" s="7">
        <f t="shared" si="31"/>
        <v>223159.13604421401</v>
      </c>
      <c r="K43" s="7">
        <f t="shared" si="31"/>
        <v>223383.07903688677</v>
      </c>
      <c r="L43" s="27">
        <f t="shared" si="22"/>
        <v>22.58654525669408</v>
      </c>
      <c r="M43" s="13">
        <f t="shared" si="23"/>
        <v>45.124773517687572</v>
      </c>
      <c r="N43" s="13">
        <f t="shared" si="24"/>
        <v>67.614917018800043</v>
      </c>
      <c r="O43" s="27">
        <f t="shared" si="25"/>
        <v>90.057206344150472</v>
      </c>
      <c r="P43" s="13">
        <f t="shared" si="26"/>
        <v>112.45187044216436</v>
      </c>
      <c r="Q43" s="14">
        <f t="shared" si="27"/>
        <v>134.79913664018386</v>
      </c>
      <c r="R43" s="13">
        <f t="shared" si="28"/>
        <v>157.09923065998009</v>
      </c>
      <c r="S43" s="13">
        <f t="shared" si="29"/>
        <v>179.35237663242151</v>
      </c>
      <c r="T43" s="14">
        <f t="shared" si="30"/>
        <v>201.5587971121131</v>
      </c>
      <c r="V43" s="186">
        <v>9.4000000000000092</v>
      </c>
      <c r="W43" s="22">
        <f t="shared" si="2"/>
        <v>306594.19433511799</v>
      </c>
      <c r="X43" s="7">
        <f t="shared" si="3"/>
        <v>306757.23300355952</v>
      </c>
      <c r="Y43" s="7">
        <f t="shared" si="4"/>
        <v>306920.18506445631</v>
      </c>
      <c r="Z43" s="7">
        <f t="shared" si="5"/>
        <v>307083.05065568187</v>
      </c>
      <c r="AA43" s="6">
        <f t="shared" si="6"/>
        <v>307245.82991474448</v>
      </c>
      <c r="AB43" s="7">
        <f t="shared" si="7"/>
        <v>307408.52297878813</v>
      </c>
      <c r="AC43" s="8">
        <f t="shared" si="8"/>
        <v>307571.12998459412</v>
      </c>
      <c r="AD43" s="7">
        <f t="shared" si="9"/>
        <v>307733.65106858249</v>
      </c>
      <c r="AE43" s="7">
        <f t="shared" si="10"/>
        <v>307896.08636681322</v>
      </c>
      <c r="AF43" s="7">
        <f t="shared" si="11"/>
        <v>308058.43601498741</v>
      </c>
      <c r="AG43" s="27">
        <f t="shared" si="12"/>
        <v>16.307768120605033</v>
      </c>
      <c r="AH43" s="13">
        <f t="shared" si="13"/>
        <v>32.597336365666706</v>
      </c>
      <c r="AI43" s="13">
        <f t="shared" si="14"/>
        <v>48.868750419467688</v>
      </c>
      <c r="AJ43" s="27">
        <f t="shared" si="15"/>
        <v>65.122055796382483</v>
      </c>
      <c r="AK43" s="13">
        <f t="shared" si="16"/>
        <v>81.357297841866966</v>
      </c>
      <c r="AL43" s="14">
        <f t="shared" si="17"/>
        <v>97.574521733156871</v>
      </c>
      <c r="AM43" s="13">
        <f t="shared" si="18"/>
        <v>113.77377248019911</v>
      </c>
      <c r="AN43" s="13">
        <f t="shared" si="19"/>
        <v>129.95509492635028</v>
      </c>
      <c r="AO43" s="14">
        <f t="shared" si="20"/>
        <v>146.11853374924976</v>
      </c>
    </row>
    <row r="44" spans="1:41" x14ac:dyDescent="0.4">
      <c r="A44" s="171">
        <v>5</v>
      </c>
      <c r="B44" s="22">
        <f t="shared" si="31"/>
        <v>223606.79774997898</v>
      </c>
      <c r="C44" s="7">
        <f t="shared" si="31"/>
        <v>223830.29285599393</v>
      </c>
      <c r="D44" s="7">
        <f t="shared" si="31"/>
        <v>224053.56502408077</v>
      </c>
      <c r="E44" s="7">
        <f t="shared" si="31"/>
        <v>224276.61492005803</v>
      </c>
      <c r="F44" s="6">
        <f t="shared" si="31"/>
        <v>224499.4432064365</v>
      </c>
      <c r="G44" s="7">
        <f t="shared" si="31"/>
        <v>224722.05054244233</v>
      </c>
      <c r="H44" s="8">
        <f t="shared" si="31"/>
        <v>224944.43758403984</v>
      </c>
      <c r="I44" s="7">
        <f t="shared" si="31"/>
        <v>225166.60498395408</v>
      </c>
      <c r="J44" s="7">
        <f t="shared" si="31"/>
        <v>225388.55339169287</v>
      </c>
      <c r="K44" s="7">
        <f t="shared" si="31"/>
        <v>225610.28345356954</v>
      </c>
      <c r="L44" s="27">
        <f t="shared" si="22"/>
        <v>22.359561852790648</v>
      </c>
      <c r="M44" s="13">
        <f t="shared" si="23"/>
        <v>44.672247297567083</v>
      </c>
      <c r="N44" s="13">
        <f t="shared" si="24"/>
        <v>66.938277156732511</v>
      </c>
      <c r="O44" s="27">
        <f t="shared" si="25"/>
        <v>89.157870713243028</v>
      </c>
      <c r="P44" s="13">
        <f t="shared" si="26"/>
        <v>111.33124572553788</v>
      </c>
      <c r="Q44" s="14">
        <f t="shared" si="27"/>
        <v>133.45861844078172</v>
      </c>
      <c r="R44" s="13">
        <f t="shared" si="28"/>
        <v>155.54020360897994</v>
      </c>
      <c r="S44" s="13">
        <f t="shared" si="29"/>
        <v>177.57621449625003</v>
      </c>
      <c r="T44" s="14">
        <f t="shared" si="30"/>
        <v>199.56686289855861</v>
      </c>
      <c r="V44" s="186">
        <v>9.5000000000000107</v>
      </c>
      <c r="W44" s="22">
        <f t="shared" si="2"/>
        <v>308220.70014844899</v>
      </c>
      <c r="X44" s="7">
        <f t="shared" si="3"/>
        <v>308382.87890218565</v>
      </c>
      <c r="Y44" s="7">
        <f t="shared" si="4"/>
        <v>308544.97241083044</v>
      </c>
      <c r="Z44" s="7">
        <f t="shared" si="5"/>
        <v>308706.98080866277</v>
      </c>
      <c r="AA44" s="6">
        <f t="shared" si="6"/>
        <v>308868.90422961017</v>
      </c>
      <c r="AB44" s="7">
        <f t="shared" si="7"/>
        <v>309030.74280724907</v>
      </c>
      <c r="AC44" s="8">
        <f t="shared" si="8"/>
        <v>309192.49667480629</v>
      </c>
      <c r="AD44" s="7">
        <f t="shared" si="9"/>
        <v>309354.16596516059</v>
      </c>
      <c r="AE44" s="7">
        <f t="shared" si="10"/>
        <v>309515.75081084337</v>
      </c>
      <c r="AF44" s="7">
        <f t="shared" si="11"/>
        <v>309677.25134404062</v>
      </c>
      <c r="AG44" s="27">
        <f t="shared" si="12"/>
        <v>16.221715237072203</v>
      </c>
      <c r="AH44" s="13">
        <f t="shared" si="13"/>
        <v>32.425517034309451</v>
      </c>
      <c r="AI44" s="13">
        <f t="shared" si="14"/>
        <v>48.611449884541798</v>
      </c>
      <c r="AJ44" s="27">
        <f t="shared" si="15"/>
        <v>64.779558117035776</v>
      </c>
      <c r="AK44" s="13">
        <f t="shared" si="16"/>
        <v>80.929885898134671</v>
      </c>
      <c r="AL44" s="14">
        <f t="shared" si="17"/>
        <v>97.062477232131641</v>
      </c>
      <c r="AM44" s="13">
        <f t="shared" si="18"/>
        <v>113.17737596202642</v>
      </c>
      <c r="AN44" s="13">
        <f t="shared" si="19"/>
        <v>129.27462577010738</v>
      </c>
      <c r="AO44" s="14">
        <f t="shared" si="20"/>
        <v>145.35427017923212</v>
      </c>
    </row>
    <row r="45" spans="1:41" x14ac:dyDescent="0.4">
      <c r="A45" s="171">
        <v>5.0999999999999996</v>
      </c>
      <c r="B45" s="22">
        <f t="shared" si="31"/>
        <v>225831.79581272427</v>
      </c>
      <c r="C45" s="7">
        <f t="shared" si="31"/>
        <v>226053.09110914628</v>
      </c>
      <c r="D45" s="7">
        <f t="shared" si="31"/>
        <v>226274.1699796952</v>
      </c>
      <c r="E45" s="7">
        <f t="shared" si="31"/>
        <v>226495.0330581225</v>
      </c>
      <c r="F45" s="6">
        <f t="shared" si="31"/>
        <v>226715.68097509266</v>
      </c>
      <c r="G45" s="7">
        <f t="shared" si="31"/>
        <v>226936.1143582043</v>
      </c>
      <c r="H45" s="8">
        <f t="shared" si="31"/>
        <v>227156.33383201092</v>
      </c>
      <c r="I45" s="7">
        <f t="shared" si="31"/>
        <v>227376.34001804143</v>
      </c>
      <c r="J45" s="7">
        <f t="shared" si="31"/>
        <v>227596.13353482084</v>
      </c>
      <c r="K45" s="7">
        <f t="shared" si="31"/>
        <v>227815.71499789032</v>
      </c>
      <c r="L45" s="27">
        <f t="shared" si="22"/>
        <v>22.13928693253547</v>
      </c>
      <c r="M45" s="13">
        <f t="shared" si="23"/>
        <v>44.233067854947876</v>
      </c>
      <c r="N45" s="13">
        <f t="shared" si="24"/>
        <v>66.281552946195006</v>
      </c>
      <c r="O45" s="27">
        <f t="shared" si="25"/>
        <v>88.284950948902406</v>
      </c>
      <c r="P45" s="13">
        <f t="shared" si="26"/>
        <v>110.243469182431</v>
      </c>
      <c r="Q45" s="14">
        <f t="shared" si="27"/>
        <v>132.15731355524622</v>
      </c>
      <c r="R45" s="13">
        <f t="shared" si="28"/>
        <v>154.02668857775279</v>
      </c>
      <c r="S45" s="13">
        <f t="shared" si="29"/>
        <v>175.8517973748385</v>
      </c>
      <c r="T45" s="14">
        <f t="shared" si="30"/>
        <v>197.63284169789404</v>
      </c>
      <c r="V45" s="186">
        <v>9.6000000000000103</v>
      </c>
      <c r="W45" s="22">
        <f t="shared" si="2"/>
        <v>309838.6676965935</v>
      </c>
      <c r="X45" s="7">
        <f t="shared" si="3"/>
        <v>310000.00000000012</v>
      </c>
      <c r="Y45" s="7">
        <f t="shared" si="4"/>
        <v>310161.24838541663</v>
      </c>
      <c r="Z45" s="7">
        <f t="shared" si="5"/>
        <v>310322.4129836582</v>
      </c>
      <c r="AA45" s="6">
        <f t="shared" si="6"/>
        <v>310483.4939252006</v>
      </c>
      <c r="AB45" s="7">
        <f t="shared" si="7"/>
        <v>310644.4913401815</v>
      </c>
      <c r="AC45" s="8">
        <f t="shared" si="8"/>
        <v>310805.40535840124</v>
      </c>
      <c r="AD45" s="7">
        <f t="shared" si="9"/>
        <v>310966.23610932444</v>
      </c>
      <c r="AE45" s="7">
        <f t="shared" si="10"/>
        <v>311126.98372208112</v>
      </c>
      <c r="AF45" s="7">
        <f t="shared" si="11"/>
        <v>311287.64832546777</v>
      </c>
      <c r="AG45" s="27">
        <f t="shared" si="12"/>
        <v>16.137010385515168</v>
      </c>
      <c r="AH45" s="13">
        <f t="shared" si="13"/>
        <v>32.256386331573594</v>
      </c>
      <c r="AI45" s="13">
        <f t="shared" si="14"/>
        <v>48.358171182626393</v>
      </c>
      <c r="AJ45" s="27">
        <f t="shared" si="15"/>
        <v>64.44240812555654</v>
      </c>
      <c r="AK45" s="13">
        <f t="shared" si="16"/>
        <v>80.50914019026095</v>
      </c>
      <c r="AL45" s="14">
        <f t="shared" si="17"/>
        <v>96.558410249941517</v>
      </c>
      <c r="AM45" s="13">
        <f t="shared" si="18"/>
        <v>112.59026102267671</v>
      </c>
      <c r="AN45" s="13">
        <f t="shared" si="19"/>
        <v>128.60473507159622</v>
      </c>
      <c r="AO45" s="14">
        <f t="shared" si="20"/>
        <v>144.60187480581226</v>
      </c>
    </row>
    <row r="46" spans="1:41" x14ac:dyDescent="0.4">
      <c r="A46" s="171">
        <v>5.2</v>
      </c>
      <c r="B46" s="22">
        <f t="shared" si="31"/>
        <v>228035.08501982762</v>
      </c>
      <c r="C46" s="7">
        <f t="shared" si="31"/>
        <v>228254.24421026654</v>
      </c>
      <c r="D46" s="7">
        <f t="shared" si="31"/>
        <v>228473.19317591723</v>
      </c>
      <c r="E46" s="7">
        <f t="shared" si="31"/>
        <v>228691.93252058543</v>
      </c>
      <c r="F46" s="6">
        <f t="shared" si="31"/>
        <v>228910.46284519194</v>
      </c>
      <c r="G46" s="7">
        <f t="shared" si="31"/>
        <v>229128.784747792</v>
      </c>
      <c r="H46" s="8">
        <f t="shared" si="31"/>
        <v>229346.89882359433</v>
      </c>
      <c r="I46" s="7">
        <f t="shared" si="31"/>
        <v>229564.80566497994</v>
      </c>
      <c r="J46" s="7">
        <f t="shared" si="31"/>
        <v>229782.50586152115</v>
      </c>
      <c r="K46" s="7">
        <f t="shared" si="31"/>
        <v>229999.99999999997</v>
      </c>
      <c r="L46" s="27">
        <f t="shared" si="22"/>
        <v>21.925396427745</v>
      </c>
      <c r="M46" s="13">
        <f t="shared" si="23"/>
        <v>43.806591749715153</v>
      </c>
      <c r="N46" s="13">
        <f t="shared" si="24"/>
        <v>65.643786206113873</v>
      </c>
      <c r="O46" s="27">
        <f t="shared" si="25"/>
        <v>87.437178694934119</v>
      </c>
      <c r="P46" s="13">
        <f t="shared" si="26"/>
        <v>109.18696678380365</v>
      </c>
      <c r="Q46" s="14">
        <f t="shared" si="27"/>
        <v>130.89334672162659</v>
      </c>
      <c r="R46" s="13">
        <f t="shared" si="28"/>
        <v>152.55651344999205</v>
      </c>
      <c r="S46" s="13">
        <f t="shared" si="29"/>
        <v>174.17666061496129</v>
      </c>
      <c r="T46" s="14">
        <f t="shared" si="30"/>
        <v>195.75398057786515</v>
      </c>
      <c r="V46" s="186">
        <v>9.7000000000000099</v>
      </c>
      <c r="W46" s="22">
        <f t="shared" si="2"/>
        <v>311448.23004794889</v>
      </c>
      <c r="X46" s="7">
        <f t="shared" si="3"/>
        <v>311608.72901765781</v>
      </c>
      <c r="Y46" s="7">
        <f t="shared" si="4"/>
        <v>311769.14536239806</v>
      </c>
      <c r="Z46" s="7">
        <f t="shared" si="5"/>
        <v>311929.4792096446</v>
      </c>
      <c r="AA46" s="6">
        <f t="shared" si="6"/>
        <v>312089.73068654485</v>
      </c>
      <c r="AB46" s="7">
        <f t="shared" si="7"/>
        <v>312249.89991992008</v>
      </c>
      <c r="AC46" s="8">
        <f t="shared" si="8"/>
        <v>312409.98703626636</v>
      </c>
      <c r="AD46" s="7">
        <f t="shared" si="9"/>
        <v>312569.9921617558</v>
      </c>
      <c r="AE46" s="7">
        <f t="shared" si="10"/>
        <v>312729.91542223794</v>
      </c>
      <c r="AF46" s="7">
        <f t="shared" si="11"/>
        <v>312889.75694324047</v>
      </c>
      <c r="AG46" s="27">
        <f t="shared" si="12"/>
        <v>16.053618734295014</v>
      </c>
      <c r="AH46" s="13">
        <f t="shared" si="13"/>
        <v>32.089874861645512</v>
      </c>
      <c r="AI46" s="13">
        <f t="shared" si="14"/>
        <v>48.108810619276483</v>
      </c>
      <c r="AJ46" s="27">
        <f t="shared" si="15"/>
        <v>64.110468092374504</v>
      </c>
      <c r="AK46" s="13">
        <f t="shared" si="16"/>
        <v>80.09488921466982</v>
      </c>
      <c r="AL46" s="14">
        <f t="shared" si="17"/>
        <v>96.062115769018419</v>
      </c>
      <c r="AM46" s="13">
        <f t="shared" si="18"/>
        <v>112.01218938827515</v>
      </c>
      <c r="AN46" s="13">
        <f t="shared" si="19"/>
        <v>127.94515155634144</v>
      </c>
      <c r="AO46" s="14">
        <f t="shared" si="20"/>
        <v>143.86104360793252</v>
      </c>
    </row>
    <row r="47" spans="1:41" x14ac:dyDescent="0.4">
      <c r="A47" s="171">
        <v>5.3</v>
      </c>
      <c r="B47" s="22">
        <f t="shared" si="31"/>
        <v>230217.28866442674</v>
      </c>
      <c r="C47" s="7">
        <f t="shared" si="31"/>
        <v>230434.37243605824</v>
      </c>
      <c r="D47" s="7">
        <f t="shared" si="31"/>
        <v>230651.2518934159</v>
      </c>
      <c r="E47" s="7">
        <f t="shared" si="31"/>
        <v>230867.92761230393</v>
      </c>
      <c r="F47" s="6">
        <f t="shared" si="31"/>
        <v>231084.40016582684</v>
      </c>
      <c r="G47" s="7">
        <f t="shared" si="31"/>
        <v>231300.67012440754</v>
      </c>
      <c r="H47" s="8">
        <f t="shared" si="31"/>
        <v>231516.73805580448</v>
      </c>
      <c r="I47" s="7">
        <f t="shared" si="31"/>
        <v>231732.60452512934</v>
      </c>
      <c r="J47" s="7">
        <f t="shared" si="31"/>
        <v>231948.27009486404</v>
      </c>
      <c r="K47" s="7">
        <f t="shared" si="31"/>
        <v>232163.73532487798</v>
      </c>
      <c r="L47" s="27">
        <f t="shared" si="22"/>
        <v>21.717587771971012</v>
      </c>
      <c r="M47" s="13">
        <f t="shared" si="23"/>
        <v>43.39221814868506</v>
      </c>
      <c r="N47" s="13">
        <f t="shared" si="24"/>
        <v>65.024082077405183</v>
      </c>
      <c r="O47" s="27">
        <f t="shared" si="25"/>
        <v>86.613369249418611</v>
      </c>
      <c r="P47" s="13">
        <f t="shared" si="26"/>
        <v>108.16026811100892</v>
      </c>
      <c r="Q47" s="14">
        <f t="shared" si="27"/>
        <v>129.66496587402071</v>
      </c>
      <c r="R47" s="13">
        <f t="shared" si="28"/>
        <v>151.12764852659893</v>
      </c>
      <c r="S47" s="13">
        <f t="shared" si="29"/>
        <v>172.54850084378268</v>
      </c>
      <c r="T47" s="14">
        <f t="shared" si="30"/>
        <v>193.92770639740047</v>
      </c>
      <c r="V47" s="186">
        <v>9.8000000000000096</v>
      </c>
      <c r="W47" s="22">
        <f t="shared" si="2"/>
        <v>313049.51684997074</v>
      </c>
      <c r="X47" s="7">
        <f t="shared" si="3"/>
        <v>313209.19526731665</v>
      </c>
      <c r="Y47" s="7">
        <f t="shared" si="4"/>
        <v>313368.79231984809</v>
      </c>
      <c r="Z47" s="7">
        <f t="shared" si="5"/>
        <v>313528.30813181784</v>
      </c>
      <c r="AA47" s="6">
        <f t="shared" si="6"/>
        <v>313687.74282716261</v>
      </c>
      <c r="AB47" s="7">
        <f t="shared" si="7"/>
        <v>313847.09652950446</v>
      </c>
      <c r="AC47" s="8">
        <f t="shared" si="8"/>
        <v>314006.36936215183</v>
      </c>
      <c r="AD47" s="7">
        <f t="shared" si="9"/>
        <v>314165.56144810031</v>
      </c>
      <c r="AE47" s="7">
        <f t="shared" si="10"/>
        <v>314324.67291003437</v>
      </c>
      <c r="AF47" s="7">
        <f t="shared" si="11"/>
        <v>314483.70387032791</v>
      </c>
      <c r="AG47" s="27">
        <f t="shared" si="12"/>
        <v>15.971506698988378</v>
      </c>
      <c r="AH47" s="13">
        <f t="shared" si="13"/>
        <v>31.925915710802656</v>
      </c>
      <c r="AI47" s="13">
        <f t="shared" si="14"/>
        <v>47.863268204673659</v>
      </c>
      <c r="AJ47" s="27">
        <f t="shared" si="15"/>
        <v>63.783605202974286</v>
      </c>
      <c r="AK47" s="13">
        <f t="shared" si="16"/>
        <v>79.686967582150828</v>
      </c>
      <c r="AL47" s="14">
        <f t="shared" si="17"/>
        <v>95.57339607301401</v>
      </c>
      <c r="AM47" s="13">
        <f t="shared" si="18"/>
        <v>111.44293126155389</v>
      </c>
      <c r="AN47" s="13">
        <f t="shared" si="19"/>
        <v>127.29561358998762</v>
      </c>
      <c r="AO47" s="14">
        <f t="shared" si="20"/>
        <v>143.13148335675942</v>
      </c>
    </row>
    <row r="48" spans="1:41" x14ac:dyDescent="0.4">
      <c r="A48" s="172">
        <v>5.4</v>
      </c>
      <c r="B48" s="23">
        <f t="shared" si="31"/>
        <v>232379.00077244503</v>
      </c>
      <c r="C48" s="10">
        <f t="shared" si="31"/>
        <v>232594.06699226014</v>
      </c>
      <c r="D48" s="10">
        <f t="shared" si="31"/>
        <v>232808.93453645631</v>
      </c>
      <c r="E48" s="10">
        <f t="shared" si="31"/>
        <v>233023.60395462086</v>
      </c>
      <c r="F48" s="9">
        <f t="shared" si="31"/>
        <v>233238.07579381205</v>
      </c>
      <c r="G48" s="10">
        <f t="shared" si="31"/>
        <v>233452.35059857505</v>
      </c>
      <c r="H48" s="11">
        <f t="shared" si="31"/>
        <v>233666.42891095846</v>
      </c>
      <c r="I48" s="10">
        <f t="shared" si="31"/>
        <v>233880.31127053002</v>
      </c>
      <c r="J48" s="10">
        <f t="shared" si="31"/>
        <v>234093.99821439249</v>
      </c>
      <c r="K48" s="10">
        <f t="shared" si="31"/>
        <v>234307.49027719963</v>
      </c>
      <c r="L48" s="28">
        <f t="shared" si="22"/>
        <v>21.515578100137645</v>
      </c>
      <c r="M48" s="16">
        <f t="shared" si="23"/>
        <v>42.989385265420424</v>
      </c>
      <c r="N48" s="16">
        <f t="shared" si="24"/>
        <v>64.421603742783191</v>
      </c>
      <c r="O48" s="28">
        <f t="shared" si="25"/>
        <v>85.812414602638455</v>
      </c>
      <c r="P48" s="16">
        <f t="shared" si="26"/>
        <v>107.16199774865527</v>
      </c>
      <c r="Q48" s="17">
        <f t="shared" si="27"/>
        <v>128.47053192785825</v>
      </c>
      <c r="R48" s="16">
        <f t="shared" si="28"/>
        <v>149.73819474017364</v>
      </c>
      <c r="S48" s="16">
        <f t="shared" si="29"/>
        <v>170.96516264820821</v>
      </c>
      <c r="T48" s="17">
        <f t="shared" si="30"/>
        <v>192.15161098667886</v>
      </c>
      <c r="V48" s="187">
        <v>9.9000000000000092</v>
      </c>
      <c r="W48" s="23">
        <f t="shared" si="2"/>
        <v>314642.65445104562</v>
      </c>
      <c r="X48" s="10">
        <f t="shared" si="3"/>
        <v>314801.52477394399</v>
      </c>
      <c r="Y48" s="10">
        <f t="shared" si="4"/>
        <v>314960.31496047258</v>
      </c>
      <c r="Z48" s="10">
        <f t="shared" si="5"/>
        <v>315119.02513177478</v>
      </c>
      <c r="AA48" s="9">
        <f t="shared" si="6"/>
        <v>315277.65540868911</v>
      </c>
      <c r="AB48" s="10">
        <f t="shared" si="7"/>
        <v>315436.20591175021</v>
      </c>
      <c r="AC48" s="11">
        <f t="shared" si="8"/>
        <v>315594.67676119017</v>
      </c>
      <c r="AD48" s="10">
        <f t="shared" si="9"/>
        <v>315753.06807693903</v>
      </c>
      <c r="AE48" s="10">
        <f t="shared" si="10"/>
        <v>315911.37997862644</v>
      </c>
      <c r="AF48" s="10">
        <f t="shared" si="11"/>
        <v>316069.6125855823</v>
      </c>
      <c r="AG48" s="28">
        <f t="shared" si="12"/>
        <v>15.890641885343939</v>
      </c>
      <c r="AH48" s="16">
        <f t="shared" si="13"/>
        <v>31.764444334374275</v>
      </c>
      <c r="AI48" s="16">
        <f t="shared" si="14"/>
        <v>47.621447485405952</v>
      </c>
      <c r="AJ48" s="28">
        <f t="shared" si="15"/>
        <v>63.46169133548392</v>
      </c>
      <c r="AK48" s="16">
        <f t="shared" si="16"/>
        <v>79.285215740615968</v>
      </c>
      <c r="AL48" s="17">
        <f t="shared" si="17"/>
        <v>95.092060416238382</v>
      </c>
      <c r="AM48" s="16">
        <f t="shared" si="18"/>
        <v>110.88226493803086</v>
      </c>
      <c r="AN48" s="16">
        <f t="shared" si="19"/>
        <v>126.6558687427314</v>
      </c>
      <c r="AO48" s="17">
        <f t="shared" si="20"/>
        <v>142.41291112848558</v>
      </c>
    </row>
    <row r="49" spans="1:41" x14ac:dyDescent="0.4">
      <c r="A49" s="184"/>
      <c r="B49" s="7"/>
      <c r="C49" s="7"/>
      <c r="D49" s="7"/>
      <c r="E49" s="7"/>
      <c r="F49" s="7"/>
      <c r="G49" s="7"/>
      <c r="H49" s="7"/>
      <c r="I49" s="7"/>
      <c r="J49" s="7"/>
      <c r="K49" s="7"/>
      <c r="L49" s="13"/>
      <c r="M49" s="13"/>
      <c r="N49" s="13"/>
      <c r="O49" s="13"/>
      <c r="P49" s="13"/>
      <c r="Q49" s="13"/>
      <c r="R49" s="13"/>
      <c r="S49" s="13"/>
      <c r="T49" s="13"/>
      <c r="U49" s="135"/>
      <c r="V49" s="184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13"/>
      <c r="AH49" s="13"/>
      <c r="AI49" s="13"/>
      <c r="AJ49" s="13"/>
      <c r="AK49" s="13"/>
      <c r="AL49" s="13"/>
      <c r="AM49" s="13"/>
      <c r="AN49" s="13"/>
      <c r="AO49" s="13"/>
    </row>
    <row r="50" spans="1:41" x14ac:dyDescent="0.4">
      <c r="A50" s="184"/>
      <c r="B50" s="7"/>
      <c r="C50" s="7"/>
      <c r="D50" s="7"/>
      <c r="E50" s="7"/>
      <c r="F50" s="7"/>
      <c r="G50" s="7"/>
      <c r="H50" s="7"/>
      <c r="I50" s="7"/>
      <c r="J50" s="7"/>
      <c r="K50" s="7"/>
      <c r="L50" s="13"/>
      <c r="M50" s="13"/>
      <c r="N50" s="13"/>
      <c r="O50" s="13"/>
      <c r="P50" s="13"/>
      <c r="Q50" s="13"/>
      <c r="R50" s="13"/>
      <c r="S50" s="13"/>
      <c r="T50" s="13"/>
      <c r="U50" s="135"/>
      <c r="V50" s="184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13"/>
      <c r="AH50" s="13"/>
      <c r="AI50" s="13"/>
      <c r="AJ50" s="13"/>
      <c r="AK50" s="13"/>
      <c r="AL50" s="13"/>
      <c r="AM50" s="13"/>
      <c r="AN50" s="13"/>
      <c r="AO50" s="13"/>
    </row>
    <row r="51" spans="1:41" x14ac:dyDescent="0.4">
      <c r="A51" s="184"/>
      <c r="B51" s="7"/>
      <c r="C51" s="7"/>
      <c r="D51" s="7"/>
      <c r="E51" s="7"/>
      <c r="F51" s="7"/>
      <c r="G51" s="7"/>
      <c r="H51" s="7"/>
      <c r="I51" s="7"/>
      <c r="J51" s="7"/>
      <c r="K51" s="7"/>
      <c r="L51" s="13"/>
      <c r="M51" s="13"/>
      <c r="N51" s="13"/>
      <c r="O51" s="13"/>
      <c r="P51" s="13"/>
      <c r="Q51" s="13"/>
      <c r="R51" s="13"/>
      <c r="S51" s="13"/>
      <c r="T51" s="13"/>
      <c r="U51" s="135"/>
      <c r="V51" s="184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13"/>
      <c r="AH51" s="13"/>
      <c r="AI51" s="13"/>
      <c r="AJ51" s="13"/>
      <c r="AK51" s="13"/>
      <c r="AL51" s="13"/>
      <c r="AM51" s="13"/>
      <c r="AN51" s="13"/>
      <c r="AO51" s="13"/>
    </row>
    <row r="52" spans="1:41" x14ac:dyDescent="0.4">
      <c r="A52" s="184"/>
      <c r="B52" s="7"/>
      <c r="C52" s="7"/>
      <c r="D52" s="7"/>
      <c r="E52" s="7"/>
      <c r="F52" s="7"/>
      <c r="G52" s="7"/>
      <c r="H52" s="7"/>
      <c r="I52" s="7"/>
      <c r="J52" s="7"/>
      <c r="K52" s="7"/>
      <c r="L52" s="13"/>
      <c r="M52" s="13"/>
      <c r="N52" s="13"/>
      <c r="O52" s="13"/>
      <c r="P52" s="13"/>
      <c r="Q52" s="13"/>
      <c r="R52" s="13"/>
      <c r="S52" s="13"/>
      <c r="T52" s="13"/>
      <c r="U52" s="135"/>
      <c r="V52" s="184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13"/>
      <c r="AH52" s="13"/>
      <c r="AI52" s="13"/>
      <c r="AJ52" s="13"/>
      <c r="AK52" s="13"/>
      <c r="AL52" s="13"/>
      <c r="AM52" s="13"/>
      <c r="AN52" s="13"/>
      <c r="AO52" s="13"/>
    </row>
    <row r="53" spans="1:41" x14ac:dyDescent="0.4">
      <c r="A53" s="184"/>
      <c r="B53" s="7"/>
      <c r="C53" s="7"/>
      <c r="D53" s="7"/>
      <c r="E53" s="7"/>
      <c r="F53" s="7"/>
      <c r="G53" s="7"/>
      <c r="H53" s="7"/>
      <c r="I53" s="7"/>
      <c r="J53" s="7"/>
      <c r="K53" s="7"/>
      <c r="L53" s="13"/>
      <c r="M53" s="13"/>
      <c r="N53" s="13"/>
      <c r="O53" s="13"/>
      <c r="P53" s="13"/>
      <c r="Q53" s="13"/>
      <c r="R53" s="13"/>
      <c r="S53" s="13"/>
      <c r="T53" s="13"/>
      <c r="U53" s="135"/>
      <c r="V53" s="184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13"/>
      <c r="AH53" s="13"/>
      <c r="AI53" s="13"/>
      <c r="AJ53" s="13"/>
      <c r="AK53" s="13"/>
      <c r="AL53" s="13"/>
      <c r="AM53" s="13"/>
      <c r="AN53" s="13"/>
      <c r="AO53" s="13"/>
    </row>
    <row r="65" s="126" customFormat="1" x14ac:dyDescent="0.4"/>
    <row r="66" s="126" customFormat="1" x14ac:dyDescent="0.4"/>
    <row r="67" s="126" customFormat="1" x14ac:dyDescent="0.4"/>
    <row r="68" s="126" customFormat="1" x14ac:dyDescent="0.4"/>
    <row r="69" s="126" customFormat="1" x14ac:dyDescent="0.4"/>
    <row r="70" s="126" customFormat="1" x14ac:dyDescent="0.4"/>
    <row r="71" s="126" customFormat="1" x14ac:dyDescent="0.4"/>
    <row r="72" s="126" customFormat="1" x14ac:dyDescent="0.4"/>
    <row r="73" s="126" customFormat="1" x14ac:dyDescent="0.4"/>
    <row r="74" s="126" customFormat="1" x14ac:dyDescent="0.4"/>
    <row r="75" s="126" customFormat="1" x14ac:dyDescent="0.4"/>
    <row r="76" s="126" customFormat="1" x14ac:dyDescent="0.4"/>
    <row r="77" s="126" customFormat="1" x14ac:dyDescent="0.4"/>
    <row r="78" s="126" customFormat="1" x14ac:dyDescent="0.4"/>
    <row r="79" s="126" customFormat="1" x14ac:dyDescent="0.4"/>
    <row r="80" s="126" customFormat="1" x14ac:dyDescent="0.4"/>
    <row r="81" s="126" customFormat="1" x14ac:dyDescent="0.4"/>
    <row r="82" s="126" customFormat="1" x14ac:dyDescent="0.4"/>
    <row r="83" s="126" customFormat="1" x14ac:dyDescent="0.4"/>
    <row r="84" s="126" customFormat="1" x14ac:dyDescent="0.4"/>
    <row r="85" s="126" customFormat="1" x14ac:dyDescent="0.4"/>
    <row r="86" s="126" customFormat="1" x14ac:dyDescent="0.4"/>
    <row r="87" s="126" customFormat="1" x14ac:dyDescent="0.4"/>
    <row r="88" s="126" customFormat="1" x14ac:dyDescent="0.4"/>
    <row r="89" s="126" customFormat="1" x14ac:dyDescent="0.4"/>
    <row r="90" s="126" customFormat="1" x14ac:dyDescent="0.4"/>
    <row r="91" s="126" customFormat="1" x14ac:dyDescent="0.4"/>
    <row r="92" s="126" customFormat="1" x14ac:dyDescent="0.4"/>
    <row r="93" s="126" customFormat="1" x14ac:dyDescent="0.4"/>
  </sheetData>
  <mergeCells count="26">
    <mergeCell ref="A1:T1"/>
    <mergeCell ref="V2:V3"/>
    <mergeCell ref="W2:W3"/>
    <mergeCell ref="X2:X3"/>
    <mergeCell ref="B2:B3"/>
    <mergeCell ref="A2:A3"/>
    <mergeCell ref="F2:F3"/>
    <mergeCell ref="E2:E3"/>
    <mergeCell ref="D2:D3"/>
    <mergeCell ref="C2:C3"/>
    <mergeCell ref="L2:T2"/>
    <mergeCell ref="K2:K3"/>
    <mergeCell ref="J2:J3"/>
    <mergeCell ref="I2:I3"/>
    <mergeCell ref="H2:H3"/>
    <mergeCell ref="G2:G3"/>
    <mergeCell ref="AG2:AO2"/>
    <mergeCell ref="V1:AO1"/>
    <mergeCell ref="AA2:AA3"/>
    <mergeCell ref="AB2:AB3"/>
    <mergeCell ref="AC2:AC3"/>
    <mergeCell ref="AD2:AD3"/>
    <mergeCell ref="AE2:AE3"/>
    <mergeCell ref="AF2:AF3"/>
    <mergeCell ref="Z2:Z3"/>
    <mergeCell ref="Y2:Y3"/>
  </mergeCells>
  <pageMargins left="0.7" right="0.7" top="0.75" bottom="0.75" header="0.3" footer="0.3"/>
  <pageSetup scale="56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3"/>
  <sheetViews>
    <sheetView zoomScaleNormal="100" workbookViewId="0">
      <selection sqref="A1:T1"/>
    </sheetView>
  </sheetViews>
  <sheetFormatPr defaultRowHeight="16.5" x14ac:dyDescent="0.4"/>
  <cols>
    <col min="1" max="1" width="3" style="2" customWidth="1"/>
    <col min="2" max="11" width="5.5" style="126" customWidth="1"/>
    <col min="12" max="20" width="3.796875" style="126" customWidth="1"/>
    <col min="21" max="21" width="2.09765625" style="126" customWidth="1"/>
    <col min="22" max="22" width="3" style="2" customWidth="1"/>
    <col min="23" max="32" width="5.5" style="126" customWidth="1"/>
    <col min="33" max="41" width="3.796875" style="126" customWidth="1"/>
    <col min="42" max="16384" width="8.796875" style="126"/>
  </cols>
  <sheetData>
    <row r="1" spans="1:41" x14ac:dyDescent="0.4">
      <c r="A1" s="228" t="s">
        <v>156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4"/>
      <c r="V1" s="228" t="s">
        <v>156</v>
      </c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</row>
    <row r="2" spans="1:41" ht="17.25" customHeight="1" x14ac:dyDescent="0.4">
      <c r="A2" s="257"/>
      <c r="B2" s="238">
        <v>0</v>
      </c>
      <c r="C2" s="234">
        <v>1</v>
      </c>
      <c r="D2" s="234">
        <v>2</v>
      </c>
      <c r="E2" s="234">
        <v>3</v>
      </c>
      <c r="F2" s="232">
        <v>4</v>
      </c>
      <c r="G2" s="234">
        <v>5</v>
      </c>
      <c r="H2" s="236">
        <v>6</v>
      </c>
      <c r="I2" s="234">
        <v>7</v>
      </c>
      <c r="J2" s="234">
        <v>8</v>
      </c>
      <c r="K2" s="234">
        <v>9</v>
      </c>
      <c r="L2" s="240" t="s">
        <v>1</v>
      </c>
      <c r="M2" s="241"/>
      <c r="N2" s="241"/>
      <c r="O2" s="241"/>
      <c r="P2" s="241"/>
      <c r="Q2" s="241"/>
      <c r="R2" s="241"/>
      <c r="S2" s="241"/>
      <c r="T2" s="242"/>
      <c r="V2" s="259"/>
      <c r="W2" s="238">
        <v>0</v>
      </c>
      <c r="X2" s="234">
        <v>1</v>
      </c>
      <c r="Y2" s="234">
        <v>2</v>
      </c>
      <c r="Z2" s="234">
        <v>3</v>
      </c>
      <c r="AA2" s="232">
        <v>4</v>
      </c>
      <c r="AB2" s="234">
        <v>5</v>
      </c>
      <c r="AC2" s="236">
        <v>6</v>
      </c>
      <c r="AD2" s="234">
        <v>7</v>
      </c>
      <c r="AE2" s="234">
        <v>8</v>
      </c>
      <c r="AF2" s="234">
        <v>9</v>
      </c>
      <c r="AG2" s="240" t="s">
        <v>1</v>
      </c>
      <c r="AH2" s="241"/>
      <c r="AI2" s="241"/>
      <c r="AJ2" s="241"/>
      <c r="AK2" s="241"/>
      <c r="AL2" s="241"/>
      <c r="AM2" s="241"/>
      <c r="AN2" s="241"/>
      <c r="AO2" s="242"/>
    </row>
    <row r="3" spans="1:41" x14ac:dyDescent="0.4">
      <c r="A3" s="258"/>
      <c r="B3" s="239"/>
      <c r="C3" s="235"/>
      <c r="D3" s="235"/>
      <c r="E3" s="235"/>
      <c r="F3" s="233"/>
      <c r="G3" s="235"/>
      <c r="H3" s="237"/>
      <c r="I3" s="235"/>
      <c r="J3" s="235"/>
      <c r="K3" s="235"/>
      <c r="L3" s="15">
        <v>1</v>
      </c>
      <c r="M3" s="134">
        <v>2</v>
      </c>
      <c r="N3" s="134">
        <v>3</v>
      </c>
      <c r="O3" s="15">
        <v>4</v>
      </c>
      <c r="P3" s="134">
        <v>5</v>
      </c>
      <c r="Q3" s="19">
        <v>6</v>
      </c>
      <c r="R3" s="134">
        <v>7</v>
      </c>
      <c r="S3" s="134">
        <v>8</v>
      </c>
      <c r="T3" s="19">
        <v>9</v>
      </c>
      <c r="V3" s="260"/>
      <c r="W3" s="239"/>
      <c r="X3" s="235"/>
      <c r="Y3" s="235"/>
      <c r="Z3" s="235"/>
      <c r="AA3" s="233"/>
      <c r="AB3" s="235"/>
      <c r="AC3" s="237"/>
      <c r="AD3" s="235"/>
      <c r="AE3" s="235"/>
      <c r="AF3" s="235"/>
      <c r="AG3" s="15">
        <v>1</v>
      </c>
      <c r="AH3" s="134">
        <v>2</v>
      </c>
      <c r="AI3" s="134">
        <v>3</v>
      </c>
      <c r="AJ3" s="130">
        <v>4</v>
      </c>
      <c r="AK3" s="131">
        <v>5</v>
      </c>
      <c r="AL3" s="132">
        <v>6</v>
      </c>
      <c r="AM3" s="134">
        <v>7</v>
      </c>
      <c r="AN3" s="134">
        <v>8</v>
      </c>
      <c r="AO3" s="19">
        <v>9</v>
      </c>
    </row>
    <row r="4" spans="1:41" x14ac:dyDescent="0.4">
      <c r="A4" s="189">
        <v>10</v>
      </c>
      <c r="B4" s="21">
        <f>SQRT($A4+B$2*0.1)*100000</f>
        <v>316227.76601683797</v>
      </c>
      <c r="C4" s="7">
        <f t="shared" ref="C4:K19" si="0">SQRT($A4+C$2*0.1)*100000</f>
        <v>317804.97164141404</v>
      </c>
      <c r="D4" s="7">
        <f t="shared" si="0"/>
        <v>319374.38845342625</v>
      </c>
      <c r="E4" s="7">
        <f t="shared" si="0"/>
        <v>320936.13071762427</v>
      </c>
      <c r="F4" s="6">
        <f t="shared" si="0"/>
        <v>322490.30993194203</v>
      </c>
      <c r="G4" s="7">
        <f t="shared" si="0"/>
        <v>324037.03492039302</v>
      </c>
      <c r="H4" s="8">
        <f t="shared" si="0"/>
        <v>325576.41192199412</v>
      </c>
      <c r="I4" s="7">
        <f t="shared" si="0"/>
        <v>327108.54467592249</v>
      </c>
      <c r="J4" s="7">
        <f t="shared" si="0"/>
        <v>328633.53450309968</v>
      </c>
      <c r="K4" s="7">
        <f t="shared" si="0"/>
        <v>330151.48038438358</v>
      </c>
      <c r="L4" s="27">
        <f>SQRT($A4+B$2*0.1+L$3*0.01)*100000-SQRT($A4+B$2*0.1)*100000</f>
        <v>158.0743742895429</v>
      </c>
      <c r="M4" s="13">
        <f t="shared" ref="M4:T4" si="1">SQRT($A4+C$2*0.1+M$3*0.01)*100000-SQRT($A4+C$2*0.1)*100000</f>
        <v>314.50277032324811</v>
      </c>
      <c r="N4" s="13">
        <f t="shared" si="1"/>
        <v>469.32338096323656</v>
      </c>
      <c r="O4" s="27">
        <f t="shared" si="1"/>
        <v>622.57309864624403</v>
      </c>
      <c r="P4" s="13">
        <f t="shared" si="1"/>
        <v>774.28757295024116</v>
      </c>
      <c r="Q4" s="14">
        <f t="shared" si="1"/>
        <v>924.50126504537184</v>
      </c>
      <c r="R4" s="13">
        <f t="shared" si="1"/>
        <v>1073.2474992274074</v>
      </c>
      <c r="S4" s="13">
        <f t="shared" si="1"/>
        <v>1220.5585117175942</v>
      </c>
      <c r="T4" s="14">
        <f t="shared" si="1"/>
        <v>1366.4654969003168</v>
      </c>
      <c r="V4" s="27">
        <v>55</v>
      </c>
      <c r="W4" s="21">
        <f t="shared" ref="W4:W38" si="2">SQRT($V4+B$2*0.1)*100000</f>
        <v>741619.84870956629</v>
      </c>
      <c r="X4" s="7">
        <f t="shared" ref="X4:X38" si="3">SQRT($V4+C$2*0.1)*100000</f>
        <v>742293.74239582545</v>
      </c>
      <c r="Y4" s="7">
        <f t="shared" ref="Y4:Y38" si="4">SQRT($V4+D$2*0.1)*100000</f>
        <v>742967.02484026842</v>
      </c>
      <c r="Z4" s="7">
        <f t="shared" ref="Z4:Z38" si="5">SQRT($V4+E$2*0.1)*100000</f>
        <v>743639.69770312833</v>
      </c>
      <c r="AA4" s="6">
        <f t="shared" ref="AA4:AA38" si="6">SQRT($V4+F$2*0.1)*100000</f>
        <v>744311.76263713581</v>
      </c>
      <c r="AB4" s="7">
        <f t="shared" ref="AB4:AB38" si="7">SQRT($V4+G$2*0.1)*100000</f>
        <v>744983.22128756694</v>
      </c>
      <c r="AC4" s="8">
        <f t="shared" ref="AC4:AC38" si="8">SQRT($V4+H$2*0.1)*100000</f>
        <v>745654.07529228996</v>
      </c>
      <c r="AD4" s="7">
        <f t="shared" ref="AD4:AD38" si="9">SQRT($V4+I$2*0.1)*100000</f>
        <v>746324.32628181158</v>
      </c>
      <c r="AE4" s="7">
        <f t="shared" ref="AE4:AE38" si="10">SQRT($V4+J$2*0.1)*100000</f>
        <v>746993.9758793239</v>
      </c>
      <c r="AF4" s="7">
        <f t="shared" ref="AF4:AF38" si="11">SQRT($V4+K$2*0.1)*100000</f>
        <v>747663.02570074971</v>
      </c>
      <c r="AG4" s="27">
        <f t="shared" ref="AG4:AG38" si="12">SQRT($V4+B$2*0.1+L$3*0.01)*100000-SQRT($V4+B$2*0.1)*100000</f>
        <v>67.416921979980543</v>
      </c>
      <c r="AH4" s="13">
        <f t="shared" ref="AH4:AH38" si="13">SQRT($V4+C$2*0.1+M$3*0.01)*100000-SQRT($V4+C$2*0.1)*100000</f>
        <v>134.70533499808516</v>
      </c>
      <c r="AI4" s="13">
        <f t="shared" ref="AI4:AI38" si="14">SQRT($V4+D$2*0.1+N$3*0.01)*100000-SQRT($V4+D$2*0.1)*100000</f>
        <v>201.8657895802753</v>
      </c>
      <c r="AJ4" s="27">
        <f t="shared" ref="AJ4:AJ38" si="15">SQRT($V4+E$2*0.1+O$3*0.01)*100000-SQRT($V4+E$2*0.1)*100000</f>
        <v>268.89883276331238</v>
      </c>
      <c r="AK4" s="13">
        <f t="shared" ref="AK4:AK38" si="16">SQRT($V4+F$2*0.1+P$3*0.01)*100000-SQRT($V4+F$2*0.1)*100000</f>
        <v>335.80500812281389</v>
      </c>
      <c r="AL4" s="14">
        <f t="shared" ref="AL4:AL38" si="17">SQRT($V4+G$2*0.1+Q$3*0.01)*100000-SQRT($V4+G$2*0.1)*100000</f>
        <v>402.58485580200795</v>
      </c>
      <c r="AM4" s="13">
        <f t="shared" ref="AM4:AM38" si="18">SQRT($V4+H$2*0.1+R$3*0.01)*100000-SQRT($V4+H$2*0.1)*100000</f>
        <v>469.23891254037153</v>
      </c>
      <c r="AN4" s="13">
        <f t="shared" ref="AN4:AN38" si="19">SQRT($V4+I$2*0.1+S$3*0.01)*100000-SQRT($V4+I$2*0.1)*100000</f>
        <v>535.76771170203574</v>
      </c>
      <c r="AO4" s="14">
        <f t="shared" ref="AO4:AO38" si="20">SQRT($V4+J$2*0.1+T$3*0.01)*100000-SQRT($V4+J$2*0.1)*100000</f>
        <v>602.17178330279421</v>
      </c>
    </row>
    <row r="5" spans="1:41" x14ac:dyDescent="0.4">
      <c r="A5" s="190">
        <v>11</v>
      </c>
      <c r="B5" s="22">
        <f>SQRT($A5+B$2*0.1)*100000</f>
        <v>331662.47903553996</v>
      </c>
      <c r="C5" s="7">
        <f t="shared" si="0"/>
        <v>333166.62497915362</v>
      </c>
      <c r="D5" s="7">
        <f t="shared" si="0"/>
        <v>334664.01061363023</v>
      </c>
      <c r="E5" s="7">
        <f t="shared" si="0"/>
        <v>336154.72627943219</v>
      </c>
      <c r="F5" s="6">
        <f t="shared" si="0"/>
        <v>337638.86032268265</v>
      </c>
      <c r="G5" s="7">
        <f t="shared" si="0"/>
        <v>339116.49915626342</v>
      </c>
      <c r="H5" s="8">
        <f t="shared" si="0"/>
        <v>340587.72731852799</v>
      </c>
      <c r="I5" s="7">
        <f t="shared" si="0"/>
        <v>342052.62752974138</v>
      </c>
      <c r="J5" s="7">
        <f t="shared" si="0"/>
        <v>343511.28074635332</v>
      </c>
      <c r="K5" s="7">
        <f t="shared" si="0"/>
        <v>344963.76621320681</v>
      </c>
      <c r="L5" s="27">
        <f t="shared" ref="L5:L48" si="21">SQRT($A5+B$2*0.1+L$3*0.01)*100000-SQRT($A5+B$2*0.1)*100000</f>
        <v>150.72142520121997</v>
      </c>
      <c r="M5" s="13">
        <f t="shared" ref="M5:M48" si="22">SQRT($A5+C$2*0.1+M$3*0.01)*100000-SQRT($A5+C$2*0.1)*100000</f>
        <v>300.01503150770441</v>
      </c>
      <c r="N5" s="13">
        <f t="shared" ref="N5:N48" si="23">SQRT($A5+D$2*0.1+N$3*0.01)*100000-SQRT($A5+D$2*0.1)*100000</f>
        <v>447.91098869056441</v>
      </c>
      <c r="O5" s="27">
        <f t="shared" ref="O5:O48" si="24">SQRT($A5+E$2*0.1+O$3*0.01)*100000-SQRT($A5+E$2*0.1)*100000</f>
        <v>594.43853022257099</v>
      </c>
      <c r="P5" s="13">
        <f t="shared" ref="P5:P48" si="25">SQRT($A5+F$2*0.1+P$3*0.01)*100000-SQRT($A5+F$2*0.1)*100000</f>
        <v>739.62599108996801</v>
      </c>
      <c r="Q5" s="14">
        <f t="shared" ref="Q5:Q48" si="26">SQRT($A5+G$2*0.1+Q$3*0.01)*100000-SQRT($A5+G$2*0.1)*100000</f>
        <v>883.50084373657592</v>
      </c>
      <c r="R5" s="13">
        <f t="shared" ref="R5:R48" si="27">SQRT($A5+H$2*0.1+R$3*0.01)*100000-SQRT($A5+H$2*0.1)*100000</f>
        <v>1026.0897322464734</v>
      </c>
      <c r="S5" s="13">
        <f t="shared" ref="S5:S48" si="28">SQRT($A5+I$2*0.1+S$3*0.01)*100000-SQRT($A5+I$2*0.1)*100000</f>
        <v>1167.4185048688669</v>
      </c>
      <c r="T5" s="14">
        <f t="shared" ref="T5:T48" si="29">SQRT($A5+J$2*0.1+T$3*0.01)*100000-SQRT($A5+J$2*0.1)*100000</f>
        <v>1307.5122449800256</v>
      </c>
      <c r="V5" s="27">
        <v>56</v>
      </c>
      <c r="W5" s="22">
        <f t="shared" si="2"/>
        <v>748331.47735478822</v>
      </c>
      <c r="X5" s="7">
        <f t="shared" si="3"/>
        <v>748999.33244296024</v>
      </c>
      <c r="Y5" s="7">
        <f t="shared" si="4"/>
        <v>749666.59255965252</v>
      </c>
      <c r="Z5" s="7">
        <f t="shared" si="5"/>
        <v>750333.25929216272</v>
      </c>
      <c r="AA5" s="6">
        <f t="shared" si="6"/>
        <v>750999.33422074351</v>
      </c>
      <c r="AB5" s="7">
        <f t="shared" si="7"/>
        <v>751664.81891864538</v>
      </c>
      <c r="AC5" s="8">
        <f t="shared" si="8"/>
        <v>752329.71495216119</v>
      </c>
      <c r="AD5" s="7">
        <f t="shared" si="9"/>
        <v>752994.02388066798</v>
      </c>
      <c r="AE5" s="7">
        <f t="shared" si="10"/>
        <v>753657.74725667085</v>
      </c>
      <c r="AF5" s="7">
        <f t="shared" si="11"/>
        <v>754320.8866258444</v>
      </c>
      <c r="AG5" s="27">
        <f t="shared" si="12"/>
        <v>66.812327918130904</v>
      </c>
      <c r="AH5" s="13">
        <f t="shared" si="13"/>
        <v>133.49957016145345</v>
      </c>
      <c r="AI5" s="13">
        <f t="shared" si="14"/>
        <v>200.06225305481348</v>
      </c>
      <c r="AJ5" s="27">
        <f t="shared" si="15"/>
        <v>266.50089964549989</v>
      </c>
      <c r="AK5" s="13">
        <f t="shared" si="16"/>
        <v>332.81602972990368</v>
      </c>
      <c r="AL5" s="14">
        <f t="shared" si="17"/>
        <v>399.00815988122486</v>
      </c>
      <c r="AM5" s="13">
        <f t="shared" si="18"/>
        <v>465.07780347415246</v>
      </c>
      <c r="AN5" s="13">
        <f t="shared" si="19"/>
        <v>531.02547071233857</v>
      </c>
      <c r="AO5" s="14">
        <f t="shared" si="20"/>
        <v>596.85166865226347</v>
      </c>
    </row>
    <row r="6" spans="1:41" x14ac:dyDescent="0.4">
      <c r="A6" s="190">
        <v>12</v>
      </c>
      <c r="B6" s="22">
        <f t="shared" ref="B6:K37" si="30">SQRT($A6+B$2*0.1)*100000</f>
        <v>346410.16151377541</v>
      </c>
      <c r="C6" s="7">
        <f t="shared" si="0"/>
        <v>347850.54261852172</v>
      </c>
      <c r="D6" s="7">
        <f t="shared" si="0"/>
        <v>349284.9839314596</v>
      </c>
      <c r="E6" s="7">
        <f t="shared" si="0"/>
        <v>350713.55833500368</v>
      </c>
      <c r="F6" s="6">
        <f t="shared" si="0"/>
        <v>352136.33723318018</v>
      </c>
      <c r="G6" s="7">
        <f t="shared" si="0"/>
        <v>353553.3905932738</v>
      </c>
      <c r="H6" s="8">
        <f t="shared" si="0"/>
        <v>354964.78698597697</v>
      </c>
      <c r="I6" s="7">
        <f t="shared" si="0"/>
        <v>356370.59362410923</v>
      </c>
      <c r="J6" s="7">
        <f t="shared" si="0"/>
        <v>357770.87639996636</v>
      </c>
      <c r="K6" s="7">
        <f t="shared" si="0"/>
        <v>359165.69992135942</v>
      </c>
      <c r="L6" s="27">
        <f t="shared" si="21"/>
        <v>144.30750949372305</v>
      </c>
      <c r="M6" s="13">
        <f t="shared" si="22"/>
        <v>287.36109206249239</v>
      </c>
      <c r="N6" s="13">
        <f t="shared" si="23"/>
        <v>429.18506945460103</v>
      </c>
      <c r="O6" s="27">
        <f t="shared" si="24"/>
        <v>569.80307000223547</v>
      </c>
      <c r="P6" s="13">
        <f t="shared" si="25"/>
        <v>709.23805436684052</v>
      </c>
      <c r="Q6" s="14">
        <f t="shared" si="26"/>
        <v>847.51234011317138</v>
      </c>
      <c r="R6" s="13">
        <f t="shared" si="27"/>
        <v>984.6476251767599</v>
      </c>
      <c r="S6" s="13">
        <f t="shared" si="28"/>
        <v>1120.6650102803251</v>
      </c>
      <c r="T6" s="14">
        <f t="shared" si="29"/>
        <v>1255.5850203584996</v>
      </c>
      <c r="V6" s="27">
        <v>57</v>
      </c>
      <c r="W6" s="22">
        <f t="shared" si="2"/>
        <v>754983.443527075</v>
      </c>
      <c r="X6" s="7">
        <f t="shared" si="3"/>
        <v>755645.41949250246</v>
      </c>
      <c r="Y6" s="7">
        <f t="shared" si="4"/>
        <v>756306.81604756159</v>
      </c>
      <c r="Z6" s="7">
        <f t="shared" si="5"/>
        <v>756967.63471102249</v>
      </c>
      <c r="AA6" s="6">
        <f t="shared" si="6"/>
        <v>757627.87699503242</v>
      </c>
      <c r="AB6" s="7">
        <f t="shared" si="7"/>
        <v>758287.54440515512</v>
      </c>
      <c r="AC6" s="8">
        <f t="shared" si="8"/>
        <v>758946.63844041107</v>
      </c>
      <c r="AD6" s="7">
        <f t="shared" si="9"/>
        <v>759605.16059331771</v>
      </c>
      <c r="AE6" s="7">
        <f t="shared" si="10"/>
        <v>760263.11234992847</v>
      </c>
      <c r="AF6" s="7">
        <f t="shared" si="11"/>
        <v>760920.49518987199</v>
      </c>
      <c r="AG6" s="27">
        <f t="shared" si="12"/>
        <v>66.22371343174018</v>
      </c>
      <c r="AH6" s="13">
        <f t="shared" si="13"/>
        <v>132.32561514491681</v>
      </c>
      <c r="AI6" s="13">
        <f t="shared" si="14"/>
        <v>198.30620872555301</v>
      </c>
      <c r="AJ6" s="27">
        <f t="shared" si="15"/>
        <v>264.1659946795553</v>
      </c>
      <c r="AK6" s="13">
        <f t="shared" si="16"/>
        <v>329.90547045553103</v>
      </c>
      <c r="AL6" s="14">
        <f t="shared" si="17"/>
        <v>395.52513047121465</v>
      </c>
      <c r="AM6" s="13">
        <f t="shared" si="18"/>
        <v>461.02546613651793</v>
      </c>
      <c r="AN6" s="13">
        <f t="shared" si="19"/>
        <v>526.40696587786078</v>
      </c>
      <c r="AO6" s="14">
        <f t="shared" si="20"/>
        <v>591.67011516191997</v>
      </c>
    </row>
    <row r="7" spans="1:41" x14ac:dyDescent="0.4">
      <c r="A7" s="190">
        <v>13</v>
      </c>
      <c r="B7" s="22">
        <f t="shared" si="30"/>
        <v>360555.1275463989</v>
      </c>
      <c r="C7" s="7">
        <f t="shared" si="0"/>
        <v>361939.22141707712</v>
      </c>
      <c r="D7" s="7">
        <f t="shared" si="0"/>
        <v>363318.04249169899</v>
      </c>
      <c r="E7" s="7">
        <f t="shared" si="0"/>
        <v>364691.65057620942</v>
      </c>
      <c r="F7" s="6">
        <f t="shared" si="0"/>
        <v>366060.10435446253</v>
      </c>
      <c r="G7" s="7">
        <f t="shared" si="0"/>
        <v>367423.4614174767</v>
      </c>
      <c r="H7" s="8">
        <f t="shared" si="0"/>
        <v>368781.77829171548</v>
      </c>
      <c r="I7" s="7">
        <f t="shared" si="0"/>
        <v>370135.11046643497</v>
      </c>
      <c r="J7" s="7">
        <f t="shared" si="0"/>
        <v>371483.51242013421</v>
      </c>
      <c r="K7" s="7">
        <f t="shared" si="0"/>
        <v>372827.03764614498</v>
      </c>
      <c r="L7" s="27">
        <f t="shared" si="21"/>
        <v>138.64839102979749</v>
      </c>
      <c r="M7" s="13">
        <f t="shared" si="22"/>
        <v>276.18410841951845</v>
      </c>
      <c r="N7" s="13">
        <f t="shared" si="23"/>
        <v>412.6270977652166</v>
      </c>
      <c r="O7" s="27">
        <f t="shared" si="24"/>
        <v>547.99677878408693</v>
      </c>
      <c r="P7" s="13">
        <f t="shared" si="25"/>
        <v>682.31206338247284</v>
      </c>
      <c r="Q7" s="14">
        <f t="shared" si="26"/>
        <v>815.59137296269182</v>
      </c>
      <c r="R7" s="13">
        <f t="shared" si="27"/>
        <v>947.85265500756213</v>
      </c>
      <c r="S7" s="13">
        <f t="shared" si="28"/>
        <v>1079.1133989767404</v>
      </c>
      <c r="T7" s="14">
        <f t="shared" si="29"/>
        <v>1209.3906515502604</v>
      </c>
      <c r="V7" s="27">
        <v>58</v>
      </c>
      <c r="W7" s="22">
        <f t="shared" si="2"/>
        <v>761577.3105863909</v>
      </c>
      <c r="X7" s="7">
        <f t="shared" si="3"/>
        <v>762233.5600063802</v>
      </c>
      <c r="Y7" s="7">
        <f t="shared" si="4"/>
        <v>762889.24491042609</v>
      </c>
      <c r="Z7" s="7">
        <f t="shared" si="5"/>
        <v>763544.36675284291</v>
      </c>
      <c r="AA7" s="6">
        <f t="shared" si="6"/>
        <v>764198.92698171199</v>
      </c>
      <c r="AB7" s="7">
        <f t="shared" si="7"/>
        <v>764852.92703891778</v>
      </c>
      <c r="AC7" s="8">
        <f t="shared" si="8"/>
        <v>765506.36836018553</v>
      </c>
      <c r="AD7" s="7">
        <f t="shared" si="9"/>
        <v>766159.2523751182</v>
      </c>
      <c r="AE7" s="7">
        <f t="shared" si="10"/>
        <v>766811.58050723257</v>
      </c>
      <c r="AF7" s="7">
        <f t="shared" si="11"/>
        <v>767463.35417399567</v>
      </c>
      <c r="AG7" s="27">
        <f t="shared" si="12"/>
        <v>65.650386793655343</v>
      </c>
      <c r="AH7" s="13">
        <f t="shared" si="13"/>
        <v>131.18209545663558</v>
      </c>
      <c r="AI7" s="13">
        <f t="shared" si="14"/>
        <v>196.59560818818863</v>
      </c>
      <c r="AJ7" s="27">
        <f t="shared" si="15"/>
        <v>261.89140428951941</v>
      </c>
      <c r="AK7" s="13">
        <f t="shared" si="16"/>
        <v>327.06996018392965</v>
      </c>
      <c r="AL7" s="14">
        <f t="shared" si="17"/>
        <v>392.13174944184721</v>
      </c>
      <c r="AM7" s="13">
        <f t="shared" si="18"/>
        <v>457.07724280154798</v>
      </c>
      <c r="AN7" s="13">
        <f t="shared" si="19"/>
        <v>521.90690819174051</v>
      </c>
      <c r="AO7" s="14">
        <f t="shared" si="20"/>
        <v>586.62121075426694</v>
      </c>
    </row>
    <row r="8" spans="1:41" x14ac:dyDescent="0.4">
      <c r="A8" s="190">
        <v>14</v>
      </c>
      <c r="B8" s="22">
        <f t="shared" si="30"/>
        <v>374165.73867739411</v>
      </c>
      <c r="C8" s="7">
        <f t="shared" si="0"/>
        <v>375499.66711037175</v>
      </c>
      <c r="D8" s="7">
        <f t="shared" si="0"/>
        <v>376828.87362833542</v>
      </c>
      <c r="E8" s="7">
        <f t="shared" si="0"/>
        <v>378153.40802378079</v>
      </c>
      <c r="F8" s="6">
        <f t="shared" si="0"/>
        <v>379473.31922020554</v>
      </c>
      <c r="G8" s="7">
        <f t="shared" si="0"/>
        <v>380788.65529319545</v>
      </c>
      <c r="H8" s="8">
        <f t="shared" si="0"/>
        <v>382099.463490856</v>
      </c>
      <c r="I8" s="7">
        <f t="shared" si="0"/>
        <v>383405.79025361629</v>
      </c>
      <c r="J8" s="7">
        <f t="shared" si="0"/>
        <v>384707.68123342691</v>
      </c>
      <c r="K8" s="7">
        <f t="shared" si="0"/>
        <v>386005.18131237564</v>
      </c>
      <c r="L8" s="27">
        <f t="shared" si="21"/>
        <v>133.6067668639007</v>
      </c>
      <c r="M8" s="13">
        <f t="shared" si="22"/>
        <v>266.21745074697537</v>
      </c>
      <c r="N8" s="13">
        <f t="shared" si="23"/>
        <v>397.84864886489231</v>
      </c>
      <c r="O8" s="27">
        <f t="shared" si="24"/>
        <v>528.51655144896358</v>
      </c>
      <c r="P8" s="13">
        <f t="shared" si="25"/>
        <v>658.23695475870045</v>
      </c>
      <c r="Q8" s="14">
        <f t="shared" si="26"/>
        <v>787.02527358283987</v>
      </c>
      <c r="R8" s="13">
        <f t="shared" si="27"/>
        <v>914.89655325515196</v>
      </c>
      <c r="S8" s="13">
        <f t="shared" si="28"/>
        <v>1041.865481205401</v>
      </c>
      <c r="T8" s="14">
        <f t="shared" si="29"/>
        <v>1167.946398067812</v>
      </c>
      <c r="V8" s="27">
        <v>59</v>
      </c>
      <c r="W8" s="22">
        <f t="shared" si="2"/>
        <v>768114.57478686073</v>
      </c>
      <c r="X8" s="7">
        <f t="shared" si="3"/>
        <v>768765.24375130283</v>
      </c>
      <c r="Y8" s="7">
        <f t="shared" si="4"/>
        <v>769415.36246685381</v>
      </c>
      <c r="Z8" s="7">
        <f t="shared" si="5"/>
        <v>770064.93232713826</v>
      </c>
      <c r="AA8" s="6">
        <f t="shared" si="6"/>
        <v>770713.95471990772</v>
      </c>
      <c r="AB8" s="7">
        <f t="shared" si="7"/>
        <v>771362.43102707563</v>
      </c>
      <c r="AC8" s="8">
        <f t="shared" si="8"/>
        <v>772010.36262475129</v>
      </c>
      <c r="AD8" s="7">
        <f t="shared" si="9"/>
        <v>772657.75088327436</v>
      </c>
      <c r="AE8" s="7">
        <f t="shared" si="10"/>
        <v>773304.59716724814</v>
      </c>
      <c r="AF8" s="7">
        <f t="shared" si="11"/>
        <v>773950.90283557388</v>
      </c>
      <c r="AG8" s="27">
        <f t="shared" si="12"/>
        <v>65.091697484487668</v>
      </c>
      <c r="AH8" s="13">
        <f t="shared" si="13"/>
        <v>130.06771834054962</v>
      </c>
      <c r="AI8" s="13">
        <f t="shared" si="14"/>
        <v>194.92852463235613</v>
      </c>
      <c r="AJ8" s="27">
        <f t="shared" si="15"/>
        <v>259.67457569192629</v>
      </c>
      <c r="AK8" s="13">
        <f t="shared" si="16"/>
        <v>324.30632814171258</v>
      </c>
      <c r="AL8" s="14">
        <f t="shared" si="17"/>
        <v>388.82423591380939</v>
      </c>
      <c r="AM8" s="13">
        <f t="shared" si="18"/>
        <v>453.22875027277041</v>
      </c>
      <c r="AN8" s="13">
        <f t="shared" si="19"/>
        <v>517.52031983388588</v>
      </c>
      <c r="AO8" s="14">
        <f t="shared" si="20"/>
        <v>581.69939058599994</v>
      </c>
    </row>
    <row r="9" spans="1:41" x14ac:dyDescent="0.4">
      <c r="A9" s="190">
        <v>15</v>
      </c>
      <c r="B9" s="22">
        <f t="shared" si="30"/>
        <v>387298.33462074172</v>
      </c>
      <c r="C9" s="7">
        <f t="shared" si="0"/>
        <v>388587.18455450895</v>
      </c>
      <c r="D9" s="7">
        <f t="shared" si="0"/>
        <v>389871.77379235852</v>
      </c>
      <c r="E9" s="7">
        <f t="shared" si="0"/>
        <v>391152.14431215893</v>
      </c>
      <c r="F9" s="6">
        <f t="shared" si="0"/>
        <v>392428.33740697167</v>
      </c>
      <c r="G9" s="7">
        <f t="shared" si="0"/>
        <v>393700.39370059053</v>
      </c>
      <c r="H9" s="8">
        <f t="shared" si="0"/>
        <v>394968.35316263</v>
      </c>
      <c r="I9" s="7">
        <f t="shared" si="0"/>
        <v>396232.255123179</v>
      </c>
      <c r="J9" s="7">
        <f t="shared" si="0"/>
        <v>397492.13828703581</v>
      </c>
      <c r="K9" s="7">
        <f t="shared" si="0"/>
        <v>398748.04074753769</v>
      </c>
      <c r="L9" s="27">
        <f t="shared" si="21"/>
        <v>129.07793546858011</v>
      </c>
      <c r="M9" s="13">
        <f t="shared" si="22"/>
        <v>257.25734996265965</v>
      </c>
      <c r="N9" s="13">
        <f t="shared" si="23"/>
        <v>384.5522293986287</v>
      </c>
      <c r="O9" s="27">
        <f t="shared" si="24"/>
        <v>510.97623916389421</v>
      </c>
      <c r="P9" s="13">
        <f t="shared" si="25"/>
        <v>636.54273369931616</v>
      </c>
      <c r="Q9" s="14">
        <f t="shared" si="26"/>
        <v>761.26476572983665</v>
      </c>
      <c r="R9" s="13">
        <f t="shared" si="27"/>
        <v>885.15509515971644</v>
      </c>
      <c r="S9" s="13">
        <f t="shared" si="28"/>
        <v>1008.2261976450682</v>
      </c>
      <c r="T9" s="14">
        <f t="shared" si="29"/>
        <v>1130.4902728591696</v>
      </c>
      <c r="V9" s="27">
        <v>60</v>
      </c>
      <c r="W9" s="22">
        <f t="shared" si="2"/>
        <v>774596.66924148344</v>
      </c>
      <c r="X9" s="7">
        <f t="shared" si="3"/>
        <v>775241.89773257216</v>
      </c>
      <c r="Y9" s="7">
        <f t="shared" si="4"/>
        <v>775886.58965083293</v>
      </c>
      <c r="Z9" s="7">
        <f t="shared" si="5"/>
        <v>776530.74633268698</v>
      </c>
      <c r="AA9" s="6">
        <f t="shared" si="6"/>
        <v>777174.36910901789</v>
      </c>
      <c r="AB9" s="7">
        <f t="shared" si="7"/>
        <v>777817.45930520224</v>
      </c>
      <c r="AC9" s="8">
        <f t="shared" si="8"/>
        <v>778460.01824114262</v>
      </c>
      <c r="AD9" s="7">
        <f t="shared" si="9"/>
        <v>779102.04723129817</v>
      </c>
      <c r="AE9" s="7">
        <f t="shared" si="10"/>
        <v>779743.54758471705</v>
      </c>
      <c r="AF9" s="7">
        <f t="shared" si="11"/>
        <v>780384.52060506679</v>
      </c>
      <c r="AG9" s="27">
        <f t="shared" si="12"/>
        <v>64.547033089096658</v>
      </c>
      <c r="AH9" s="13">
        <f t="shared" si="13"/>
        <v>128.98126663302537</v>
      </c>
      <c r="AI9" s="13">
        <f t="shared" si="14"/>
        <v>193.30314371688291</v>
      </c>
      <c r="AJ9" s="27">
        <f t="shared" si="15"/>
        <v>257.51310485112481</v>
      </c>
      <c r="AK9" s="13">
        <f t="shared" si="16"/>
        <v>321.61158798856195</v>
      </c>
      <c r="AL9" s="14">
        <f t="shared" si="17"/>
        <v>385.59902854659595</v>
      </c>
      <c r="AM9" s="13">
        <f t="shared" si="18"/>
        <v>449.47585942363366</v>
      </c>
      <c r="AN9" s="13">
        <f t="shared" si="19"/>
        <v>513.24251102085691</v>
      </c>
      <c r="AO9" s="14">
        <f t="shared" si="20"/>
        <v>576.89941125910264</v>
      </c>
    </row>
    <row r="10" spans="1:41" x14ac:dyDescent="0.4">
      <c r="A10" s="190">
        <v>16</v>
      </c>
      <c r="B10" s="22">
        <f t="shared" si="30"/>
        <v>400000</v>
      </c>
      <c r="C10" s="7">
        <f t="shared" si="0"/>
        <v>401248.05295477761</v>
      </c>
      <c r="D10" s="7">
        <f t="shared" si="0"/>
        <v>402492.23594996211</v>
      </c>
      <c r="E10" s="7">
        <f t="shared" si="0"/>
        <v>403732.58476372698</v>
      </c>
      <c r="F10" s="6">
        <f t="shared" si="0"/>
        <v>404969.13462633168</v>
      </c>
      <c r="G10" s="7">
        <f t="shared" si="0"/>
        <v>406201.92023179802</v>
      </c>
      <c r="H10" s="8">
        <f t="shared" si="0"/>
        <v>407430.97574926727</v>
      </c>
      <c r="I10" s="7">
        <f t="shared" si="0"/>
        <v>408656.33483405103</v>
      </c>
      <c r="J10" s="7">
        <f t="shared" si="0"/>
        <v>409878.03063838399</v>
      </c>
      <c r="K10" s="7">
        <f t="shared" si="0"/>
        <v>411096.09582188929</v>
      </c>
      <c r="L10" s="27">
        <f t="shared" si="21"/>
        <v>124.9804748512106</v>
      </c>
      <c r="M10" s="13">
        <f t="shared" si="22"/>
        <v>249.14504291705089</v>
      </c>
      <c r="N10" s="13">
        <f t="shared" si="23"/>
        <v>372.50561971165007</v>
      </c>
      <c r="O10" s="27">
        <f t="shared" si="24"/>
        <v>495.07386442774441</v>
      </c>
      <c r="P10" s="13">
        <f t="shared" si="25"/>
        <v>616.86118713329779</v>
      </c>
      <c r="Q10" s="14">
        <f t="shared" si="26"/>
        <v>737.87875571806217</v>
      </c>
      <c r="R10" s="13">
        <f t="shared" si="27"/>
        <v>858.13750260480447</v>
      </c>
      <c r="S10" s="13">
        <f t="shared" si="28"/>
        <v>977.64813122979831</v>
      </c>
      <c r="T10" s="14">
        <f t="shared" si="29"/>
        <v>1096.4211223063176</v>
      </c>
      <c r="V10" s="27">
        <v>61</v>
      </c>
      <c r="W10" s="22">
        <f t="shared" si="2"/>
        <v>781024.96759066544</v>
      </c>
      <c r="X10" s="7">
        <f t="shared" si="3"/>
        <v>781664.88983451214</v>
      </c>
      <c r="Y10" s="7">
        <f t="shared" si="4"/>
        <v>782304.28862431785</v>
      </c>
      <c r="Z10" s="7">
        <f t="shared" si="5"/>
        <v>782943.16524253529</v>
      </c>
      <c r="AA10" s="6">
        <f t="shared" si="6"/>
        <v>783581.52096638922</v>
      </c>
      <c r="AB10" s="7">
        <f t="shared" si="7"/>
        <v>784219.35706790618</v>
      </c>
      <c r="AC10" s="8">
        <f t="shared" si="8"/>
        <v>784856.67481394333</v>
      </c>
      <c r="AD10" s="7">
        <f t="shared" si="9"/>
        <v>785493.47546621924</v>
      </c>
      <c r="AE10" s="7">
        <f t="shared" si="10"/>
        <v>786129.76028134185</v>
      </c>
      <c r="AF10" s="7">
        <f t="shared" si="11"/>
        <v>786765.53051083779</v>
      </c>
      <c r="AG10" s="27">
        <f t="shared" si="12"/>
        <v>64.015816474915482</v>
      </c>
      <c r="AH10" s="13">
        <f t="shared" si="13"/>
        <v>127.92159317038022</v>
      </c>
      <c r="AI10" s="13">
        <f t="shared" si="14"/>
        <v>191.71775526739657</v>
      </c>
      <c r="AJ10" s="27">
        <f t="shared" si="15"/>
        <v>255.40472551563289</v>
      </c>
      <c r="AK10" s="13">
        <f t="shared" si="16"/>
        <v>318.98292425123509</v>
      </c>
      <c r="AL10" s="14">
        <f t="shared" si="17"/>
        <v>382.45276941510383</v>
      </c>
      <c r="AM10" s="13">
        <f t="shared" si="18"/>
        <v>445.81467657140456</v>
      </c>
      <c r="AN10" s="13">
        <f t="shared" si="19"/>
        <v>509.06905892421491</v>
      </c>
      <c r="AO10" s="14">
        <f t="shared" si="20"/>
        <v>572.21632733556908</v>
      </c>
    </row>
    <row r="11" spans="1:41" x14ac:dyDescent="0.4">
      <c r="A11" s="190">
        <v>17</v>
      </c>
      <c r="B11" s="22">
        <f t="shared" si="30"/>
        <v>412310.56256176607</v>
      </c>
      <c r="C11" s="7">
        <f t="shared" si="0"/>
        <v>413521.46256270667</v>
      </c>
      <c r="D11" s="7">
        <f t="shared" si="0"/>
        <v>414728.8270665544</v>
      </c>
      <c r="E11" s="7">
        <f t="shared" si="0"/>
        <v>415932.68686170841</v>
      </c>
      <c r="F11" s="6">
        <f t="shared" si="0"/>
        <v>417133.07229228417</v>
      </c>
      <c r="G11" s="7">
        <f t="shared" si="0"/>
        <v>418330.01326703781</v>
      </c>
      <c r="H11" s="8">
        <f t="shared" si="0"/>
        <v>419523.53926806065</v>
      </c>
      <c r="I11" s="7">
        <f t="shared" si="0"/>
        <v>420713.67935925262</v>
      </c>
      <c r="J11" s="7">
        <f t="shared" si="0"/>
        <v>421900.46219457971</v>
      </c>
      <c r="K11" s="7">
        <f t="shared" si="0"/>
        <v>423083.91602612357</v>
      </c>
      <c r="L11" s="27">
        <f t="shared" si="21"/>
        <v>121.24998425954254</v>
      </c>
      <c r="M11" s="13">
        <f t="shared" si="22"/>
        <v>241.75474883732386</v>
      </c>
      <c r="N11" s="13">
        <f t="shared" si="23"/>
        <v>361.52454379078699</v>
      </c>
      <c r="O11" s="27">
        <f t="shared" si="24"/>
        <v>480.56941143184667</v>
      </c>
      <c r="P11" s="13">
        <f t="shared" si="25"/>
        <v>598.89919182431186</v>
      </c>
      <c r="Q11" s="14">
        <f t="shared" si="26"/>
        <v>716.52352810144657</v>
      </c>
      <c r="R11" s="13">
        <f t="shared" si="27"/>
        <v>833.45187161338981</v>
      </c>
      <c r="S11" s="13">
        <f t="shared" si="28"/>
        <v>949.69348690769402</v>
      </c>
      <c r="T11" s="14">
        <f t="shared" si="29"/>
        <v>1065.2574565523537</v>
      </c>
      <c r="V11" s="27">
        <v>62</v>
      </c>
      <c r="W11" s="22">
        <f t="shared" si="2"/>
        <v>787400.78740118106</v>
      </c>
      <c r="X11" s="7">
        <f t="shared" si="3"/>
        <v>788035.53219382185</v>
      </c>
      <c r="Y11" s="7">
        <f t="shared" si="4"/>
        <v>788669.76612521417</v>
      </c>
      <c r="Z11" s="7">
        <f t="shared" si="5"/>
        <v>789303.49042684457</v>
      </c>
      <c r="AA11" s="6">
        <f t="shared" si="6"/>
        <v>789936.70632525999</v>
      </c>
      <c r="AB11" s="7">
        <f t="shared" si="7"/>
        <v>790569.41504209477</v>
      </c>
      <c r="AC11" s="8">
        <f t="shared" si="8"/>
        <v>791201.61779409926</v>
      </c>
      <c r="AD11" s="7">
        <f t="shared" si="9"/>
        <v>791833.31579316617</v>
      </c>
      <c r="AE11" s="7">
        <f t="shared" si="10"/>
        <v>792464.510246358</v>
      </c>
      <c r="AF11" s="7">
        <f t="shared" si="11"/>
        <v>793095.20235593407</v>
      </c>
      <c r="AG11" s="27">
        <f t="shared" si="12"/>
        <v>63.497503220220096</v>
      </c>
      <c r="AH11" s="13">
        <f t="shared" si="13"/>
        <v>126.88761569943745</v>
      </c>
      <c r="AI11" s="13">
        <f t="shared" si="14"/>
        <v>190.17074571095873</v>
      </c>
      <c r="AJ11" s="27">
        <f t="shared" si="15"/>
        <v>253.34729923063423</v>
      </c>
      <c r="AK11" s="13">
        <f t="shared" si="16"/>
        <v>316.41767995385453</v>
      </c>
      <c r="AL11" s="14">
        <f t="shared" si="17"/>
        <v>379.3822893127799</v>
      </c>
      <c r="AM11" s="13">
        <f t="shared" si="18"/>
        <v>442.24152649194002</v>
      </c>
      <c r="AN11" s="13">
        <f t="shared" si="19"/>
        <v>504.99578844604548</v>
      </c>
      <c r="AO11" s="14">
        <f t="shared" si="20"/>
        <v>567.64546991558746</v>
      </c>
    </row>
    <row r="12" spans="1:41" x14ac:dyDescent="0.4">
      <c r="A12" s="190">
        <v>18</v>
      </c>
      <c r="B12" s="22">
        <f t="shared" si="30"/>
        <v>424264.0687119285</v>
      </c>
      <c r="C12" s="7">
        <f t="shared" si="0"/>
        <v>425440.94772365293</v>
      </c>
      <c r="D12" s="7">
        <f t="shared" si="0"/>
        <v>426614.58015403087</v>
      </c>
      <c r="E12" s="7">
        <f t="shared" si="0"/>
        <v>427784.99272414879</v>
      </c>
      <c r="F12" s="6">
        <f t="shared" si="0"/>
        <v>428952.21179054433</v>
      </c>
      <c r="G12" s="7">
        <f t="shared" si="0"/>
        <v>430116.26335213135</v>
      </c>
      <c r="H12" s="8">
        <f t="shared" si="0"/>
        <v>431277.17305695656</v>
      </c>
      <c r="I12" s="7">
        <f t="shared" si="0"/>
        <v>432434.96620879311</v>
      </c>
      <c r="J12" s="7">
        <f t="shared" si="0"/>
        <v>433589.66777357599</v>
      </c>
      <c r="K12" s="7">
        <f t="shared" si="0"/>
        <v>434741.30238568317</v>
      </c>
      <c r="L12" s="27">
        <f t="shared" si="21"/>
        <v>117.8347665303736</v>
      </c>
      <c r="M12" s="13">
        <f t="shared" si="22"/>
        <v>234.98535220231861</v>
      </c>
      <c r="N12" s="13">
        <f t="shared" si="23"/>
        <v>351.46065015299246</v>
      </c>
      <c r="O12" s="27">
        <f t="shared" si="24"/>
        <v>467.26938312832499</v>
      </c>
      <c r="P12" s="13">
        <f t="shared" si="25"/>
        <v>582.42010774626397</v>
      </c>
      <c r="Q12" s="14">
        <f t="shared" si="26"/>
        <v>696.92121862893691</v>
      </c>
      <c r="R12" s="13">
        <f t="shared" si="27"/>
        <v>810.78095240943367</v>
      </c>
      <c r="S12" s="13">
        <f t="shared" si="28"/>
        <v>924.00739161582896</v>
      </c>
      <c r="T12" s="14">
        <f t="shared" si="29"/>
        <v>1036.6084684386151</v>
      </c>
      <c r="V12" s="27">
        <v>63</v>
      </c>
      <c r="W12" s="22">
        <f t="shared" si="2"/>
        <v>793725.39331937721</v>
      </c>
      <c r="X12" s="7">
        <f t="shared" si="3"/>
        <v>794355.08432942</v>
      </c>
      <c r="Y12" s="7">
        <f t="shared" si="4"/>
        <v>794984.27657407161</v>
      </c>
      <c r="Z12" s="7">
        <f t="shared" si="5"/>
        <v>795612.97123664338</v>
      </c>
      <c r="AA12" s="6">
        <f t="shared" si="6"/>
        <v>796241.16949577525</v>
      </c>
      <c r="AB12" s="7">
        <f t="shared" si="7"/>
        <v>796868.87252546137</v>
      </c>
      <c r="AC12" s="8">
        <f t="shared" si="8"/>
        <v>797496.08149507537</v>
      </c>
      <c r="AD12" s="7">
        <f t="shared" si="9"/>
        <v>798122.79756939656</v>
      </c>
      <c r="AE12" s="7">
        <f t="shared" si="10"/>
        <v>798749.02190863434</v>
      </c>
      <c r="AF12" s="7">
        <f t="shared" si="11"/>
        <v>799374.75566845364</v>
      </c>
      <c r="AG12" s="27">
        <f t="shared" si="12"/>
        <v>62.99157926812768</v>
      </c>
      <c r="AH12" s="13">
        <f t="shared" si="13"/>
        <v>125.87831222824752</v>
      </c>
      <c r="AI12" s="13">
        <f t="shared" si="14"/>
        <v>188.66059117170516</v>
      </c>
      <c r="AJ12" s="27">
        <f t="shared" si="15"/>
        <v>251.33880621811841</v>
      </c>
      <c r="AK12" s="13">
        <f t="shared" si="16"/>
        <v>313.91334532992914</v>
      </c>
      <c r="AL12" s="14">
        <f t="shared" si="17"/>
        <v>376.38459432858508</v>
      </c>
      <c r="AM12" s="13">
        <f t="shared" si="18"/>
        <v>438.75293691002298</v>
      </c>
      <c r="AN12" s="13">
        <f t="shared" si="19"/>
        <v>501.01875465968624</v>
      </c>
      <c r="AO12" s="14">
        <f t="shared" si="20"/>
        <v>563.18242706824094</v>
      </c>
    </row>
    <row r="13" spans="1:41" x14ac:dyDescent="0.4">
      <c r="A13" s="190">
        <v>19</v>
      </c>
      <c r="B13" s="22">
        <f t="shared" si="30"/>
        <v>435889.89435406739</v>
      </c>
      <c r="C13" s="7">
        <f t="shared" si="0"/>
        <v>437035.46766824316</v>
      </c>
      <c r="D13" s="7">
        <f t="shared" si="0"/>
        <v>438178.04600413283</v>
      </c>
      <c r="E13" s="7">
        <f t="shared" si="0"/>
        <v>439317.65272977599</v>
      </c>
      <c r="F13" s="6">
        <f t="shared" si="0"/>
        <v>440454.31091090484</v>
      </c>
      <c r="G13" s="7">
        <f t="shared" si="0"/>
        <v>441588.0433163924</v>
      </c>
      <c r="H13" s="8">
        <f t="shared" si="0"/>
        <v>442718.87242357311</v>
      </c>
      <c r="I13" s="7">
        <f t="shared" si="0"/>
        <v>443846.82042344299</v>
      </c>
      <c r="J13" s="7">
        <f t="shared" si="0"/>
        <v>444971.90922573983</v>
      </c>
      <c r="K13" s="7">
        <f t="shared" si="0"/>
        <v>446094.16046390927</v>
      </c>
      <c r="L13" s="27">
        <f t="shared" si="21"/>
        <v>114.69277776539093</v>
      </c>
      <c r="M13" s="13">
        <f t="shared" si="22"/>
        <v>228.75451326579787</v>
      </c>
      <c r="N13" s="13">
        <f t="shared" si="23"/>
        <v>342.19298148114467</v>
      </c>
      <c r="O13" s="27">
        <f t="shared" si="24"/>
        <v>455.01581614447059</v>
      </c>
      <c r="P13" s="13">
        <f t="shared" si="25"/>
        <v>567.23051309405128</v>
      </c>
      <c r="Q13" s="14">
        <f t="shared" si="26"/>
        <v>678.84443352714879</v>
      </c>
      <c r="R13" s="13">
        <f t="shared" si="27"/>
        <v>789.86480716062943</v>
      </c>
      <c r="S13" s="13">
        <f t="shared" si="28"/>
        <v>900.29873529874021</v>
      </c>
      <c r="T13" s="14">
        <f t="shared" si="29"/>
        <v>1010.1531938153785</v>
      </c>
      <c r="V13" s="27">
        <v>64</v>
      </c>
      <c r="W13" s="22">
        <f t="shared" si="2"/>
        <v>800000</v>
      </c>
      <c r="X13" s="7">
        <f t="shared" si="3"/>
        <v>800624.75604992383</v>
      </c>
      <c r="Y13" s="7">
        <f t="shared" si="4"/>
        <v>801249.02496040531</v>
      </c>
      <c r="Z13" s="7">
        <f t="shared" si="5"/>
        <v>801872.80786917813</v>
      </c>
      <c r="AA13" s="6">
        <f t="shared" si="6"/>
        <v>802496.10590955522</v>
      </c>
      <c r="AB13" s="7">
        <f t="shared" si="7"/>
        <v>803118.92021045054</v>
      </c>
      <c r="AC13" s="8">
        <f t="shared" si="8"/>
        <v>803741.25189640466</v>
      </c>
      <c r="AD13" s="7">
        <f t="shared" si="9"/>
        <v>804363.10208760831</v>
      </c>
      <c r="AE13" s="7">
        <f t="shared" si="10"/>
        <v>804984.47189992422</v>
      </c>
      <c r="AF13" s="7">
        <f t="shared" si="11"/>
        <v>805605.36244491325</v>
      </c>
      <c r="AG13" s="27">
        <f t="shared" si="12"/>
        <v>62.497558784554712</v>
      </c>
      <c r="AH13" s="13">
        <f t="shared" si="13"/>
        <v>124.89271678018849</v>
      </c>
      <c r="AI13" s="13">
        <f t="shared" si="14"/>
        <v>187.18585116020404</v>
      </c>
      <c r="AJ13" s="27">
        <f t="shared" si="15"/>
        <v>249.3773370408453</v>
      </c>
      <c r="AK13" s="13">
        <f t="shared" si="16"/>
        <v>311.46754749689717</v>
      </c>
      <c r="AL13" s="14">
        <f t="shared" si="17"/>
        <v>373.45685357623734</v>
      </c>
      <c r="AM13" s="13">
        <f t="shared" si="18"/>
        <v>435.3456243139226</v>
      </c>
      <c r="AN13" s="13">
        <f t="shared" si="19"/>
        <v>497.13422674697358</v>
      </c>
      <c r="AO13" s="14">
        <f t="shared" si="20"/>
        <v>558.82302592892665</v>
      </c>
    </row>
    <row r="14" spans="1:41" x14ac:dyDescent="0.4">
      <c r="A14" s="190">
        <v>20</v>
      </c>
      <c r="B14" s="22">
        <f t="shared" si="30"/>
        <v>447213.59549995797</v>
      </c>
      <c r="C14" s="7">
        <f t="shared" si="0"/>
        <v>448330.2354291979</v>
      </c>
      <c r="D14" s="7">
        <f t="shared" si="0"/>
        <v>449444.10108488466</v>
      </c>
      <c r="E14" s="7">
        <f t="shared" si="0"/>
        <v>450555.21304275235</v>
      </c>
      <c r="F14" s="6">
        <f t="shared" si="0"/>
        <v>451663.59162544855</v>
      </c>
      <c r="G14" s="7">
        <f t="shared" si="0"/>
        <v>452769.25690687087</v>
      </c>
      <c r="H14" s="8">
        <f t="shared" si="0"/>
        <v>453872.22871640872</v>
      </c>
      <c r="I14" s="7">
        <f t="shared" si="0"/>
        <v>454972.52664309304</v>
      </c>
      <c r="J14" s="7">
        <f t="shared" si="0"/>
        <v>456070.17003965523</v>
      </c>
      <c r="K14" s="7">
        <f t="shared" si="0"/>
        <v>457165.17802649841</v>
      </c>
      <c r="L14" s="27">
        <f t="shared" si="21"/>
        <v>111.7894269428798</v>
      </c>
      <c r="M14" s="13">
        <f t="shared" si="22"/>
        <v>222.99441091815243</v>
      </c>
      <c r="N14" s="13">
        <f t="shared" si="23"/>
        <v>333.62179609574378</v>
      </c>
      <c r="O14" s="27">
        <f t="shared" si="24"/>
        <v>443.67830843490083</v>
      </c>
      <c r="P14" s="13">
        <f t="shared" si="25"/>
        <v>553.17055835202336</v>
      </c>
      <c r="Q14" s="14">
        <f t="shared" si="26"/>
        <v>662.10504331445554</v>
      </c>
      <c r="R14" s="13">
        <f t="shared" si="27"/>
        <v>770.48815036349697</v>
      </c>
      <c r="S14" s="13">
        <f t="shared" si="28"/>
        <v>878.32615856616758</v>
      </c>
      <c r="T14" s="14">
        <f t="shared" si="29"/>
        <v>985.6252414023038</v>
      </c>
      <c r="V14" s="27">
        <v>65</v>
      </c>
      <c r="W14" s="22">
        <f t="shared" si="2"/>
        <v>806225.77482985496</v>
      </c>
      <c r="X14" s="7">
        <f t="shared" si="3"/>
        <v>806845.71015777229</v>
      </c>
      <c r="Y14" s="7">
        <f t="shared" si="4"/>
        <v>807465.16952745395</v>
      </c>
      <c r="Z14" s="7">
        <f t="shared" si="5"/>
        <v>808084.15403347684</v>
      </c>
      <c r="AA14" s="6">
        <f t="shared" si="6"/>
        <v>808702.66476622911</v>
      </c>
      <c r="AB14" s="7">
        <f t="shared" si="7"/>
        <v>809320.70281193231</v>
      </c>
      <c r="AC14" s="8">
        <f t="shared" si="8"/>
        <v>809938.26925266336</v>
      </c>
      <c r="AD14" s="7">
        <f t="shared" si="9"/>
        <v>810555.36516637774</v>
      </c>
      <c r="AE14" s="7">
        <f t="shared" si="10"/>
        <v>811171.99162692996</v>
      </c>
      <c r="AF14" s="7">
        <f t="shared" si="11"/>
        <v>811788.14970409614</v>
      </c>
      <c r="AG14" s="27">
        <f t="shared" si="12"/>
        <v>62.014982194756158</v>
      </c>
      <c r="AH14" s="13">
        <f t="shared" si="13"/>
        <v>123.92991550825536</v>
      </c>
      <c r="AI14" s="13">
        <f t="shared" si="14"/>
        <v>185.74516279774252</v>
      </c>
      <c r="AJ14" s="27">
        <f t="shared" si="15"/>
        <v>247.46108497190289</v>
      </c>
      <c r="AK14" s="13">
        <f t="shared" si="16"/>
        <v>309.07804100611247</v>
      </c>
      <c r="AL14" s="14">
        <f t="shared" si="17"/>
        <v>370.59638795419596</v>
      </c>
      <c r="AM14" s="13">
        <f t="shared" si="18"/>
        <v>432.01648096344434</v>
      </c>
      <c r="AN14" s="13">
        <f t="shared" si="19"/>
        <v>493.33867328695487</v>
      </c>
      <c r="AO14" s="14">
        <f t="shared" si="20"/>
        <v>554.56331629725173</v>
      </c>
    </row>
    <row r="15" spans="1:41" x14ac:dyDescent="0.4">
      <c r="A15" s="190">
        <v>21</v>
      </c>
      <c r="B15" s="22">
        <f t="shared" si="30"/>
        <v>458257.569495584</v>
      </c>
      <c r="C15" s="7">
        <f t="shared" si="0"/>
        <v>459347.36311423406</v>
      </c>
      <c r="D15" s="7">
        <f t="shared" si="0"/>
        <v>460434.57732885348</v>
      </c>
      <c r="E15" s="7">
        <f t="shared" si="0"/>
        <v>461519.23036857304</v>
      </c>
      <c r="F15" s="6">
        <f t="shared" si="0"/>
        <v>462601.34024881508</v>
      </c>
      <c r="G15" s="7">
        <f t="shared" si="0"/>
        <v>463680.92477478518</v>
      </c>
      <c r="H15" s="8">
        <f t="shared" si="0"/>
        <v>464758.00154489005</v>
      </c>
      <c r="I15" s="7">
        <f t="shared" si="0"/>
        <v>465832.58795408462</v>
      </c>
      <c r="J15" s="7">
        <f t="shared" si="0"/>
        <v>466904.70119715011</v>
      </c>
      <c r="K15" s="7">
        <f t="shared" si="0"/>
        <v>467974.35827190359</v>
      </c>
      <c r="L15" s="27">
        <f t="shared" si="21"/>
        <v>109.09595904964954</v>
      </c>
      <c r="M15" s="13">
        <f t="shared" si="22"/>
        <v>217.64860880823107</v>
      </c>
      <c r="N15" s="13">
        <f t="shared" si="23"/>
        <v>325.66401147743454</v>
      </c>
      <c r="O15" s="27">
        <f t="shared" si="24"/>
        <v>433.148129470821</v>
      </c>
      <c r="P15" s="13">
        <f t="shared" si="25"/>
        <v>540.1068275613361</v>
      </c>
      <c r="Q15" s="14">
        <f t="shared" si="26"/>
        <v>646.54587497079046</v>
      </c>
      <c r="R15" s="13">
        <f t="shared" si="27"/>
        <v>752.47094740526518</v>
      </c>
      <c r="S15" s="13">
        <f t="shared" si="28"/>
        <v>857.88762903673341</v>
      </c>
      <c r="T15" s="14">
        <f t="shared" si="29"/>
        <v>962.80141443328466</v>
      </c>
      <c r="V15" s="27">
        <v>66</v>
      </c>
      <c r="W15" s="22">
        <f t="shared" si="2"/>
        <v>812403.84046359605</v>
      </c>
      <c r="X15" s="7">
        <f t="shared" si="3"/>
        <v>813019.06496711366</v>
      </c>
      <c r="Y15" s="7">
        <f t="shared" si="4"/>
        <v>813633.82427231967</v>
      </c>
      <c r="Z15" s="7">
        <f t="shared" si="5"/>
        <v>814248.11943289125</v>
      </c>
      <c r="AA15" s="6">
        <f t="shared" si="6"/>
        <v>814861.95149853453</v>
      </c>
      <c r="AB15" s="7">
        <f t="shared" si="7"/>
        <v>815475.3215150045</v>
      </c>
      <c r="AC15" s="8">
        <f t="shared" si="8"/>
        <v>816088.23052412656</v>
      </c>
      <c r="AD15" s="7">
        <f t="shared" si="9"/>
        <v>816700.67956381675</v>
      </c>
      <c r="AE15" s="7">
        <f t="shared" si="10"/>
        <v>817312.66966810205</v>
      </c>
      <c r="AF15" s="7">
        <f t="shared" si="11"/>
        <v>817924.2018671413</v>
      </c>
      <c r="AG15" s="27">
        <f t="shared" si="12"/>
        <v>61.543414387968369</v>
      </c>
      <c r="AH15" s="13">
        <f t="shared" si="13"/>
        <v>122.98904313112143</v>
      </c>
      <c r="AI15" s="13">
        <f t="shared" si="14"/>
        <v>184.33723551977891</v>
      </c>
      <c r="AJ15" s="27">
        <f t="shared" si="15"/>
        <v>245.58833899826277</v>
      </c>
      <c r="AK15" s="13">
        <f t="shared" si="16"/>
        <v>306.74269917572383</v>
      </c>
      <c r="AL15" s="14">
        <f t="shared" si="17"/>
        <v>367.80065984115936</v>
      </c>
      <c r="AM15" s="13">
        <f t="shared" si="18"/>
        <v>428.76256297389045</v>
      </c>
      <c r="AN15" s="13">
        <f t="shared" si="19"/>
        <v>489.62874875741545</v>
      </c>
      <c r="AO15" s="14">
        <f t="shared" si="20"/>
        <v>550.39955559140071</v>
      </c>
    </row>
    <row r="16" spans="1:41" x14ac:dyDescent="0.4">
      <c r="A16" s="190">
        <v>22</v>
      </c>
      <c r="B16" s="22">
        <f t="shared" si="30"/>
        <v>469041.575982343</v>
      </c>
      <c r="C16" s="7">
        <f t="shared" si="0"/>
        <v>470106.37094172632</v>
      </c>
      <c r="D16" s="7">
        <f t="shared" si="0"/>
        <v>471168.75957558985</v>
      </c>
      <c r="E16" s="7">
        <f t="shared" si="0"/>
        <v>472228.75812470377</v>
      </c>
      <c r="F16" s="6">
        <f t="shared" si="0"/>
        <v>473286.38264796929</v>
      </c>
      <c r="G16" s="7">
        <f t="shared" si="0"/>
        <v>474341.64902525692</v>
      </c>
      <c r="H16" s="8">
        <f t="shared" si="0"/>
        <v>475394.57296018855</v>
      </c>
      <c r="I16" s="7">
        <f t="shared" si="0"/>
        <v>476445.16998286376</v>
      </c>
      <c r="J16" s="7">
        <f t="shared" si="0"/>
        <v>477493.45545253286</v>
      </c>
      <c r="K16" s="7">
        <f t="shared" si="0"/>
        <v>478539.44456021598</v>
      </c>
      <c r="L16" s="27">
        <f t="shared" si="21"/>
        <v>106.58824725297745</v>
      </c>
      <c r="M16" s="13">
        <f t="shared" si="22"/>
        <v>212.66971046756953</v>
      </c>
      <c r="N16" s="13">
        <f t="shared" si="23"/>
        <v>318.24978946149349</v>
      </c>
      <c r="O16" s="27">
        <f t="shared" si="24"/>
        <v>423.33379915513797</v>
      </c>
      <c r="P16" s="13">
        <f t="shared" si="25"/>
        <v>527.92697131604655</v>
      </c>
      <c r="Q16" s="14">
        <f t="shared" si="26"/>
        <v>632.03445625974564</v>
      </c>
      <c r="R16" s="13">
        <f t="shared" si="27"/>
        <v>735.66132450802252</v>
      </c>
      <c r="S16" s="13">
        <f t="shared" si="28"/>
        <v>838.81256840517744</v>
      </c>
      <c r="T16" s="14">
        <f t="shared" si="29"/>
        <v>941.49310369457817</v>
      </c>
      <c r="V16" s="27">
        <v>67</v>
      </c>
      <c r="W16" s="22">
        <f t="shared" si="2"/>
        <v>818535.27718724508</v>
      </c>
      <c r="X16" s="7">
        <f t="shared" si="3"/>
        <v>819145.89665089571</v>
      </c>
      <c r="Y16" s="7">
        <f t="shared" si="4"/>
        <v>819756.06127676798</v>
      </c>
      <c r="Z16" s="7">
        <f t="shared" si="5"/>
        <v>820365.77207974729</v>
      </c>
      <c r="AA16" s="6">
        <f t="shared" si="6"/>
        <v>820975.03007095179</v>
      </c>
      <c r="AB16" s="7">
        <f t="shared" si="7"/>
        <v>821583.83625774912</v>
      </c>
      <c r="AC16" s="8">
        <f t="shared" si="8"/>
        <v>822192.19164377858</v>
      </c>
      <c r="AD16" s="7">
        <f t="shared" si="9"/>
        <v>822800.09722896852</v>
      </c>
      <c r="AE16" s="7">
        <f t="shared" si="10"/>
        <v>823407.55400955596</v>
      </c>
      <c r="AF16" s="7">
        <f t="shared" si="11"/>
        <v>824014.56297810667</v>
      </c>
      <c r="AG16" s="27">
        <f t="shared" si="12"/>
        <v>61.082443067454733</v>
      </c>
      <c r="AH16" s="13">
        <f t="shared" si="13"/>
        <v>122.0692796659423</v>
      </c>
      <c r="AI16" s="13">
        <f t="shared" si="14"/>
        <v>182.96084621897899</v>
      </c>
      <c r="AJ16" s="27">
        <f t="shared" si="15"/>
        <v>243.75747739837971</v>
      </c>
      <c r="AK16" s="13">
        <f t="shared" si="16"/>
        <v>304.45950613485184</v>
      </c>
      <c r="AL16" s="14">
        <f t="shared" si="17"/>
        <v>365.06726363149937</v>
      </c>
      <c r="AM16" s="13">
        <f t="shared" si="18"/>
        <v>425.58107937371824</v>
      </c>
      <c r="AN16" s="13">
        <f t="shared" si="19"/>
        <v>486.00128114235122</v>
      </c>
      <c r="AO16" s="14">
        <f t="shared" si="20"/>
        <v>546.3281950247474</v>
      </c>
    </row>
    <row r="17" spans="1:41" x14ac:dyDescent="0.4">
      <c r="A17" s="190">
        <v>23</v>
      </c>
      <c r="B17" s="22">
        <f t="shared" si="30"/>
        <v>479583.15233127191</v>
      </c>
      <c r="C17" s="7">
        <f t="shared" si="0"/>
        <v>480624.59362791665</v>
      </c>
      <c r="D17" s="7">
        <f t="shared" si="0"/>
        <v>481663.78315169184</v>
      </c>
      <c r="E17" s="7">
        <f t="shared" si="0"/>
        <v>482700.73544588685</v>
      </c>
      <c r="F17" s="6">
        <f t="shared" si="0"/>
        <v>483735.46489791293</v>
      </c>
      <c r="G17" s="7">
        <f t="shared" si="0"/>
        <v>484767.98574163293</v>
      </c>
      <c r="H17" s="8">
        <f t="shared" si="0"/>
        <v>485798.31205964473</v>
      </c>
      <c r="I17" s="7">
        <f t="shared" si="0"/>
        <v>486826.45778552338</v>
      </c>
      <c r="J17" s="7">
        <f t="shared" si="0"/>
        <v>487852.43670601875</v>
      </c>
      <c r="K17" s="7">
        <f t="shared" si="0"/>
        <v>488876.26246321265</v>
      </c>
      <c r="L17" s="27">
        <f t="shared" si="21"/>
        <v>104.24587718641851</v>
      </c>
      <c r="M17" s="13">
        <f t="shared" si="22"/>
        <v>208.0175789357163</v>
      </c>
      <c r="N17" s="13">
        <f t="shared" si="23"/>
        <v>311.31993974384386</v>
      </c>
      <c r="O17" s="27">
        <f t="shared" si="24"/>
        <v>414.15772135969019</v>
      </c>
      <c r="P17" s="13">
        <f t="shared" si="25"/>
        <v>516.53561421710765</v>
      </c>
      <c r="Q17" s="14">
        <f t="shared" si="26"/>
        <v>618.45823883090634</v>
      </c>
      <c r="R17" s="13">
        <f t="shared" si="27"/>
        <v>719.93014716095058</v>
      </c>
      <c r="S17" s="13">
        <f t="shared" si="28"/>
        <v>820.95582394092344</v>
      </c>
      <c r="T17" s="14">
        <f t="shared" si="29"/>
        <v>921.53968797874404</v>
      </c>
      <c r="V17" s="27">
        <v>68</v>
      </c>
      <c r="W17" s="22">
        <f t="shared" si="2"/>
        <v>824621.12512353214</v>
      </c>
      <c r="X17" s="7">
        <f t="shared" si="3"/>
        <v>825227.24143111019</v>
      </c>
      <c r="Y17" s="7">
        <f t="shared" si="4"/>
        <v>825832.91288250324</v>
      </c>
      <c r="Z17" s="7">
        <f t="shared" si="5"/>
        <v>826438.14045577543</v>
      </c>
      <c r="AA17" s="6">
        <f t="shared" si="6"/>
        <v>827042.92512541334</v>
      </c>
      <c r="AB17" s="7">
        <f t="shared" si="7"/>
        <v>827647.26786234241</v>
      </c>
      <c r="AC17" s="8">
        <f t="shared" si="8"/>
        <v>828251.16963394615</v>
      </c>
      <c r="AD17" s="7">
        <f t="shared" si="9"/>
        <v>828854.63140408392</v>
      </c>
      <c r="AE17" s="7">
        <f t="shared" si="10"/>
        <v>829457.65413310879</v>
      </c>
      <c r="AF17" s="7">
        <f t="shared" si="11"/>
        <v>830060.23877788545</v>
      </c>
      <c r="AG17" s="27">
        <f t="shared" si="12"/>
        <v>60.631677235360257</v>
      </c>
      <c r="AH17" s="13">
        <f t="shared" si="13"/>
        <v>121.1698474236764</v>
      </c>
      <c r="AI17" s="13">
        <f t="shared" si="14"/>
        <v>181.61483477603178</v>
      </c>
      <c r="AJ17" s="27">
        <f t="shared" si="15"/>
        <v>241.96696183993481</v>
      </c>
      <c r="AK17" s="13">
        <f t="shared" si="16"/>
        <v>302.22654950886499</v>
      </c>
      <c r="AL17" s="14">
        <f t="shared" si="17"/>
        <v>362.39391703566071</v>
      </c>
      <c r="AM17" s="13">
        <f t="shared" si="18"/>
        <v>422.46938204171602</v>
      </c>
      <c r="AN17" s="13">
        <f t="shared" si="19"/>
        <v>482.4532605294371</v>
      </c>
      <c r="AO17" s="14">
        <f t="shared" si="20"/>
        <v>542.34586689132266</v>
      </c>
    </row>
    <row r="18" spans="1:41" x14ac:dyDescent="0.4">
      <c r="A18" s="190">
        <v>24</v>
      </c>
      <c r="B18" s="22">
        <f t="shared" si="30"/>
        <v>489897.94855663559</v>
      </c>
      <c r="C18" s="7">
        <f t="shared" si="0"/>
        <v>490917.50834534311</v>
      </c>
      <c r="D18" s="7">
        <f t="shared" si="0"/>
        <v>491934.95504995371</v>
      </c>
      <c r="E18" s="7">
        <f t="shared" si="0"/>
        <v>492950.30175464955</v>
      </c>
      <c r="F18" s="6">
        <f t="shared" si="0"/>
        <v>493963.56140913873</v>
      </c>
      <c r="G18" s="7">
        <f t="shared" si="0"/>
        <v>494974.74683058326</v>
      </c>
      <c r="H18" s="8">
        <f t="shared" si="0"/>
        <v>495983.87070548977</v>
      </c>
      <c r="I18" s="7">
        <f t="shared" si="0"/>
        <v>496990.94559156708</v>
      </c>
      <c r="J18" s="7">
        <f t="shared" si="0"/>
        <v>497995.98391954927</v>
      </c>
      <c r="K18" s="7">
        <f t="shared" si="0"/>
        <v>498998.99799498596</v>
      </c>
      <c r="L18" s="27">
        <f t="shared" si="21"/>
        <v>102.0514433644712</v>
      </c>
      <c r="M18" s="13">
        <f t="shared" si="22"/>
        <v>203.65796700387727</v>
      </c>
      <c r="N18" s="13">
        <f t="shared" si="23"/>
        <v>304.82391960499808</v>
      </c>
      <c r="O18" s="27">
        <f t="shared" si="24"/>
        <v>405.55358711082954</v>
      </c>
      <c r="P18" s="13">
        <f t="shared" si="25"/>
        <v>505.85119390592445</v>
      </c>
      <c r="Q18" s="14">
        <f t="shared" si="26"/>
        <v>605.7209039714071</v>
      </c>
      <c r="R18" s="13">
        <f t="shared" si="27"/>
        <v>705.16682201600634</v>
      </c>
      <c r="S18" s="13">
        <f t="shared" si="28"/>
        <v>804.19299457856687</v>
      </c>
      <c r="T18" s="14">
        <f t="shared" si="29"/>
        <v>902.80341110762674</v>
      </c>
      <c r="V18" s="27">
        <v>69</v>
      </c>
      <c r="W18" s="22">
        <f t="shared" si="2"/>
        <v>830662.38629180752</v>
      </c>
      <c r="X18" s="7">
        <f t="shared" si="3"/>
        <v>831264.09762481612</v>
      </c>
      <c r="Y18" s="7">
        <f t="shared" si="4"/>
        <v>831865.37372341682</v>
      </c>
      <c r="Z18" s="7">
        <f t="shared" si="5"/>
        <v>832466.21553069633</v>
      </c>
      <c r="AA18" s="6">
        <f t="shared" si="6"/>
        <v>833066.62398634118</v>
      </c>
      <c r="AB18" s="7">
        <f t="shared" si="7"/>
        <v>833666.60002665326</v>
      </c>
      <c r="AC18" s="8">
        <f t="shared" si="8"/>
        <v>834266.14458456833</v>
      </c>
      <c r="AD18" s="7">
        <f t="shared" si="9"/>
        <v>834865.25858967204</v>
      </c>
      <c r="AE18" s="7">
        <f t="shared" si="10"/>
        <v>835463.94296821696</v>
      </c>
      <c r="AF18" s="7">
        <f t="shared" si="11"/>
        <v>836062.19864313921</v>
      </c>
      <c r="AG18" s="27">
        <f t="shared" si="12"/>
        <v>60.190745797823183</v>
      </c>
      <c r="AH18" s="13">
        <f t="shared" si="13"/>
        <v>120.29000824491959</v>
      </c>
      <c r="AI18" s="13">
        <f t="shared" si="14"/>
        <v>180.29809995123651</v>
      </c>
      <c r="AJ18" s="27">
        <f t="shared" si="15"/>
        <v>240.21533194568474</v>
      </c>
      <c r="AK18" s="13">
        <f t="shared" si="16"/>
        <v>300.04201368556824</v>
      </c>
      <c r="AL18" s="14">
        <f t="shared" si="17"/>
        <v>359.77845306845848</v>
      </c>
      <c r="AM18" s="13">
        <f t="shared" si="18"/>
        <v>419.42495644139126</v>
      </c>
      <c r="AN18" s="13">
        <f t="shared" si="19"/>
        <v>478.98182861204259</v>
      </c>
      <c r="AO18" s="14">
        <f t="shared" si="20"/>
        <v>538.44937285757624</v>
      </c>
    </row>
    <row r="19" spans="1:41" x14ac:dyDescent="0.4">
      <c r="A19" s="190">
        <v>25</v>
      </c>
      <c r="B19" s="22">
        <f t="shared" si="30"/>
        <v>500000</v>
      </c>
      <c r="C19" s="7">
        <f t="shared" si="0"/>
        <v>500999.00199501397</v>
      </c>
      <c r="D19" s="7">
        <f t="shared" si="0"/>
        <v>501996.01592044532</v>
      </c>
      <c r="E19" s="7">
        <f t="shared" si="0"/>
        <v>502991.05359837168</v>
      </c>
      <c r="F19" s="6">
        <f t="shared" si="0"/>
        <v>503984.12673416606</v>
      </c>
      <c r="G19" s="7">
        <f t="shared" si="0"/>
        <v>504975.24691810389</v>
      </c>
      <c r="H19" s="8">
        <f t="shared" si="0"/>
        <v>505964.42562694073</v>
      </c>
      <c r="I19" s="7">
        <f t="shared" si="0"/>
        <v>506951.67422546301</v>
      </c>
      <c r="J19" s="7">
        <f t="shared" si="0"/>
        <v>507937.00396801176</v>
      </c>
      <c r="K19" s="7">
        <f t="shared" si="0"/>
        <v>508920.42599997885</v>
      </c>
      <c r="L19" s="27">
        <f t="shared" si="21"/>
        <v>99.990001999482047</v>
      </c>
      <c r="M19" s="13">
        <f t="shared" si="22"/>
        <v>199.56145065271994</v>
      </c>
      <c r="N19" s="13">
        <f t="shared" si="23"/>
        <v>298.71827452909201</v>
      </c>
      <c r="O19" s="27">
        <f t="shared" si="24"/>
        <v>397.46434775704984</v>
      </c>
      <c r="P19" s="13">
        <f t="shared" si="25"/>
        <v>495.80349101143656</v>
      </c>
      <c r="Q19" s="14">
        <f t="shared" si="26"/>
        <v>593.73947247763863</v>
      </c>
      <c r="R19" s="13">
        <f t="shared" si="27"/>
        <v>691.27600879530655</v>
      </c>
      <c r="S19" s="13">
        <f t="shared" si="28"/>
        <v>788.41676598112099</v>
      </c>
      <c r="T19" s="14">
        <f t="shared" si="29"/>
        <v>885.16536033031298</v>
      </c>
      <c r="V19" s="27">
        <v>70</v>
      </c>
      <c r="W19" s="22">
        <f t="shared" si="2"/>
        <v>836660.02653407562</v>
      </c>
      <c r="X19" s="7">
        <f t="shared" si="3"/>
        <v>837257.42755737912</v>
      </c>
      <c r="Y19" s="7">
        <f t="shared" si="4"/>
        <v>837854.40262613643</v>
      </c>
      <c r="Z19" s="7">
        <f t="shared" si="5"/>
        <v>838450.95265018335</v>
      </c>
      <c r="AA19" s="6">
        <f t="shared" si="6"/>
        <v>839047.07853612129</v>
      </c>
      <c r="AB19" s="7">
        <f t="shared" si="7"/>
        <v>839642.78118733317</v>
      </c>
      <c r="AC19" s="8">
        <f t="shared" si="8"/>
        <v>840238.06150400022</v>
      </c>
      <c r="AD19" s="7">
        <f t="shared" si="9"/>
        <v>840832.92038311635</v>
      </c>
      <c r="AE19" s="7">
        <f t="shared" si="10"/>
        <v>841427.35871850525</v>
      </c>
      <c r="AF19" s="7">
        <f t="shared" si="11"/>
        <v>842021.37740083551</v>
      </c>
      <c r="AG19" s="27">
        <f t="shared" si="12"/>
        <v>59.759296282427385</v>
      </c>
      <c r="AH19" s="13">
        <f t="shared" si="13"/>
        <v>119.42906095366925</v>
      </c>
      <c r="AI19" s="13">
        <f t="shared" si="14"/>
        <v>179.00959559599869</v>
      </c>
      <c r="AJ19" s="27">
        <f t="shared" si="15"/>
        <v>238.50120028690435</v>
      </c>
      <c r="AK19" s="13">
        <f t="shared" si="16"/>
        <v>297.90417361061554</v>
      </c>
      <c r="AL19" s="14">
        <f t="shared" si="17"/>
        <v>357.2188126668334</v>
      </c>
      <c r="AM19" s="13">
        <f t="shared" si="18"/>
        <v>416.44541308027692</v>
      </c>
      <c r="AN19" s="13">
        <f t="shared" si="19"/>
        <v>475.58426901185885</v>
      </c>
      <c r="AO19" s="14">
        <f t="shared" si="20"/>
        <v>534.6356731656706</v>
      </c>
    </row>
    <row r="20" spans="1:41" x14ac:dyDescent="0.4">
      <c r="A20" s="190">
        <v>26</v>
      </c>
      <c r="B20" s="22">
        <f t="shared" si="30"/>
        <v>509901.95135927846</v>
      </c>
      <c r="C20" s="7">
        <f t="shared" si="30"/>
        <v>510881.59097779205</v>
      </c>
      <c r="D20" s="7">
        <f t="shared" si="30"/>
        <v>511859.35568278912</v>
      </c>
      <c r="E20" s="7">
        <f t="shared" si="30"/>
        <v>512835.25619832339</v>
      </c>
      <c r="F20" s="6">
        <f t="shared" si="30"/>
        <v>513809.30314660515</v>
      </c>
      <c r="G20" s="7">
        <f t="shared" si="30"/>
        <v>514781.50704935007</v>
      </c>
      <c r="H20" s="8">
        <f t="shared" si="30"/>
        <v>515751.87832910509</v>
      </c>
      <c r="I20" s="7">
        <f t="shared" si="30"/>
        <v>516720.42731055256</v>
      </c>
      <c r="J20" s="7">
        <f t="shared" si="30"/>
        <v>517687.16422179138</v>
      </c>
      <c r="K20" s="7">
        <f t="shared" si="30"/>
        <v>518652.09919559758</v>
      </c>
      <c r="L20" s="27">
        <f t="shared" si="21"/>
        <v>98.048640721593983</v>
      </c>
      <c r="M20" s="13">
        <f t="shared" si="22"/>
        <v>195.70258943346562</v>
      </c>
      <c r="N20" s="13">
        <f t="shared" si="23"/>
        <v>292.96540928597096</v>
      </c>
      <c r="O20" s="27">
        <f t="shared" si="24"/>
        <v>389.84061593021033</v>
      </c>
      <c r="P20" s="13">
        <f t="shared" si="25"/>
        <v>486.33167834649794</v>
      </c>
      <c r="Q20" s="14">
        <f t="shared" si="26"/>
        <v>582.44201965496177</v>
      </c>
      <c r="R20" s="13">
        <f t="shared" si="27"/>
        <v>678.17501790914685</v>
      </c>
      <c r="S20" s="13">
        <f t="shared" si="28"/>
        <v>773.53400687180692</v>
      </c>
      <c r="T20" s="14">
        <f t="shared" si="29"/>
        <v>868.522276775504</v>
      </c>
      <c r="V20" s="27">
        <v>71</v>
      </c>
      <c r="W20" s="22">
        <f t="shared" si="2"/>
        <v>842614.9773176359</v>
      </c>
      <c r="X20" s="7">
        <f t="shared" si="3"/>
        <v>843208.15935331176</v>
      </c>
      <c r="Y20" s="7">
        <f t="shared" si="4"/>
        <v>843800.92438915942</v>
      </c>
      <c r="Z20" s="7">
        <f t="shared" si="5"/>
        <v>844393.2733033821</v>
      </c>
      <c r="AA20" s="6">
        <f t="shared" si="6"/>
        <v>844985.20697110437</v>
      </c>
      <c r="AB20" s="7">
        <f t="shared" si="7"/>
        <v>845576.72626438818</v>
      </c>
      <c r="AC20" s="8">
        <f t="shared" si="8"/>
        <v>846167.83205224713</v>
      </c>
      <c r="AD20" s="7">
        <f t="shared" si="9"/>
        <v>846758.52520066197</v>
      </c>
      <c r="AE20" s="7">
        <f t="shared" si="10"/>
        <v>847348.80657259433</v>
      </c>
      <c r="AF20" s="7">
        <f t="shared" si="11"/>
        <v>847938.67702800303</v>
      </c>
      <c r="AG20" s="27">
        <f t="shared" si="12"/>
        <v>59.336993652395904</v>
      </c>
      <c r="AH20" s="13">
        <f t="shared" si="13"/>
        <v>118.58633900887799</v>
      </c>
      <c r="AI20" s="13">
        <f t="shared" si="14"/>
        <v>177.74832715990487</v>
      </c>
      <c r="AJ20" s="27">
        <f t="shared" si="15"/>
        <v>236.82324776495807</v>
      </c>
      <c r="AK20" s="13">
        <f t="shared" si="16"/>
        <v>295.81138906208798</v>
      </c>
      <c r="AL20" s="14">
        <f t="shared" si="17"/>
        <v>354.71303787594661</v>
      </c>
      <c r="AM20" s="13">
        <f t="shared" si="18"/>
        <v>413.52847962756641</v>
      </c>
      <c r="AN20" s="13">
        <f t="shared" si="19"/>
        <v>472.25799834332429</v>
      </c>
      <c r="AO20" s="14">
        <f t="shared" si="20"/>
        <v>530.90187666437123</v>
      </c>
    </row>
    <row r="21" spans="1:41" x14ac:dyDescent="0.4">
      <c r="A21" s="190">
        <v>27</v>
      </c>
      <c r="B21" s="22">
        <f t="shared" si="30"/>
        <v>519615.24227066321</v>
      </c>
      <c r="C21" s="7">
        <f t="shared" si="30"/>
        <v>520576.60339281481</v>
      </c>
      <c r="D21" s="7">
        <f t="shared" si="30"/>
        <v>521536.19241621188</v>
      </c>
      <c r="E21" s="7">
        <f t="shared" si="30"/>
        <v>522494.01910452527</v>
      </c>
      <c r="F21" s="6">
        <f t="shared" si="30"/>
        <v>523450.09313209605</v>
      </c>
      <c r="G21" s="7">
        <f t="shared" si="30"/>
        <v>524404.42408507573</v>
      </c>
      <c r="H21" s="8">
        <f t="shared" si="30"/>
        <v>525357.02146254794</v>
      </c>
      <c r="I21" s="7">
        <f t="shared" si="30"/>
        <v>526307.89467763074</v>
      </c>
      <c r="J21" s="7">
        <f t="shared" si="30"/>
        <v>527257.05305856268</v>
      </c>
      <c r="K21" s="7">
        <f t="shared" si="30"/>
        <v>528204.50584977027</v>
      </c>
      <c r="L21" s="27">
        <f t="shared" si="21"/>
        <v>96.216136788134463</v>
      </c>
      <c r="M21" s="13">
        <f t="shared" si="22"/>
        <v>192.0592588467407</v>
      </c>
      <c r="N21" s="13">
        <f t="shared" si="23"/>
        <v>287.53260977810714</v>
      </c>
      <c r="O21" s="27">
        <f t="shared" si="24"/>
        <v>382.63939152960666</v>
      </c>
      <c r="P21" s="13">
        <f t="shared" si="25"/>
        <v>477.38276509335265</v>
      </c>
      <c r="Q21" s="14">
        <f t="shared" si="26"/>
        <v>571.76585119171068</v>
      </c>
      <c r="R21" s="13">
        <f t="shared" si="27"/>
        <v>665.79173094849102</v>
      </c>
      <c r="S21" s="13">
        <f t="shared" si="28"/>
        <v>759.46344654681161</v>
      </c>
      <c r="T21" s="14">
        <f t="shared" si="29"/>
        <v>852.78400187310763</v>
      </c>
      <c r="V21" s="27">
        <v>72</v>
      </c>
      <c r="W21" s="22">
        <f t="shared" si="2"/>
        <v>848528.137423857</v>
      </c>
      <c r="X21" s="7">
        <f t="shared" si="3"/>
        <v>849117.18861415121</v>
      </c>
      <c r="Y21" s="7">
        <f t="shared" si="4"/>
        <v>849705.83144992008</v>
      </c>
      <c r="Z21" s="7">
        <f t="shared" si="5"/>
        <v>850294.06677925261</v>
      </c>
      <c r="AA21" s="6">
        <f t="shared" si="6"/>
        <v>850881.89544730587</v>
      </c>
      <c r="AB21" s="7">
        <f t="shared" si="7"/>
        <v>851469.31829632015</v>
      </c>
      <c r="AC21" s="8">
        <f t="shared" si="8"/>
        <v>852056.33616563166</v>
      </c>
      <c r="AD21" s="7">
        <f t="shared" si="9"/>
        <v>852642.9498916883</v>
      </c>
      <c r="AE21" s="7">
        <f t="shared" si="10"/>
        <v>853229.16030806175</v>
      </c>
      <c r="AF21" s="7">
        <f t="shared" si="11"/>
        <v>853814.96824546251</v>
      </c>
      <c r="AG21" s="27">
        <f t="shared" si="12"/>
        <v>58.923519214382395</v>
      </c>
      <c r="AH21" s="13">
        <f t="shared" si="13"/>
        <v>117.76120833458845</v>
      </c>
      <c r="AI21" s="13">
        <f t="shared" si="14"/>
        <v>176.51334846450482</v>
      </c>
      <c r="AJ21" s="27">
        <f t="shared" si="15"/>
        <v>235.18021934409626</v>
      </c>
      <c r="AK21" s="13">
        <f t="shared" si="16"/>
        <v>293.76209936058149</v>
      </c>
      <c r="AL21" s="14">
        <f t="shared" si="17"/>
        <v>352.25926555402111</v>
      </c>
      <c r="AM21" s="13">
        <f t="shared" si="18"/>
        <v>410.67199362837709</v>
      </c>
      <c r="AN21" s="13">
        <f t="shared" si="19"/>
        <v>469.00055795814842</v>
      </c>
      <c r="AO21" s="14">
        <f t="shared" si="20"/>
        <v>527.24523159791715</v>
      </c>
    </row>
    <row r="22" spans="1:41" x14ac:dyDescent="0.4">
      <c r="A22" s="190">
        <v>28</v>
      </c>
      <c r="B22" s="22">
        <f t="shared" si="30"/>
        <v>529150.26221291814</v>
      </c>
      <c r="C22" s="7">
        <f t="shared" si="30"/>
        <v>530094.33122794295</v>
      </c>
      <c r="D22" s="7">
        <f t="shared" si="30"/>
        <v>531036.72189407016</v>
      </c>
      <c r="E22" s="7">
        <f t="shared" si="30"/>
        <v>531977.4431308154</v>
      </c>
      <c r="F22" s="6">
        <f t="shared" si="30"/>
        <v>532916.50377896905</v>
      </c>
      <c r="G22" s="7">
        <f t="shared" si="30"/>
        <v>533853.91260156559</v>
      </c>
      <c r="H22" s="8">
        <f t="shared" si="30"/>
        <v>534789.67828483752</v>
      </c>
      <c r="I22" s="7">
        <f t="shared" si="30"/>
        <v>535723.80943915492</v>
      </c>
      <c r="J22" s="7">
        <f t="shared" si="30"/>
        <v>536656.31459994952</v>
      </c>
      <c r="K22" s="7">
        <f t="shared" si="30"/>
        <v>537587.20222862449</v>
      </c>
      <c r="L22" s="27">
        <f t="shared" si="21"/>
        <v>94.482683051610366</v>
      </c>
      <c r="M22" s="13">
        <f t="shared" si="22"/>
        <v>188.61211457115132</v>
      </c>
      <c r="N22" s="13">
        <f t="shared" si="23"/>
        <v>282.39125733915716</v>
      </c>
      <c r="O22" s="27">
        <f t="shared" si="24"/>
        <v>375.82303743122611</v>
      </c>
      <c r="P22" s="13">
        <f t="shared" si="25"/>
        <v>468.91034481441602</v>
      </c>
      <c r="Q22" s="14">
        <f t="shared" si="26"/>
        <v>561.65603392990306</v>
      </c>
      <c r="R22" s="13">
        <f t="shared" si="27"/>
        <v>654.06292426469736</v>
      </c>
      <c r="S22" s="13">
        <f t="shared" si="28"/>
        <v>746.13380091148429</v>
      </c>
      <c r="T22" s="14">
        <f t="shared" si="29"/>
        <v>837.87141511798836</v>
      </c>
      <c r="V22" s="27">
        <v>73</v>
      </c>
      <c r="W22" s="22">
        <f t="shared" si="2"/>
        <v>854400.37453175301</v>
      </c>
      <c r="X22" s="7">
        <f t="shared" si="3"/>
        <v>854985.37999196211</v>
      </c>
      <c r="Y22" s="7">
        <f t="shared" si="4"/>
        <v>855569.98544829758</v>
      </c>
      <c r="Z22" s="7">
        <f t="shared" si="5"/>
        <v>856154.19172015961</v>
      </c>
      <c r="AA22" s="6">
        <f t="shared" si="6"/>
        <v>856737.99962415581</v>
      </c>
      <c r="AB22" s="7">
        <f t="shared" si="7"/>
        <v>857321.40997411241</v>
      </c>
      <c r="AC22" s="8">
        <f t="shared" si="8"/>
        <v>857904.42358108866</v>
      </c>
      <c r="AD22" s="7">
        <f t="shared" si="9"/>
        <v>858487.04125339014</v>
      </c>
      <c r="AE22" s="7">
        <f t="shared" si="10"/>
        <v>859069.26379658119</v>
      </c>
      <c r="AF22" s="7">
        <f t="shared" si="11"/>
        <v>859651.09201349819</v>
      </c>
      <c r="AG22" s="27">
        <f t="shared" si="12"/>
        <v>58.518569606239907</v>
      </c>
      <c r="AH22" s="13">
        <f t="shared" si="13"/>
        <v>116.95306531572714</v>
      </c>
      <c r="AI22" s="13">
        <f t="shared" si="14"/>
        <v>175.30375871877186</v>
      </c>
      <c r="AJ22" s="27">
        <f t="shared" si="15"/>
        <v>233.57092010613997</v>
      </c>
      <c r="AK22" s="13">
        <f t="shared" si="16"/>
        <v>291.75481847731862</v>
      </c>
      <c r="AL22" s="14">
        <f t="shared" si="17"/>
        <v>349.85572155029513</v>
      </c>
      <c r="AM22" s="13">
        <f t="shared" si="18"/>
        <v>407.87389576795977</v>
      </c>
      <c r="AN22" s="13">
        <f t="shared" si="19"/>
        <v>465.80960630637128</v>
      </c>
      <c r="AO22" s="14">
        <f t="shared" si="20"/>
        <v>523.66311708302237</v>
      </c>
    </row>
    <row r="23" spans="1:41" x14ac:dyDescent="0.4">
      <c r="A23" s="190">
        <v>29</v>
      </c>
      <c r="B23" s="22">
        <f t="shared" si="30"/>
        <v>538516.48071345035</v>
      </c>
      <c r="C23" s="7">
        <f t="shared" si="30"/>
        <v>539444.15837044711</v>
      </c>
      <c r="D23" s="7">
        <f t="shared" si="30"/>
        <v>540370.24344425183</v>
      </c>
      <c r="E23" s="7">
        <f t="shared" si="30"/>
        <v>541294.74410897435</v>
      </c>
      <c r="F23" s="6">
        <f t="shared" si="30"/>
        <v>542217.66846903833</v>
      </c>
      <c r="G23" s="7">
        <f t="shared" si="30"/>
        <v>543139.02456001076</v>
      </c>
      <c r="H23" s="8">
        <f t="shared" si="30"/>
        <v>544058.82034941774</v>
      </c>
      <c r="I23" s="7">
        <f t="shared" si="30"/>
        <v>544977.06373754854</v>
      </c>
      <c r="J23" s="7">
        <f t="shared" si="30"/>
        <v>545893.76255824731</v>
      </c>
      <c r="K23" s="7">
        <f t="shared" si="30"/>
        <v>546808.92457969254</v>
      </c>
      <c r="L23" s="27">
        <f t="shared" si="21"/>
        <v>92.839666358893737</v>
      </c>
      <c r="M23" s="13">
        <f t="shared" si="22"/>
        <v>185.34415883454494</v>
      </c>
      <c r="N23" s="13">
        <f t="shared" si="23"/>
        <v>277.51619227894116</v>
      </c>
      <c r="O23" s="27">
        <f t="shared" si="24"/>
        <v>369.35844905930571</v>
      </c>
      <c r="P23" s="13">
        <f t="shared" si="25"/>
        <v>460.87357956706546</v>
      </c>
      <c r="Q23" s="14">
        <f t="shared" si="26"/>
        <v>552.06420271669049</v>
      </c>
      <c r="R23" s="13">
        <f t="shared" si="27"/>
        <v>642.93290643510409</v>
      </c>
      <c r="S23" s="13">
        <f t="shared" si="28"/>
        <v>733.48224814154673</v>
      </c>
      <c r="T23" s="14">
        <f t="shared" si="29"/>
        <v>823.71475521859247</v>
      </c>
      <c r="V23" s="27">
        <v>74</v>
      </c>
      <c r="W23" s="22">
        <f t="shared" si="2"/>
        <v>860232.52670426271</v>
      </c>
      <c r="X23" s="7">
        <f t="shared" si="3"/>
        <v>860813.56866629375</v>
      </c>
      <c r="Y23" s="7">
        <f t="shared" si="4"/>
        <v>861394.21869432123</v>
      </c>
      <c r="Z23" s="7">
        <f t="shared" si="5"/>
        <v>861974.47758039797</v>
      </c>
      <c r="AA23" s="6">
        <f t="shared" si="6"/>
        <v>862554.34611391311</v>
      </c>
      <c r="AB23" s="7">
        <f t="shared" si="7"/>
        <v>863133.82508160337</v>
      </c>
      <c r="AC23" s="8">
        <f t="shared" si="8"/>
        <v>863712.91526756727</v>
      </c>
      <c r="AD23" s="7">
        <f t="shared" si="9"/>
        <v>864291.61745327595</v>
      </c>
      <c r="AE23" s="7">
        <f t="shared" si="10"/>
        <v>864869.93241758621</v>
      </c>
      <c r="AF23" s="7">
        <f t="shared" si="11"/>
        <v>865447.86093675229</v>
      </c>
      <c r="AG23" s="27">
        <f t="shared" si="12"/>
        <v>58.121855861973017</v>
      </c>
      <c r="AH23" s="13">
        <f t="shared" si="13"/>
        <v>116.16133494151291</v>
      </c>
      <c r="AI23" s="13">
        <f t="shared" si="14"/>
        <v>174.11869975924492</v>
      </c>
      <c r="AJ23" s="27">
        <f t="shared" si="15"/>
        <v>231.99421159690246</v>
      </c>
      <c r="AK23" s="13">
        <f t="shared" si="16"/>
        <v>289.78813050547615</v>
      </c>
      <c r="AL23" s="14">
        <f t="shared" si="17"/>
        <v>347.50071531278081</v>
      </c>
      <c r="AM23" s="13">
        <f t="shared" si="18"/>
        <v>405.13222363044042</v>
      </c>
      <c r="AN23" s="13">
        <f t="shared" si="19"/>
        <v>462.68291186238639</v>
      </c>
      <c r="AO23" s="14">
        <f t="shared" si="20"/>
        <v>520.15303521114402</v>
      </c>
    </row>
    <row r="24" spans="1:41" x14ac:dyDescent="0.4">
      <c r="A24" s="190">
        <v>30</v>
      </c>
      <c r="B24" s="22">
        <f t="shared" si="30"/>
        <v>547722.55750516616</v>
      </c>
      <c r="C24" s="7">
        <f t="shared" si="30"/>
        <v>548634.66897380806</v>
      </c>
      <c r="D24" s="7">
        <f t="shared" si="30"/>
        <v>549545.26656136347</v>
      </c>
      <c r="E24" s="7">
        <f t="shared" si="30"/>
        <v>550454.35778091545</v>
      </c>
      <c r="F24" s="6">
        <f t="shared" si="30"/>
        <v>551361.95008360886</v>
      </c>
      <c r="G24" s="7">
        <f t="shared" si="30"/>
        <v>552268.05085936305</v>
      </c>
      <c r="H24" s="8">
        <f t="shared" si="30"/>
        <v>553172.66743757331</v>
      </c>
      <c r="I24" s="7">
        <f t="shared" si="30"/>
        <v>554075.80708780268</v>
      </c>
      <c r="J24" s="7">
        <f t="shared" si="30"/>
        <v>554977.47702046437</v>
      </c>
      <c r="K24" s="7">
        <f t="shared" si="30"/>
        <v>555877.68438749178</v>
      </c>
      <c r="L24" s="27">
        <f t="shared" si="21"/>
        <v>91.279486927320249</v>
      </c>
      <c r="M24" s="13">
        <f t="shared" si="22"/>
        <v>182.24038668163121</v>
      </c>
      <c r="N24" s="13">
        <f t="shared" si="23"/>
        <v>272.88519428751897</v>
      </c>
      <c r="O24" s="27">
        <f t="shared" si="24"/>
        <v>363.21637590101454</v>
      </c>
      <c r="P24" s="13">
        <f t="shared" si="25"/>
        <v>453.23636924696621</v>
      </c>
      <c r="Q24" s="14">
        <f t="shared" si="26"/>
        <v>542.94758404709864</v>
      </c>
      <c r="R24" s="13">
        <f t="shared" si="27"/>
        <v>632.35240244225133</v>
      </c>
      <c r="S24" s="13">
        <f t="shared" si="28"/>
        <v>721.45317940518726</v>
      </c>
      <c r="T24" s="14">
        <f t="shared" si="29"/>
        <v>810.25224314583465</v>
      </c>
      <c r="V24" s="27">
        <v>75</v>
      </c>
      <c r="W24" s="22">
        <f t="shared" si="2"/>
        <v>866025.40378443873</v>
      </c>
      <c r="X24" s="7">
        <f t="shared" si="3"/>
        <v>866602.56173173164</v>
      </c>
      <c r="Y24" s="7">
        <f t="shared" si="4"/>
        <v>867179.33554715198</v>
      </c>
      <c r="Z24" s="7">
        <f t="shared" si="5"/>
        <v>867755.72599666542</v>
      </c>
      <c r="AA24" s="6">
        <f t="shared" si="6"/>
        <v>868331.73384369642</v>
      </c>
      <c r="AB24" s="7">
        <f t="shared" si="7"/>
        <v>868907.3598491383</v>
      </c>
      <c r="AC24" s="8">
        <f t="shared" si="8"/>
        <v>869482.60477136634</v>
      </c>
      <c r="AD24" s="7">
        <f t="shared" si="9"/>
        <v>870057.46936624811</v>
      </c>
      <c r="AE24" s="7">
        <f t="shared" si="10"/>
        <v>870631.95438715676</v>
      </c>
      <c r="AF24" s="7">
        <f t="shared" si="11"/>
        <v>871206.06058498018</v>
      </c>
      <c r="AG24" s="27">
        <f t="shared" si="12"/>
        <v>57.733102546306327</v>
      </c>
      <c r="AH24" s="13">
        <f t="shared" si="13"/>
        <v>115.38546908623539</v>
      </c>
      <c r="AI24" s="13">
        <f t="shared" si="14"/>
        <v>172.95735348935705</v>
      </c>
      <c r="AJ24" s="27">
        <f t="shared" si="15"/>
        <v>230.44900844374206</v>
      </c>
      <c r="AK24" s="13">
        <f t="shared" si="16"/>
        <v>287.86068546224851</v>
      </c>
      <c r="AL24" s="14">
        <f t="shared" si="17"/>
        <v>345.19263489090372</v>
      </c>
      <c r="AM24" s="13">
        <f t="shared" si="18"/>
        <v>402.44510591484141</v>
      </c>
      <c r="AN24" s="13">
        <f t="shared" si="19"/>
        <v>459.61834656645078</v>
      </c>
      <c r="AO24" s="14">
        <f t="shared" si="20"/>
        <v>516.71260373061523</v>
      </c>
    </row>
    <row r="25" spans="1:41" x14ac:dyDescent="0.4">
      <c r="A25" s="190">
        <v>31</v>
      </c>
      <c r="B25" s="22">
        <f t="shared" si="30"/>
        <v>556776.43628300214</v>
      </c>
      <c r="C25" s="7">
        <f t="shared" si="30"/>
        <v>557673.73974394752</v>
      </c>
      <c r="D25" s="7">
        <f t="shared" si="30"/>
        <v>558569.60175075766</v>
      </c>
      <c r="E25" s="7">
        <f t="shared" si="30"/>
        <v>559464.02922797459</v>
      </c>
      <c r="F25" s="6">
        <f t="shared" si="30"/>
        <v>560357.02904487599</v>
      </c>
      <c r="G25" s="7">
        <f t="shared" si="30"/>
        <v>561248.60801609117</v>
      </c>
      <c r="H25" s="8">
        <f t="shared" si="30"/>
        <v>562138.77290220791</v>
      </c>
      <c r="I25" s="7">
        <f t="shared" si="30"/>
        <v>563027.53041036986</v>
      </c>
      <c r="J25" s="7">
        <f t="shared" si="30"/>
        <v>563914.88719486736</v>
      </c>
      <c r="K25" s="7">
        <f t="shared" si="30"/>
        <v>564800.84985771752</v>
      </c>
      <c r="L25" s="27">
        <f t="shared" si="21"/>
        <v>89.795410032034852</v>
      </c>
      <c r="M25" s="13">
        <f t="shared" si="22"/>
        <v>179.2874953065766</v>
      </c>
      <c r="N25" s="13">
        <f t="shared" si="23"/>
        <v>268.47855515708216</v>
      </c>
      <c r="O25" s="27">
        <f t="shared" si="24"/>
        <v>357.37086316163186</v>
      </c>
      <c r="P25" s="13">
        <f t="shared" si="25"/>
        <v>445.96666752209421</v>
      </c>
      <c r="Q25" s="14">
        <f t="shared" si="26"/>
        <v>534.268191434443</v>
      </c>
      <c r="R25" s="13">
        <f t="shared" si="27"/>
        <v>622.27763345243875</v>
      </c>
      <c r="S25" s="13">
        <f t="shared" si="28"/>
        <v>709.99716784630436</v>
      </c>
      <c r="T25" s="14">
        <f t="shared" si="29"/>
        <v>797.42894495266955</v>
      </c>
      <c r="V25" s="27">
        <v>76</v>
      </c>
      <c r="W25" s="22">
        <f t="shared" si="2"/>
        <v>871779.78870813479</v>
      </c>
      <c r="X25" s="7">
        <f t="shared" si="3"/>
        <v>872353.1395025755</v>
      </c>
      <c r="Y25" s="7">
        <f t="shared" si="4"/>
        <v>872926.11371180776</v>
      </c>
      <c r="Z25" s="7">
        <f t="shared" si="5"/>
        <v>873498.71207689831</v>
      </c>
      <c r="AA25" s="6">
        <f t="shared" si="6"/>
        <v>874070.93533648632</v>
      </c>
      <c r="AB25" s="7">
        <f t="shared" si="7"/>
        <v>874642.78422679508</v>
      </c>
      <c r="AC25" s="8">
        <f t="shared" si="8"/>
        <v>875214.25948164263</v>
      </c>
      <c r="AD25" s="7">
        <f t="shared" si="9"/>
        <v>875785.36183245271</v>
      </c>
      <c r="AE25" s="7">
        <f t="shared" si="10"/>
        <v>876356.09200826567</v>
      </c>
      <c r="AF25" s="7">
        <f t="shared" si="11"/>
        <v>876926.45073575014</v>
      </c>
      <c r="AG25" s="27">
        <f t="shared" si="12"/>
        <v>57.352046949090436</v>
      </c>
      <c r="AH25" s="13">
        <f t="shared" si="13"/>
        <v>114.62494491389953</v>
      </c>
      <c r="AI25" s="13">
        <f t="shared" si="14"/>
        <v>171.81893950712401</v>
      </c>
      <c r="AJ25" s="27">
        <f t="shared" si="15"/>
        <v>228.93427521293052</v>
      </c>
      <c r="AK25" s="13">
        <f t="shared" si="16"/>
        <v>285.9711953944061</v>
      </c>
      <c r="AL25" s="14">
        <f t="shared" si="17"/>
        <v>342.92994229926262</v>
      </c>
      <c r="AM25" s="13">
        <f t="shared" si="18"/>
        <v>399.81075706705451</v>
      </c>
      <c r="AN25" s="13">
        <f t="shared" si="19"/>
        <v>456.61387973616365</v>
      </c>
      <c r="AO25" s="14">
        <f t="shared" si="20"/>
        <v>513.33954924973659</v>
      </c>
    </row>
    <row r="26" spans="1:41" x14ac:dyDescent="0.4">
      <c r="A26" s="190">
        <v>32</v>
      </c>
      <c r="B26" s="22">
        <f t="shared" si="30"/>
        <v>565685.42494923808</v>
      </c>
      <c r="C26" s="7">
        <f t="shared" si="30"/>
        <v>566568.61896861182</v>
      </c>
      <c r="D26" s="7">
        <f t="shared" si="30"/>
        <v>567450.4383644443</v>
      </c>
      <c r="E26" s="7">
        <f t="shared" si="30"/>
        <v>568330.88953531289</v>
      </c>
      <c r="F26" s="6">
        <f t="shared" si="30"/>
        <v>569209.9788303083</v>
      </c>
      <c r="G26" s="7">
        <f t="shared" si="30"/>
        <v>570087.71254956897</v>
      </c>
      <c r="H26" s="8">
        <f t="shared" si="30"/>
        <v>570964.09694480791</v>
      </c>
      <c r="I26" s="7">
        <f t="shared" si="30"/>
        <v>571839.13821983186</v>
      </c>
      <c r="J26" s="7">
        <f t="shared" si="30"/>
        <v>572712.84253105405</v>
      </c>
      <c r="K26" s="7">
        <f t="shared" si="30"/>
        <v>573585.21598799946</v>
      </c>
      <c r="L26" s="27">
        <f t="shared" si="21"/>
        <v>88.381443387246691</v>
      </c>
      <c r="M26" s="13">
        <f t="shared" si="22"/>
        <v>176.47364357847255</v>
      </c>
      <c r="N26" s="13">
        <f t="shared" si="23"/>
        <v>264.2787250460824</v>
      </c>
      <c r="O26" s="27">
        <f t="shared" si="24"/>
        <v>351.79878920433111</v>
      </c>
      <c r="P26" s="13">
        <f t="shared" si="25"/>
        <v>439.03591473621782</v>
      </c>
      <c r="Q26" s="14">
        <f t="shared" si="26"/>
        <v>525.99215791525785</v>
      </c>
      <c r="R26" s="13">
        <f t="shared" si="27"/>
        <v>612.66955292155035</v>
      </c>
      <c r="S26" s="13">
        <f t="shared" si="28"/>
        <v>699.07011215365492</v>
      </c>
      <c r="T26" s="14">
        <f t="shared" si="29"/>
        <v>785.19582653266843</v>
      </c>
      <c r="V26" s="27">
        <v>77</v>
      </c>
      <c r="W26" s="22">
        <f t="shared" si="2"/>
        <v>877496.43873921223</v>
      </c>
      <c r="X26" s="7">
        <f t="shared" si="3"/>
        <v>878066.05674060772</v>
      </c>
      <c r="Y26" s="7">
        <f t="shared" si="4"/>
        <v>878635.30545955198</v>
      </c>
      <c r="Z26" s="7">
        <f t="shared" si="5"/>
        <v>879204.18561333057</v>
      </c>
      <c r="AA26" s="6">
        <f t="shared" si="6"/>
        <v>879772.69791691098</v>
      </c>
      <c r="AB26" s="7">
        <f t="shared" si="7"/>
        <v>880340.84308295045</v>
      </c>
      <c r="AC26" s="8">
        <f t="shared" si="8"/>
        <v>880908.62182180968</v>
      </c>
      <c r="AD26" s="7">
        <f t="shared" si="9"/>
        <v>881476.03484156053</v>
      </c>
      <c r="AE26" s="7">
        <f t="shared" si="10"/>
        <v>882043.08284799778</v>
      </c>
      <c r="AF26" s="7">
        <f t="shared" si="11"/>
        <v>882609.76654464914</v>
      </c>
      <c r="AG26" s="27">
        <f t="shared" si="12"/>
        <v>56.978438340476714</v>
      </c>
      <c r="AH26" s="13">
        <f t="shared" si="13"/>
        <v>113.87926339823753</v>
      </c>
      <c r="AI26" s="13">
        <f t="shared" si="14"/>
        <v>170.70271290023811</v>
      </c>
      <c r="AJ26" s="27">
        <f t="shared" si="15"/>
        <v>227.44902349542826</v>
      </c>
      <c r="AK26" s="13">
        <f t="shared" si="16"/>
        <v>284.11843076103833</v>
      </c>
      <c r="AL26" s="14">
        <f t="shared" si="17"/>
        <v>340.71116920944769</v>
      </c>
      <c r="AM26" s="13">
        <f t="shared" si="18"/>
        <v>397.22747229319066</v>
      </c>
      <c r="AN26" s="13">
        <f t="shared" si="19"/>
        <v>453.66757241310552</v>
      </c>
      <c r="AO26" s="14">
        <f t="shared" si="20"/>
        <v>510.0317009226419</v>
      </c>
    </row>
    <row r="27" spans="1:41" x14ac:dyDescent="0.4">
      <c r="A27" s="190">
        <v>33</v>
      </c>
      <c r="B27" s="22">
        <f t="shared" si="30"/>
        <v>574456.26465380285</v>
      </c>
      <c r="C27" s="7">
        <f t="shared" si="30"/>
        <v>575325.99454570108</v>
      </c>
      <c r="D27" s="7">
        <f t="shared" si="30"/>
        <v>576194.41163551738</v>
      </c>
      <c r="E27" s="7">
        <f t="shared" si="30"/>
        <v>577061.5218501403</v>
      </c>
      <c r="F27" s="6">
        <f t="shared" si="30"/>
        <v>577927.33107199555</v>
      </c>
      <c r="G27" s="7">
        <f t="shared" si="30"/>
        <v>578791.84513951128</v>
      </c>
      <c r="H27" s="8">
        <f t="shared" si="30"/>
        <v>579655.0698475776</v>
      </c>
      <c r="I27" s="7">
        <f t="shared" si="30"/>
        <v>580517.01094799966</v>
      </c>
      <c r="J27" s="7">
        <f t="shared" si="30"/>
        <v>581377.67414994526</v>
      </c>
      <c r="K27" s="7">
        <f t="shared" si="30"/>
        <v>582237.06512038549</v>
      </c>
      <c r="L27" s="27">
        <f t="shared" si="21"/>
        <v>87.032235126127489</v>
      </c>
      <c r="M27" s="13">
        <f t="shared" si="22"/>
        <v>173.78825182525907</v>
      </c>
      <c r="N27" s="13">
        <f t="shared" si="23"/>
        <v>260.27001777617261</v>
      </c>
      <c r="O27" s="27">
        <f t="shared" si="24"/>
        <v>346.47947994165588</v>
      </c>
      <c r="P27" s="13">
        <f t="shared" si="25"/>
        <v>432.418564854539</v>
      </c>
      <c r="Q27" s="14">
        <f t="shared" si="26"/>
        <v>518.08917889837176</v>
      </c>
      <c r="R27" s="13">
        <f t="shared" si="27"/>
        <v>603.49320858274586</v>
      </c>
      <c r="S27" s="13">
        <f t="shared" si="28"/>
        <v>688.63252081593964</v>
      </c>
      <c r="T27" s="14">
        <f t="shared" si="29"/>
        <v>773.50896317011211</v>
      </c>
      <c r="V27" s="27">
        <v>78</v>
      </c>
      <c r="W27" s="22">
        <f t="shared" si="2"/>
        <v>883176.08663278481</v>
      </c>
      <c r="X27" s="7">
        <f t="shared" si="3"/>
        <v>883742.04381142801</v>
      </c>
      <c r="Y27" s="7">
        <f t="shared" si="4"/>
        <v>884307.63877736579</v>
      </c>
      <c r="Z27" s="7">
        <f t="shared" si="5"/>
        <v>884872.87222515757</v>
      </c>
      <c r="AA27" s="6">
        <f t="shared" si="6"/>
        <v>885437.74484714621</v>
      </c>
      <c r="AB27" s="7">
        <f t="shared" si="7"/>
        <v>886002.25733346748</v>
      </c>
      <c r="AC27" s="8">
        <f t="shared" si="8"/>
        <v>886566.41037206003</v>
      </c>
      <c r="AD27" s="7">
        <f t="shared" si="9"/>
        <v>887130.20464867505</v>
      </c>
      <c r="AE27" s="7">
        <f t="shared" si="10"/>
        <v>887693.64084688597</v>
      </c>
      <c r="AF27" s="7">
        <f t="shared" si="11"/>
        <v>888256.71964809822</v>
      </c>
      <c r="AG27" s="27">
        <f t="shared" si="12"/>
        <v>56.612037276849151</v>
      </c>
      <c r="AH27" s="13">
        <f t="shared" si="13"/>
        <v>113.14794794598129</v>
      </c>
      <c r="AI27" s="13">
        <f t="shared" si="14"/>
        <v>169.60796219855547</v>
      </c>
      <c r="AJ27" s="27">
        <f t="shared" si="15"/>
        <v>225.9923091949895</v>
      </c>
      <c r="AK27" s="13">
        <f t="shared" si="16"/>
        <v>282.30121707147919</v>
      </c>
      <c r="AL27" s="14">
        <f t="shared" si="17"/>
        <v>338.53491294605192</v>
      </c>
      <c r="AM27" s="13">
        <f t="shared" si="18"/>
        <v>394.69362292345613</v>
      </c>
      <c r="AN27" s="13">
        <f t="shared" si="19"/>
        <v>450.77757210237905</v>
      </c>
      <c r="AO27" s="14">
        <f t="shared" si="20"/>
        <v>506.78698458045255</v>
      </c>
    </row>
    <row r="28" spans="1:41" x14ac:dyDescent="0.4">
      <c r="A28" s="190">
        <v>34</v>
      </c>
      <c r="B28" s="22">
        <f t="shared" si="30"/>
        <v>583095.18948453013</v>
      </c>
      <c r="C28" s="7">
        <f t="shared" si="30"/>
        <v>583952.05282625731</v>
      </c>
      <c r="D28" s="7">
        <f t="shared" si="30"/>
        <v>584807.66068853787</v>
      </c>
      <c r="E28" s="7">
        <f t="shared" si="30"/>
        <v>585662.01857385284</v>
      </c>
      <c r="F28" s="6">
        <f t="shared" si="30"/>
        <v>586515.13194460724</v>
      </c>
      <c r="G28" s="7">
        <f t="shared" si="30"/>
        <v>587367.00622353645</v>
      </c>
      <c r="H28" s="8">
        <f t="shared" si="30"/>
        <v>588217.64679410972</v>
      </c>
      <c r="I28" s="7">
        <f t="shared" si="30"/>
        <v>589067.05900092563</v>
      </c>
      <c r="J28" s="7">
        <f t="shared" si="30"/>
        <v>589915.24815010501</v>
      </c>
      <c r="K28" s="7">
        <f t="shared" si="30"/>
        <v>590762.21950967715</v>
      </c>
      <c r="L28" s="27">
        <f t="shared" si="21"/>
        <v>85.742988403188065</v>
      </c>
      <c r="M28" s="13">
        <f t="shared" si="22"/>
        <v>171.22183415212203</v>
      </c>
      <c r="N28" s="13">
        <f t="shared" si="23"/>
        <v>256.43836386513431</v>
      </c>
      <c r="O28" s="27">
        <f t="shared" si="24"/>
        <v>341.39438549161423</v>
      </c>
      <c r="P28" s="13">
        <f t="shared" si="25"/>
        <v>426.09168856020551</v>
      </c>
      <c r="Q28" s="14">
        <f t="shared" si="26"/>
        <v>510.53204442630522</v>
      </c>
      <c r="R28" s="13">
        <f t="shared" si="27"/>
        <v>594.71720651141368</v>
      </c>
      <c r="S28" s="13">
        <f t="shared" si="28"/>
        <v>678.64891054364853</v>
      </c>
      <c r="T28" s="14">
        <f t="shared" si="29"/>
        <v>762.32887478929479</v>
      </c>
      <c r="V28" s="27">
        <v>79</v>
      </c>
      <c r="W28" s="22">
        <f t="shared" si="2"/>
        <v>888819.44173155888</v>
      </c>
      <c r="X28" s="7">
        <f t="shared" si="3"/>
        <v>889381.80777436635</v>
      </c>
      <c r="Y28" s="7">
        <f t="shared" si="4"/>
        <v>889943.81845147966</v>
      </c>
      <c r="Z28" s="7">
        <f t="shared" si="5"/>
        <v>890505.47443572746</v>
      </c>
      <c r="AA28" s="6">
        <f t="shared" si="6"/>
        <v>891066.77639781858</v>
      </c>
      <c r="AB28" s="7">
        <f t="shared" si="7"/>
        <v>891627.72500635032</v>
      </c>
      <c r="AC28" s="8">
        <f t="shared" si="8"/>
        <v>892188.32092781854</v>
      </c>
      <c r="AD28" s="7">
        <f t="shared" si="9"/>
        <v>892748.56482662575</v>
      </c>
      <c r="AE28" s="7">
        <f t="shared" si="10"/>
        <v>893308.45736509177</v>
      </c>
      <c r="AF28" s="7">
        <f t="shared" si="11"/>
        <v>893867.9992034618</v>
      </c>
      <c r="AG28" s="27">
        <f t="shared" si="12"/>
        <v>56.25261495669838</v>
      </c>
      <c r="AH28" s="13">
        <f t="shared" si="13"/>
        <v>112.43054311710875</v>
      </c>
      <c r="AI28" s="13">
        <f t="shared" si="14"/>
        <v>168.53400746709667</v>
      </c>
      <c r="AJ28" s="27">
        <f t="shared" si="15"/>
        <v>224.56323000660632</v>
      </c>
      <c r="AK28" s="13">
        <f t="shared" si="16"/>
        <v>280.51843175571412</v>
      </c>
      <c r="AL28" s="14">
        <f t="shared" si="17"/>
        <v>336.39983276010025</v>
      </c>
      <c r="AM28" s="13">
        <f t="shared" si="18"/>
        <v>392.20765209617093</v>
      </c>
      <c r="AN28" s="13">
        <f t="shared" si="19"/>
        <v>447.94210787862539</v>
      </c>
      <c r="AO28" s="14">
        <f t="shared" si="20"/>
        <v>503.60341726313345</v>
      </c>
    </row>
    <row r="29" spans="1:41" x14ac:dyDescent="0.4">
      <c r="A29" s="190">
        <v>35</v>
      </c>
      <c r="B29" s="22">
        <f t="shared" si="30"/>
        <v>591607.97830996162</v>
      </c>
      <c r="C29" s="7">
        <f t="shared" si="30"/>
        <v>592452.52974394499</v>
      </c>
      <c r="D29" s="7">
        <f t="shared" si="30"/>
        <v>593295.87896765303</v>
      </c>
      <c r="E29" s="7">
        <f t="shared" si="30"/>
        <v>594138.03110051784</v>
      </c>
      <c r="F29" s="6">
        <f t="shared" si="30"/>
        <v>594978.99122574064</v>
      </c>
      <c r="G29" s="7">
        <f t="shared" si="30"/>
        <v>595818.76439064927</v>
      </c>
      <c r="H29" s="8">
        <f t="shared" si="30"/>
        <v>596657.35560705187</v>
      </c>
      <c r="I29" s="7">
        <f t="shared" si="30"/>
        <v>597494.7698515862</v>
      </c>
      <c r="J29" s="7">
        <f t="shared" si="30"/>
        <v>598331.0120660637</v>
      </c>
      <c r="K29" s="7">
        <f t="shared" si="30"/>
        <v>599166.08715780976</v>
      </c>
      <c r="L29" s="27">
        <f t="shared" si="21"/>
        <v>84.50938951887656</v>
      </c>
      <c r="M29" s="13">
        <f t="shared" si="22"/>
        <v>168.76585721713491</v>
      </c>
      <c r="N29" s="13">
        <f t="shared" si="23"/>
        <v>252.7711024149321</v>
      </c>
      <c r="O29" s="27">
        <f t="shared" si="24"/>
        <v>336.52680755604524</v>
      </c>
      <c r="P29" s="13">
        <f t="shared" si="25"/>
        <v>420.03463842719793</v>
      </c>
      <c r="Q29" s="14">
        <f t="shared" si="26"/>
        <v>503.29624437377788</v>
      </c>
      <c r="R29" s="13">
        <f t="shared" si="27"/>
        <v>586.3132585126441</v>
      </c>
      <c r="S29" s="13">
        <f t="shared" si="28"/>
        <v>669.0872979410924</v>
      </c>
      <c r="T29" s="14">
        <f t="shared" si="29"/>
        <v>751.61996394267771</v>
      </c>
      <c r="V29" s="27">
        <v>80</v>
      </c>
      <c r="W29" s="22">
        <f t="shared" si="2"/>
        <v>894427.19099991594</v>
      </c>
      <c r="X29" s="7">
        <f t="shared" si="3"/>
        <v>894986.03341057792</v>
      </c>
      <c r="Y29" s="7">
        <f t="shared" si="4"/>
        <v>895544.52708952455</v>
      </c>
      <c r="Z29" s="7">
        <f t="shared" si="5"/>
        <v>896102.67268879409</v>
      </c>
      <c r="AA29" s="6">
        <f t="shared" si="6"/>
        <v>896660.4708583958</v>
      </c>
      <c r="AB29" s="7">
        <f t="shared" si="7"/>
        <v>897217.92224631808</v>
      </c>
      <c r="AC29" s="8">
        <f t="shared" si="8"/>
        <v>897775.02749853756</v>
      </c>
      <c r="AD29" s="7">
        <f t="shared" si="9"/>
        <v>898331.78725902818</v>
      </c>
      <c r="AE29" s="7">
        <f t="shared" si="10"/>
        <v>898888.20216976933</v>
      </c>
      <c r="AF29" s="7">
        <f t="shared" si="11"/>
        <v>899444.27287075436</v>
      </c>
      <c r="AG29" s="27">
        <f t="shared" si="12"/>
        <v>55.899952618638054</v>
      </c>
      <c r="AH29" s="13">
        <f t="shared" si="13"/>
        <v>111.72661343181971</v>
      </c>
      <c r="AI29" s="13">
        <f t="shared" si="14"/>
        <v>167.48019853234291</v>
      </c>
      <c r="AJ29" s="27">
        <f t="shared" si="15"/>
        <v>223.16092306829523</v>
      </c>
      <c r="AK29" s="13">
        <f t="shared" si="16"/>
        <v>278.7690012503881</v>
      </c>
      <c r="AL29" s="14">
        <f t="shared" si="17"/>
        <v>334.30464635696262</v>
      </c>
      <c r="AM29" s="13">
        <f t="shared" si="18"/>
        <v>389.76807073876262</v>
      </c>
      <c r="AN29" s="13">
        <f t="shared" si="19"/>
        <v>445.15948582463898</v>
      </c>
      <c r="AO29" s="14">
        <f t="shared" si="20"/>
        <v>500.47910212655552</v>
      </c>
    </row>
    <row r="30" spans="1:41" x14ac:dyDescent="0.4">
      <c r="A30" s="190">
        <v>36</v>
      </c>
      <c r="B30" s="22">
        <f t="shared" si="30"/>
        <v>600000</v>
      </c>
      <c r="C30" s="7">
        <f t="shared" si="30"/>
        <v>600832.75543199212</v>
      </c>
      <c r="D30" s="7">
        <f t="shared" si="30"/>
        <v>601664.35825965297</v>
      </c>
      <c r="E30" s="7">
        <f t="shared" si="30"/>
        <v>602494.8132556827</v>
      </c>
      <c r="F30" s="6">
        <f t="shared" si="30"/>
        <v>603324.12515993428</v>
      </c>
      <c r="G30" s="7">
        <f t="shared" si="30"/>
        <v>604152.29867972864</v>
      </c>
      <c r="H30" s="8">
        <f t="shared" si="30"/>
        <v>604979.33849016693</v>
      </c>
      <c r="I30" s="7">
        <f t="shared" si="30"/>
        <v>605805.24923443841</v>
      </c>
      <c r="J30" s="7">
        <f t="shared" si="30"/>
        <v>606630.03552412405</v>
      </c>
      <c r="K30" s="7">
        <f t="shared" si="30"/>
        <v>607453.70193949761</v>
      </c>
      <c r="L30" s="27">
        <f t="shared" si="21"/>
        <v>83.327547099906951</v>
      </c>
      <c r="M30" s="13">
        <f t="shared" si="22"/>
        <v>166.4126206766814</v>
      </c>
      <c r="N30" s="13">
        <f t="shared" si="23"/>
        <v>249.25680483446922</v>
      </c>
      <c r="O30" s="27">
        <f t="shared" si="24"/>
        <v>331.86166837869678</v>
      </c>
      <c r="P30" s="13">
        <f t="shared" si="25"/>
        <v>414.2287650089711</v>
      </c>
      <c r="Q30" s="14">
        <f t="shared" si="26"/>
        <v>496.35963351035025</v>
      </c>
      <c r="R30" s="13">
        <f t="shared" si="27"/>
        <v>578.25579794042278</v>
      </c>
      <c r="S30" s="13">
        <f t="shared" si="28"/>
        <v>659.91876781382598</v>
      </c>
      <c r="T30" s="14">
        <f t="shared" si="29"/>
        <v>741.35003828455228</v>
      </c>
      <c r="V30" s="27">
        <v>81</v>
      </c>
      <c r="W30" s="22">
        <f t="shared" si="2"/>
        <v>900000</v>
      </c>
      <c r="X30" s="7">
        <f t="shared" si="3"/>
        <v>900555.38419355405</v>
      </c>
      <c r="Y30" s="7">
        <f t="shared" si="4"/>
        <v>901110.4260855047</v>
      </c>
      <c r="Z30" s="7">
        <f t="shared" si="5"/>
        <v>901665.12630798807</v>
      </c>
      <c r="AA30" s="6">
        <f t="shared" si="6"/>
        <v>902219.48549119697</v>
      </c>
      <c r="AB30" s="7">
        <f t="shared" si="7"/>
        <v>902773.50426338939</v>
      </c>
      <c r="AC30" s="8">
        <f t="shared" si="8"/>
        <v>903327.1832508971</v>
      </c>
      <c r="AD30" s="7">
        <f t="shared" si="9"/>
        <v>903880.52307813335</v>
      </c>
      <c r="AE30" s="7">
        <f t="shared" si="10"/>
        <v>904433.52436760115</v>
      </c>
      <c r="AF30" s="7">
        <f t="shared" si="11"/>
        <v>904986.18773990136</v>
      </c>
      <c r="AG30" s="27">
        <f t="shared" si="12"/>
        <v>55.553840983775444</v>
      </c>
      <c r="AH30" s="13">
        <f t="shared" si="13"/>
        <v>111.03574226202909</v>
      </c>
      <c r="AI30" s="13">
        <f t="shared" si="14"/>
        <v>166.44591332785785</v>
      </c>
      <c r="AJ30" s="27">
        <f t="shared" si="15"/>
        <v>221.78456277062651</v>
      </c>
      <c r="AK30" s="13">
        <f t="shared" si="16"/>
        <v>277.05189828248695</v>
      </c>
      <c r="AL30" s="14">
        <f t="shared" si="17"/>
        <v>332.24812666152138</v>
      </c>
      <c r="AM30" s="13">
        <f t="shared" si="18"/>
        <v>387.37345381802879</v>
      </c>
      <c r="AN30" s="13">
        <f t="shared" si="19"/>
        <v>442.42808477953076</v>
      </c>
      <c r="AO30" s="14">
        <f t="shared" si="20"/>
        <v>497.41222369484603</v>
      </c>
    </row>
    <row r="31" spans="1:41" x14ac:dyDescent="0.4">
      <c r="A31" s="190">
        <v>37</v>
      </c>
      <c r="B31" s="22">
        <f t="shared" si="30"/>
        <v>608276.25302982191</v>
      </c>
      <c r="C31" s="7">
        <f t="shared" si="30"/>
        <v>609097.6933136424</v>
      </c>
      <c r="D31" s="7">
        <f t="shared" si="30"/>
        <v>609918.02727907628</v>
      </c>
      <c r="E31" s="7">
        <f t="shared" si="30"/>
        <v>610737.25938409881</v>
      </c>
      <c r="F31" s="6">
        <f t="shared" si="30"/>
        <v>611555.39405682613</v>
      </c>
      <c r="G31" s="7">
        <f t="shared" si="30"/>
        <v>612372.43569579453</v>
      </c>
      <c r="H31" s="8">
        <f t="shared" si="30"/>
        <v>613188.38867023576</v>
      </c>
      <c r="I31" s="7">
        <f t="shared" si="30"/>
        <v>614003.25732035004</v>
      </c>
      <c r="J31" s="7">
        <f t="shared" si="30"/>
        <v>614817.0459575759</v>
      </c>
      <c r="K31" s="7">
        <f t="shared" si="30"/>
        <v>615629.75886485539</v>
      </c>
      <c r="L31" s="27">
        <f t="shared" si="21"/>
        <v>82.193940383382142</v>
      </c>
      <c r="M31" s="13">
        <f t="shared" si="22"/>
        <v>164.15515547036193</v>
      </c>
      <c r="N31" s="13">
        <f t="shared" si="23"/>
        <v>245.88512479572091</v>
      </c>
      <c r="O31" s="27">
        <f t="shared" si="24"/>
        <v>327.38531398877967</v>
      </c>
      <c r="P31" s="13">
        <f t="shared" si="25"/>
        <v>408.65717494348064</v>
      </c>
      <c r="Q31" s="14">
        <f t="shared" si="26"/>
        <v>489.70214598800521</v>
      </c>
      <c r="R31" s="13">
        <f t="shared" si="27"/>
        <v>570.52165205031633</v>
      </c>
      <c r="S31" s="13">
        <f t="shared" si="28"/>
        <v>651.1171048223041</v>
      </c>
      <c r="T31" s="14">
        <f t="shared" si="29"/>
        <v>731.48990291974042</v>
      </c>
      <c r="V31" s="27">
        <v>82</v>
      </c>
      <c r="W31" s="22">
        <f t="shared" si="2"/>
        <v>905538.51381374174</v>
      </c>
      <c r="X31" s="7">
        <f t="shared" si="3"/>
        <v>906090.50320594362</v>
      </c>
      <c r="Y31" s="7">
        <f t="shared" si="4"/>
        <v>906642.15653145104</v>
      </c>
      <c r="Z31" s="7">
        <f t="shared" si="5"/>
        <v>907193.47440333816</v>
      </c>
      <c r="AA31" s="6">
        <f t="shared" si="6"/>
        <v>907744.45743281743</v>
      </c>
      <c r="AB31" s="7">
        <f t="shared" si="7"/>
        <v>908295.10622924753</v>
      </c>
      <c r="AC31" s="8">
        <f t="shared" si="8"/>
        <v>908845.42140014109</v>
      </c>
      <c r="AD31" s="7">
        <f t="shared" si="9"/>
        <v>909395.40355117247</v>
      </c>
      <c r="AE31" s="7">
        <f t="shared" si="10"/>
        <v>909945.05328618607</v>
      </c>
      <c r="AF31" s="7">
        <f t="shared" si="11"/>
        <v>910494.37120720302</v>
      </c>
      <c r="AG31" s="27">
        <f t="shared" si="12"/>
        <v>55.21407973265741</v>
      </c>
      <c r="AH31" s="13">
        <f t="shared" si="13"/>
        <v>110.3575307916617</v>
      </c>
      <c r="AI31" s="13">
        <f t="shared" si="14"/>
        <v>165.4305563501548</v>
      </c>
      <c r="AJ31" s="27">
        <f t="shared" si="15"/>
        <v>220.43335871514864</v>
      </c>
      <c r="AK31" s="13">
        <f t="shared" si="16"/>
        <v>275.36613933346234</v>
      </c>
      <c r="AL31" s="14">
        <f t="shared" si="17"/>
        <v>330.22909879614599</v>
      </c>
      <c r="AM31" s="13">
        <f t="shared" si="18"/>
        <v>385.0224368434865</v>
      </c>
      <c r="AN31" s="13">
        <f t="shared" si="19"/>
        <v>439.74635236919858</v>
      </c>
      <c r="AO31" s="14">
        <f t="shared" si="20"/>
        <v>494.4010434250813</v>
      </c>
    </row>
    <row r="32" spans="1:41" x14ac:dyDescent="0.4">
      <c r="A32" s="190">
        <v>38</v>
      </c>
      <c r="B32" s="22">
        <f t="shared" si="30"/>
        <v>616441.40029689763</v>
      </c>
      <c r="C32" s="7">
        <f t="shared" si="30"/>
        <v>617251.97448043851</v>
      </c>
      <c r="D32" s="7">
        <f t="shared" si="30"/>
        <v>618061.4856144978</v>
      </c>
      <c r="E32" s="7">
        <f t="shared" si="30"/>
        <v>618869.93787063204</v>
      </c>
      <c r="F32" s="6">
        <f t="shared" si="30"/>
        <v>619677.33539318678</v>
      </c>
      <c r="G32" s="7">
        <f t="shared" si="30"/>
        <v>620483.68229954282</v>
      </c>
      <c r="H32" s="8">
        <f t="shared" si="30"/>
        <v>621288.98268036265</v>
      </c>
      <c r="I32" s="7">
        <f t="shared" si="30"/>
        <v>622093.24059983157</v>
      </c>
      <c r="J32" s="7">
        <f t="shared" si="30"/>
        <v>622896.46009589743</v>
      </c>
      <c r="K32" s="7">
        <f t="shared" si="30"/>
        <v>623698.64518050698</v>
      </c>
      <c r="L32" s="27">
        <f t="shared" si="21"/>
        <v>81.105375036480837</v>
      </c>
      <c r="M32" s="13">
        <f t="shared" si="22"/>
        <v>161.98713688680436</v>
      </c>
      <c r="N32" s="13">
        <f t="shared" si="23"/>
        <v>242.64666993066203</v>
      </c>
      <c r="O32" s="27">
        <f t="shared" si="24"/>
        <v>323.08534587663598</v>
      </c>
      <c r="P32" s="13">
        <f t="shared" si="25"/>
        <v>403.30452391295694</v>
      </c>
      <c r="Q32" s="14">
        <f t="shared" si="26"/>
        <v>483.30555085814558</v>
      </c>
      <c r="R32" s="13">
        <f t="shared" si="27"/>
        <v>563.08976130734663</v>
      </c>
      <c r="S32" s="13">
        <f t="shared" si="28"/>
        <v>642.65847777901217</v>
      </c>
      <c r="T32" s="14">
        <f t="shared" si="29"/>
        <v>722.01301085716113</v>
      </c>
      <c r="V32" s="27">
        <v>83</v>
      </c>
      <c r="W32" s="22">
        <f t="shared" si="2"/>
        <v>911043.35791442997</v>
      </c>
      <c r="X32" s="7">
        <f t="shared" si="3"/>
        <v>911592.01400626579</v>
      </c>
      <c r="Y32" s="7">
        <f t="shared" si="4"/>
        <v>912140.34007931047</v>
      </c>
      <c r="Z32" s="7">
        <f t="shared" si="5"/>
        <v>912688.33672837086</v>
      </c>
      <c r="AA32" s="6">
        <f t="shared" si="6"/>
        <v>913236.00454646989</v>
      </c>
      <c r="AB32" s="7">
        <f t="shared" si="7"/>
        <v>913783.34412485338</v>
      </c>
      <c r="AC32" s="8">
        <f t="shared" si="8"/>
        <v>914330.35605299682</v>
      </c>
      <c r="AD32" s="7">
        <f t="shared" si="9"/>
        <v>914877.04091861437</v>
      </c>
      <c r="AE32" s="7">
        <f t="shared" si="10"/>
        <v>915423.3993076646</v>
      </c>
      <c r="AF32" s="7">
        <f t="shared" si="11"/>
        <v>915969.43180435896</v>
      </c>
      <c r="AG32" s="27">
        <f t="shared" si="12"/>
        <v>54.88047701807227</v>
      </c>
      <c r="AH32" s="13">
        <f t="shared" si="13"/>
        <v>109.691597052617</v>
      </c>
      <c r="AI32" s="13">
        <f t="shared" si="14"/>
        <v>164.43355721945409</v>
      </c>
      <c r="AJ32" s="27">
        <f t="shared" si="15"/>
        <v>219.10655380552635</v>
      </c>
      <c r="AK32" s="13">
        <f t="shared" si="16"/>
        <v>273.71078227250837</v>
      </c>
      <c r="AL32" s="14">
        <f t="shared" si="17"/>
        <v>328.24643726169597</v>
      </c>
      <c r="AM32" s="13">
        <f t="shared" si="18"/>
        <v>382.71371259901207</v>
      </c>
      <c r="AN32" s="13">
        <f t="shared" si="19"/>
        <v>437.11280129838269</v>
      </c>
      <c r="AO32" s="14">
        <f t="shared" si="20"/>
        <v>491.44389556674287</v>
      </c>
    </row>
    <row r="33" spans="1:41" x14ac:dyDescent="0.4">
      <c r="A33" s="190">
        <v>39</v>
      </c>
      <c r="B33" s="22">
        <f t="shared" si="30"/>
        <v>624499.7998398398</v>
      </c>
      <c r="C33" s="7">
        <f t="shared" si="30"/>
        <v>625299.92803453933</v>
      </c>
      <c r="D33" s="7">
        <f t="shared" si="30"/>
        <v>626099.03369994112</v>
      </c>
      <c r="E33" s="7">
        <f t="shared" si="30"/>
        <v>626897.12074629916</v>
      </c>
      <c r="F33" s="6">
        <f t="shared" si="30"/>
        <v>627694.19305900857</v>
      </c>
      <c r="G33" s="7">
        <f t="shared" si="30"/>
        <v>628490.25449882681</v>
      </c>
      <c r="H33" s="8">
        <f t="shared" si="30"/>
        <v>629285.308902091</v>
      </c>
      <c r="I33" s="7">
        <f t="shared" si="30"/>
        <v>630079.3600809346</v>
      </c>
      <c r="J33" s="7">
        <f t="shared" si="30"/>
        <v>630872.41182350006</v>
      </c>
      <c r="K33" s="7">
        <f t="shared" si="30"/>
        <v>631664.46789415018</v>
      </c>
      <c r="L33" s="27">
        <f t="shared" si="21"/>
        <v>80.058945247787051</v>
      </c>
      <c r="M33" s="13">
        <f t="shared" si="22"/>
        <v>159.90280993632041</v>
      </c>
      <c r="N33" s="13">
        <f t="shared" si="23"/>
        <v>239.53289164276794</v>
      </c>
      <c r="O33" s="27">
        <f t="shared" si="24"/>
        <v>318.9504763695877</v>
      </c>
      <c r="P33" s="13">
        <f t="shared" si="25"/>
        <v>398.15683867956977</v>
      </c>
      <c r="Q33" s="14">
        <f t="shared" si="26"/>
        <v>477.15324182878248</v>
      </c>
      <c r="R33" s="13">
        <f t="shared" si="27"/>
        <v>555.94093789847102</v>
      </c>
      <c r="S33" s="13">
        <f t="shared" si="28"/>
        <v>634.52116792451125</v>
      </c>
      <c r="T33" s="14">
        <f t="shared" si="29"/>
        <v>712.8951620250009</v>
      </c>
      <c r="V33" s="27">
        <v>84</v>
      </c>
      <c r="W33" s="22">
        <f t="shared" si="2"/>
        <v>916515.138991168</v>
      </c>
      <c r="X33" s="7">
        <f t="shared" si="3"/>
        <v>917060.52144882991</v>
      </c>
      <c r="Y33" s="7">
        <f t="shared" si="4"/>
        <v>917605.57975635701</v>
      </c>
      <c r="Z33" s="7">
        <f t="shared" si="5"/>
        <v>918150.3144910424</v>
      </c>
      <c r="AA33" s="6">
        <f t="shared" si="6"/>
        <v>918694.72622846812</v>
      </c>
      <c r="AB33" s="7">
        <f t="shared" si="7"/>
        <v>919238.81554251176</v>
      </c>
      <c r="AC33" s="8">
        <f t="shared" si="8"/>
        <v>919782.58300535346</v>
      </c>
      <c r="AD33" s="7">
        <f t="shared" si="9"/>
        <v>920326.02918748301</v>
      </c>
      <c r="AE33" s="7">
        <f t="shared" si="10"/>
        <v>920869.15465770697</v>
      </c>
      <c r="AF33" s="7">
        <f t="shared" si="11"/>
        <v>921411.95998315548</v>
      </c>
      <c r="AG33" s="27">
        <f t="shared" si="12"/>
        <v>54.552849010680802</v>
      </c>
      <c r="AH33" s="13">
        <f t="shared" si="13"/>
        <v>109.03757501812652</v>
      </c>
      <c r="AI33" s="13">
        <f t="shared" si="14"/>
        <v>163.45436933194287</v>
      </c>
      <c r="AJ33" s="27">
        <f t="shared" si="15"/>
        <v>217.80342246615328</v>
      </c>
      <c r="AK33" s="13">
        <f t="shared" si="16"/>
        <v>272.08492414362263</v>
      </c>
      <c r="AL33" s="14">
        <f t="shared" si="17"/>
        <v>326.29906330024824</v>
      </c>
      <c r="AM33" s="13">
        <f t="shared" si="18"/>
        <v>380.44602808903437</v>
      </c>
      <c r="AN33" s="13">
        <f t="shared" si="19"/>
        <v>434.52600588533096</v>
      </c>
      <c r="AO33" s="14">
        <f t="shared" si="20"/>
        <v>488.53918328986038</v>
      </c>
    </row>
    <row r="34" spans="1:41" x14ac:dyDescent="0.4">
      <c r="A34" s="190">
        <v>40</v>
      </c>
      <c r="B34" s="22">
        <f t="shared" si="30"/>
        <v>632455.53203367593</v>
      </c>
      <c r="C34" s="7">
        <f t="shared" si="30"/>
        <v>633245.60795950249</v>
      </c>
      <c r="D34" s="7">
        <f t="shared" si="30"/>
        <v>634034.69936589443</v>
      </c>
      <c r="E34" s="7">
        <f t="shared" si="30"/>
        <v>634822.80992415512</v>
      </c>
      <c r="F34" s="6">
        <f t="shared" si="30"/>
        <v>635609.94328282808</v>
      </c>
      <c r="G34" s="7">
        <f t="shared" si="30"/>
        <v>636396.10306789272</v>
      </c>
      <c r="H34" s="8">
        <f t="shared" si="30"/>
        <v>637181.29288295971</v>
      </c>
      <c r="I34" s="7">
        <f t="shared" si="30"/>
        <v>637965.5163094633</v>
      </c>
      <c r="J34" s="7">
        <f t="shared" si="30"/>
        <v>638748.77690685249</v>
      </c>
      <c r="K34" s="7">
        <f t="shared" si="30"/>
        <v>639531.07821277925</v>
      </c>
      <c r="L34" s="27">
        <f t="shared" si="21"/>
        <v>79.052001062780619</v>
      </c>
      <c r="M34" s="13">
        <f t="shared" si="22"/>
        <v>157.89692502212711</v>
      </c>
      <c r="N34" s="13">
        <f t="shared" si="23"/>
        <v>236.53599008487072</v>
      </c>
      <c r="O34" s="27">
        <f t="shared" si="24"/>
        <v>314.9704038616037</v>
      </c>
      <c r="P34" s="13">
        <f t="shared" si="25"/>
        <v>393.20136348565575</v>
      </c>
      <c r="Q34" s="14">
        <f t="shared" si="26"/>
        <v>471.23005573358387</v>
      </c>
      <c r="R34" s="13">
        <f t="shared" si="27"/>
        <v>549.05765714123845</v>
      </c>
      <c r="S34" s="13">
        <f t="shared" si="28"/>
        <v>626.68533412076067</v>
      </c>
      <c r="T34" s="14">
        <f t="shared" si="29"/>
        <v>704.11424307420384</v>
      </c>
      <c r="V34" s="27">
        <v>85</v>
      </c>
      <c r="W34" s="22">
        <f t="shared" si="2"/>
        <v>921954.44572928874</v>
      </c>
      <c r="X34" s="7">
        <f t="shared" si="3"/>
        <v>922496.61245990498</v>
      </c>
      <c r="Y34" s="7">
        <f t="shared" si="4"/>
        <v>923038.46073714609</v>
      </c>
      <c r="Z34" s="7">
        <f t="shared" si="5"/>
        <v>923579.99112150539</v>
      </c>
      <c r="AA34" s="6">
        <f t="shared" si="6"/>
        <v>924121.20417183382</v>
      </c>
      <c r="AB34" s="7">
        <f t="shared" si="7"/>
        <v>924662.10044534644</v>
      </c>
      <c r="AC34" s="8">
        <f t="shared" si="8"/>
        <v>925202.68049763015</v>
      </c>
      <c r="AD34" s="7">
        <f t="shared" si="9"/>
        <v>925742.94488264946</v>
      </c>
      <c r="AE34" s="7">
        <f t="shared" si="10"/>
        <v>926282.89415275282</v>
      </c>
      <c r="AF34" s="7">
        <f t="shared" si="11"/>
        <v>926822.52885868074</v>
      </c>
      <c r="AG34" s="27">
        <f t="shared" si="12"/>
        <v>54.2310194716556</v>
      </c>
      <c r="AH34" s="13">
        <f t="shared" si="13"/>
        <v>108.39511375862639</v>
      </c>
      <c r="AI34" s="13">
        <f t="shared" si="14"/>
        <v>162.4924686010927</v>
      </c>
      <c r="AJ34" s="27">
        <f t="shared" si="15"/>
        <v>216.52326897438616</v>
      </c>
      <c r="AK34" s="13">
        <f t="shared" si="16"/>
        <v>270.48769909597468</v>
      </c>
      <c r="AL34" s="14">
        <f t="shared" si="17"/>
        <v>324.38594242767431</v>
      </c>
      <c r="AM34" s="13">
        <f t="shared" si="18"/>
        <v>378.21818168030586</v>
      </c>
      <c r="AN34" s="13">
        <f t="shared" si="19"/>
        <v>431.98459881742019</v>
      </c>
      <c r="AO34" s="14">
        <f t="shared" si="20"/>
        <v>485.68537505995482</v>
      </c>
    </row>
    <row r="35" spans="1:41" x14ac:dyDescent="0.4">
      <c r="A35" s="190">
        <v>41</v>
      </c>
      <c r="B35" s="22">
        <f t="shared" si="30"/>
        <v>640312.42374328489</v>
      </c>
      <c r="C35" s="7">
        <f t="shared" si="30"/>
        <v>641092.81699298427</v>
      </c>
      <c r="D35" s="7">
        <f t="shared" si="30"/>
        <v>641872.26143524854</v>
      </c>
      <c r="E35" s="7">
        <f t="shared" si="30"/>
        <v>642650.76052238513</v>
      </c>
      <c r="F35" s="6">
        <f t="shared" si="30"/>
        <v>643428.31768581655</v>
      </c>
      <c r="G35" s="7">
        <f t="shared" si="30"/>
        <v>644204.93633625633</v>
      </c>
      <c r="H35" s="8">
        <f t="shared" si="30"/>
        <v>644980.61986388406</v>
      </c>
      <c r="I35" s="7">
        <f t="shared" si="30"/>
        <v>645755.37163851759</v>
      </c>
      <c r="J35" s="7">
        <f t="shared" si="30"/>
        <v>646529.19500978454</v>
      </c>
      <c r="K35" s="7">
        <f t="shared" si="30"/>
        <v>647302.09330729034</v>
      </c>
      <c r="L35" s="27">
        <f t="shared" si="21"/>
        <v>78.082120129605755</v>
      </c>
      <c r="M35" s="13">
        <f t="shared" si="22"/>
        <v>155.96468227170408</v>
      </c>
      <c r="N35" s="13">
        <f t="shared" si="23"/>
        <v>233.64883189741522</v>
      </c>
      <c r="O35" s="27">
        <f t="shared" si="24"/>
        <v>311.135704755201</v>
      </c>
      <c r="P35" s="13">
        <f t="shared" si="25"/>
        <v>388.42642697831616</v>
      </c>
      <c r="Q35" s="14">
        <f t="shared" si="26"/>
        <v>465.52211519156117</v>
      </c>
      <c r="R35" s="13">
        <f t="shared" si="27"/>
        <v>542.42387661628891</v>
      </c>
      <c r="S35" s="13">
        <f t="shared" si="28"/>
        <v>619.13280917482916</v>
      </c>
      <c r="T35" s="14">
        <f t="shared" si="29"/>
        <v>695.65000159176998</v>
      </c>
      <c r="V35" s="27">
        <v>86</v>
      </c>
      <c r="W35" s="22">
        <f t="shared" si="2"/>
        <v>927361.84954957035</v>
      </c>
      <c r="X35" s="7">
        <f t="shared" si="3"/>
        <v>927900.85677296366</v>
      </c>
      <c r="Y35" s="7">
        <f t="shared" si="4"/>
        <v>928439.55107481277</v>
      </c>
      <c r="Z35" s="7">
        <f t="shared" si="5"/>
        <v>928977.93299948738</v>
      </c>
      <c r="AA35" s="6">
        <f t="shared" si="6"/>
        <v>929516.0030897801</v>
      </c>
      <c r="AB35" s="7">
        <f t="shared" si="7"/>
        <v>930053.7618869138</v>
      </c>
      <c r="AC35" s="8">
        <f t="shared" si="8"/>
        <v>930591.20993054728</v>
      </c>
      <c r="AD35" s="7">
        <f t="shared" si="9"/>
        <v>931128.34775878245</v>
      </c>
      <c r="AE35" s="7">
        <f t="shared" si="10"/>
        <v>931665.17590816924</v>
      </c>
      <c r="AF35" s="7">
        <f t="shared" si="11"/>
        <v>932201.69491371349</v>
      </c>
      <c r="AG35" s="27">
        <f t="shared" si="12"/>
        <v>53.914819356054068</v>
      </c>
      <c r="AH35" s="13">
        <f t="shared" si="13"/>
        <v>107.76387665071525</v>
      </c>
      <c r="AI35" s="13">
        <f t="shared" si="14"/>
        <v>161.54735227837227</v>
      </c>
      <c r="AJ35" s="27">
        <f t="shared" si="15"/>
        <v>215.26542589941528</v>
      </c>
      <c r="AK35" s="13">
        <f t="shared" si="16"/>
        <v>268.91827644652221</v>
      </c>
      <c r="AL35" s="14">
        <f t="shared" si="17"/>
        <v>322.50608212675434</v>
      </c>
      <c r="AM35" s="13">
        <f t="shared" si="18"/>
        <v>376.02902042667847</v>
      </c>
      <c r="AN35" s="13">
        <f t="shared" si="19"/>
        <v>429.48726811492816</v>
      </c>
      <c r="AO35" s="14">
        <f t="shared" si="20"/>
        <v>482.88100124686025</v>
      </c>
    </row>
    <row r="36" spans="1:41" x14ac:dyDescent="0.4">
      <c r="A36" s="190">
        <v>42</v>
      </c>
      <c r="B36" s="22">
        <f t="shared" si="30"/>
        <v>648074.06984078605</v>
      </c>
      <c r="C36" s="7">
        <f t="shared" si="30"/>
        <v>648845.12790033338</v>
      </c>
      <c r="D36" s="7">
        <f t="shared" si="30"/>
        <v>649615.27075646864</v>
      </c>
      <c r="E36" s="7">
        <f t="shared" si="30"/>
        <v>650384.50166036398</v>
      </c>
      <c r="F36" s="6">
        <f t="shared" si="30"/>
        <v>651152.82384398824</v>
      </c>
      <c r="G36" s="7">
        <f t="shared" si="30"/>
        <v>651920.24052026495</v>
      </c>
      <c r="H36" s="8">
        <f t="shared" si="30"/>
        <v>652686.7548832288</v>
      </c>
      <c r="I36" s="7">
        <f t="shared" si="30"/>
        <v>653452.37010818161</v>
      </c>
      <c r="J36" s="7">
        <f t="shared" si="30"/>
        <v>654217.08935184497</v>
      </c>
      <c r="K36" s="7">
        <f t="shared" si="30"/>
        <v>654980.91575251264</v>
      </c>
      <c r="L36" s="27">
        <f t="shared" si="21"/>
        <v>77.147083166055381</v>
      </c>
      <c r="M36" s="13">
        <f t="shared" si="22"/>
        <v>154.10168318473734</v>
      </c>
      <c r="N36" s="13">
        <f t="shared" si="23"/>
        <v>230.86487872921862</v>
      </c>
      <c r="O36" s="27">
        <f t="shared" si="24"/>
        <v>307.43773953360505</v>
      </c>
      <c r="P36" s="13">
        <f t="shared" si="25"/>
        <v>383.82132648862898</v>
      </c>
      <c r="Q36" s="14">
        <f t="shared" si="26"/>
        <v>460.01669173873961</v>
      </c>
      <c r="R36" s="13">
        <f t="shared" si="27"/>
        <v>536.02487877558451</v>
      </c>
      <c r="S36" s="13">
        <f t="shared" si="28"/>
        <v>611.84692253172398</v>
      </c>
      <c r="T36" s="14">
        <f t="shared" si="29"/>
        <v>687.48384947271552</v>
      </c>
      <c r="V36" s="27">
        <v>87</v>
      </c>
      <c r="W36" s="22">
        <f t="shared" si="2"/>
        <v>932737.90530888154</v>
      </c>
      <c r="X36" s="7">
        <f t="shared" si="3"/>
        <v>933273.80762560782</v>
      </c>
      <c r="Y36" s="7">
        <f t="shared" si="4"/>
        <v>933809.40239430021</v>
      </c>
      <c r="Z36" s="7">
        <f t="shared" si="5"/>
        <v>934344.69014384621</v>
      </c>
      <c r="AA36" s="6">
        <f t="shared" si="6"/>
        <v>934879.67140161956</v>
      </c>
      <c r="AB36" s="7">
        <f t="shared" si="7"/>
        <v>935414.34669348539</v>
      </c>
      <c r="AC36" s="8">
        <f t="shared" si="8"/>
        <v>935948.71654380718</v>
      </c>
      <c r="AD36" s="7">
        <f t="shared" si="9"/>
        <v>936482.78147545247</v>
      </c>
      <c r="AE36" s="7">
        <f t="shared" si="10"/>
        <v>937016.54200979834</v>
      </c>
      <c r="AF36" s="7">
        <f t="shared" si="11"/>
        <v>937549.99866673781</v>
      </c>
      <c r="AG36" s="27">
        <f t="shared" si="12"/>
        <v>53.604086438775994</v>
      </c>
      <c r="AH36" s="13">
        <f t="shared" si="13"/>
        <v>107.14354063489009</v>
      </c>
      <c r="AI36" s="13">
        <f t="shared" si="14"/>
        <v>160.6185378493974</v>
      </c>
      <c r="AJ36" s="27">
        <f t="shared" si="15"/>
        <v>214.02925263985526</v>
      </c>
      <c r="AK36" s="13">
        <f t="shared" si="16"/>
        <v>267.37585886346642</v>
      </c>
      <c r="AL36" s="14">
        <f t="shared" si="17"/>
        <v>320.65852968138643</v>
      </c>
      <c r="AM36" s="13">
        <f t="shared" si="18"/>
        <v>373.87743756198324</v>
      </c>
      <c r="AN36" s="13">
        <f t="shared" si="19"/>
        <v>427.03275428432971</v>
      </c>
      <c r="AO36" s="14">
        <f t="shared" si="20"/>
        <v>480.12465094251093</v>
      </c>
    </row>
    <row r="37" spans="1:41" x14ac:dyDescent="0.4">
      <c r="A37" s="190">
        <v>43</v>
      </c>
      <c r="B37" s="22">
        <f t="shared" si="30"/>
        <v>655743.85243020009</v>
      </c>
      <c r="C37" s="7">
        <f t="shared" si="30"/>
        <v>656505.90248679416</v>
      </c>
      <c r="D37" s="7">
        <f t="shared" si="30"/>
        <v>657267.06900619937</v>
      </c>
      <c r="E37" s="7">
        <f t="shared" si="30"/>
        <v>658027.35505448398</v>
      </c>
      <c r="F37" s="6">
        <f t="shared" si="30"/>
        <v>658786.76368002407</v>
      </c>
      <c r="G37" s="7">
        <f t="shared" si="30"/>
        <v>659545.29791364598</v>
      </c>
      <c r="H37" s="8">
        <f t="shared" si="30"/>
        <v>660302.96076876717</v>
      </c>
      <c r="I37" s="7">
        <f t="shared" si="30"/>
        <v>661059.75524153642</v>
      </c>
      <c r="J37" s="7">
        <f t="shared" si="30"/>
        <v>661815.68431097188</v>
      </c>
      <c r="K37" s="7">
        <f t="shared" si="30"/>
        <v>662570.75093909784</v>
      </c>
      <c r="L37" s="27">
        <f t="shared" si="21"/>
        <v>76.244852583738975</v>
      </c>
      <c r="M37" s="13">
        <f t="shared" si="22"/>
        <v>152.30388848599978</v>
      </c>
      <c r="N37" s="13">
        <f t="shared" si="23"/>
        <v>228.17812491103541</v>
      </c>
      <c r="O37" s="27">
        <f t="shared" si="24"/>
        <v>303.86857082752977</v>
      </c>
      <c r="P37" s="13">
        <f t="shared" si="25"/>
        <v>379.3762270557927</v>
      </c>
      <c r="Q37" s="14">
        <f t="shared" si="26"/>
        <v>454.70208635402378</v>
      </c>
      <c r="R37" s="13">
        <f t="shared" si="27"/>
        <v>529.84713350399397</v>
      </c>
      <c r="S37" s="13">
        <f t="shared" si="28"/>
        <v>604.8123453942826</v>
      </c>
      <c r="T37" s="14">
        <f t="shared" si="29"/>
        <v>679.59869110351428</v>
      </c>
      <c r="V37" s="27">
        <v>88</v>
      </c>
      <c r="W37" s="22">
        <f t="shared" si="2"/>
        <v>938083.151964686</v>
      </c>
      <c r="X37" s="7">
        <f t="shared" si="3"/>
        <v>938616.00242058514</v>
      </c>
      <c r="Y37" s="7">
        <f t="shared" si="4"/>
        <v>939148.5505499118</v>
      </c>
      <c r="Z37" s="7">
        <f t="shared" si="5"/>
        <v>939680.79686668061</v>
      </c>
      <c r="AA37" s="6">
        <f t="shared" si="6"/>
        <v>940212.74188345263</v>
      </c>
      <c r="AB37" s="7">
        <f t="shared" si="7"/>
        <v>940744.38611133897</v>
      </c>
      <c r="AC37" s="8">
        <f t="shared" si="8"/>
        <v>941275.73006000742</v>
      </c>
      <c r="AD37" s="7">
        <f t="shared" si="9"/>
        <v>941806.7742376884</v>
      </c>
      <c r="AE37" s="7">
        <f t="shared" si="10"/>
        <v>942337.5191511797</v>
      </c>
      <c r="AF37" s="7">
        <f t="shared" si="11"/>
        <v>942867.9653058534</v>
      </c>
      <c r="AG37" s="27">
        <f t="shared" si="12"/>
        <v>53.298664965201169</v>
      </c>
      <c r="AH37" s="13">
        <f t="shared" si="13"/>
        <v>106.533795521711</v>
      </c>
      <c r="AI37" s="13">
        <f t="shared" si="14"/>
        <v>159.70556199958082</v>
      </c>
      <c r="AJ37" s="27">
        <f t="shared" si="15"/>
        <v>212.81413405388594</v>
      </c>
      <c r="AK37" s="13">
        <f t="shared" si="16"/>
        <v>265.85968066588975</v>
      </c>
      <c r="AL37" s="14">
        <f t="shared" si="17"/>
        <v>318.84237014839891</v>
      </c>
      <c r="AM37" s="13">
        <f t="shared" si="18"/>
        <v>371.76237014809158</v>
      </c>
      <c r="AN37" s="13">
        <f t="shared" si="19"/>
        <v>424.61984764982481</v>
      </c>
      <c r="AO37" s="14">
        <f t="shared" si="20"/>
        <v>477.41496897942852</v>
      </c>
    </row>
    <row r="38" spans="1:41" x14ac:dyDescent="0.4">
      <c r="A38" s="190">
        <v>44</v>
      </c>
      <c r="B38" s="22">
        <f t="shared" ref="B38:K48" si="31">SQRT($A38+B$2*0.1)*100000</f>
        <v>663324.95807107992</v>
      </c>
      <c r="C38" s="7">
        <f t="shared" si="31"/>
        <v>664078.30863535975</v>
      </c>
      <c r="D38" s="7">
        <f t="shared" si="31"/>
        <v>664830.8055437865</v>
      </c>
      <c r="E38" s="7">
        <f t="shared" si="31"/>
        <v>665582.45169174951</v>
      </c>
      <c r="F38" s="6">
        <f t="shared" si="31"/>
        <v>666333.24995830725</v>
      </c>
      <c r="G38" s="7">
        <f t="shared" si="31"/>
        <v>667083.20320631668</v>
      </c>
      <c r="H38" s="8">
        <f t="shared" si="31"/>
        <v>667832.31428256002</v>
      </c>
      <c r="I38" s="7">
        <f t="shared" si="31"/>
        <v>668580.58601787116</v>
      </c>
      <c r="J38" s="7">
        <f t="shared" si="31"/>
        <v>669328.02122726047</v>
      </c>
      <c r="K38" s="7">
        <f t="shared" si="31"/>
        <v>670074.62271003821</v>
      </c>
      <c r="L38" s="27">
        <f t="shared" si="21"/>
        <v>75.373553799465299</v>
      </c>
      <c r="M38" s="13">
        <f t="shared" si="22"/>
        <v>150.56758126488421</v>
      </c>
      <c r="N38" s="13">
        <f t="shared" si="23"/>
        <v>225.58304292580578</v>
      </c>
      <c r="O38" s="27">
        <f t="shared" si="24"/>
        <v>300.4208917102078</v>
      </c>
      <c r="P38" s="13">
        <f t="shared" si="25"/>
        <v>375.08207302412484</v>
      </c>
      <c r="Q38" s="14">
        <f t="shared" si="26"/>
        <v>449.56752482883167</v>
      </c>
      <c r="R38" s="13">
        <f t="shared" si="27"/>
        <v>523.87817771791015</v>
      </c>
      <c r="S38" s="13">
        <f t="shared" si="28"/>
        <v>598.01495499315206</v>
      </c>
      <c r="T38" s="14">
        <f t="shared" si="29"/>
        <v>671.97877273953054</v>
      </c>
      <c r="V38" s="27">
        <v>89</v>
      </c>
      <c r="W38" s="22">
        <f t="shared" si="2"/>
        <v>943398.11320566037</v>
      </c>
      <c r="X38" s="7">
        <f t="shared" si="3"/>
        <v>943927.96335313632</v>
      </c>
      <c r="Y38" s="7">
        <f t="shared" si="4"/>
        <v>944457.51624940755</v>
      </c>
      <c r="Z38" s="7">
        <f t="shared" si="5"/>
        <v>944986.77239419601</v>
      </c>
      <c r="AA38" s="6">
        <f t="shared" si="6"/>
        <v>945515.73228582507</v>
      </c>
      <c r="AB38" s="7">
        <f t="shared" si="7"/>
        <v>946044.39642122516</v>
      </c>
      <c r="AC38" s="8">
        <f t="shared" si="8"/>
        <v>946572.76529593859</v>
      </c>
      <c r="AD38" s="7">
        <f t="shared" si="9"/>
        <v>947100.83940412593</v>
      </c>
      <c r="AE38" s="7">
        <f t="shared" si="10"/>
        <v>947628.61923857068</v>
      </c>
      <c r="AF38" s="7">
        <f t="shared" si="11"/>
        <v>948156.10529068485</v>
      </c>
      <c r="AG38" s="27">
        <f t="shared" si="12"/>
        <v>52.998405323014595</v>
      </c>
      <c r="AH38" s="13">
        <f t="shared" si="13"/>
        <v>105.93434333940968</v>
      </c>
      <c r="AI38" s="13">
        <f t="shared" si="14"/>
        <v>158.80797964159865</v>
      </c>
      <c r="AJ38" s="27">
        <f t="shared" si="15"/>
        <v>211.6194791715825</v>
      </c>
      <c r="AK38" s="13">
        <f t="shared" si="16"/>
        <v>264.36900622479152</v>
      </c>
      <c r="AL38" s="14">
        <f t="shared" si="17"/>
        <v>317.05672445322853</v>
      </c>
      <c r="AM38" s="13">
        <f t="shared" si="18"/>
        <v>369.68279686919414</v>
      </c>
      <c r="AN38" s="13">
        <f t="shared" si="19"/>
        <v>422.24738584784791</v>
      </c>
      <c r="AO38" s="14">
        <f t="shared" si="20"/>
        <v>474.75065313046798</v>
      </c>
    </row>
    <row r="39" spans="1:41" x14ac:dyDescent="0.4">
      <c r="A39" s="190">
        <v>45</v>
      </c>
      <c r="B39" s="22">
        <f t="shared" si="31"/>
        <v>670820.39324993698</v>
      </c>
      <c r="C39" s="7">
        <f t="shared" si="31"/>
        <v>671565.33561523259</v>
      </c>
      <c r="D39" s="7">
        <f t="shared" si="31"/>
        <v>672309.45255886437</v>
      </c>
      <c r="E39" s="7">
        <f t="shared" si="31"/>
        <v>673052.74681855366</v>
      </c>
      <c r="F39" s="6">
        <f t="shared" si="31"/>
        <v>673795.2211169207</v>
      </c>
      <c r="G39" s="7">
        <f t="shared" si="31"/>
        <v>674536.87816160207</v>
      </c>
      <c r="H39" s="8">
        <f t="shared" si="31"/>
        <v>675277.72064536531</v>
      </c>
      <c r="I39" s="7">
        <f t="shared" si="31"/>
        <v>676017.75124622288</v>
      </c>
      <c r="J39" s="7">
        <f t="shared" si="31"/>
        <v>676756.97262754524</v>
      </c>
      <c r="K39" s="7">
        <f t="shared" si="31"/>
        <v>677495.38743817282</v>
      </c>
      <c r="L39" s="27">
        <f t="shared" si="21"/>
        <v>74.531458843383007</v>
      </c>
      <c r="M39" s="13">
        <f t="shared" si="22"/>
        <v>148.88933463406283</v>
      </c>
      <c r="N39" s="13">
        <f t="shared" si="23"/>
        <v>223.07453555054963</v>
      </c>
      <c r="O39" s="27">
        <f t="shared" si="24"/>
        <v>297.08796274336055</v>
      </c>
      <c r="P39" s="13">
        <f t="shared" si="25"/>
        <v>370.93051040626597</v>
      </c>
      <c r="Q39" s="14">
        <f t="shared" si="26"/>
        <v>444.60306584613863</v>
      </c>
      <c r="R39" s="13">
        <f t="shared" si="27"/>
        <v>518.10650955291931</v>
      </c>
      <c r="S39" s="13">
        <f t="shared" si="28"/>
        <v>591.44171526806895</v>
      </c>
      <c r="T39" s="14">
        <f t="shared" si="29"/>
        <v>664.60955005267169</v>
      </c>
      <c r="V39" s="27">
        <v>90</v>
      </c>
      <c r="W39" s="22">
        <f t="shared" ref="W39:W48" si="32">SQRT($V39+B$2*0.01)*100000</f>
        <v>948683.29805051384</v>
      </c>
      <c r="X39" s="7">
        <f t="shared" ref="X39:X48" si="33">SQRT($V39+C$2*0.01)*100000</f>
        <v>948736.00121424731</v>
      </c>
      <c r="Y39" s="7">
        <f t="shared" ref="Y39:Y48" si="34">SQRT($V39+D$2*0.01)*100000</f>
        <v>948788.70145043358</v>
      </c>
      <c r="Z39" s="7">
        <f t="shared" ref="Z39:Z48" si="35">SQRT($V39+E$2*0.01)*100000</f>
        <v>948841.39875956089</v>
      </c>
      <c r="AA39" s="6">
        <f t="shared" ref="AA39:AA48" si="36">SQRT($V39+F$2*0.01)*100000</f>
        <v>948894.09314211668</v>
      </c>
      <c r="AB39" s="7">
        <f t="shared" ref="AB39:AB48" si="37">SQRT($V39+G$2*0.01)*100000</f>
        <v>948946.78459858848</v>
      </c>
      <c r="AC39" s="8">
        <f t="shared" ref="AC39:AC48" si="38">SQRT($V39+H$2*0.01)*100000</f>
        <v>948999.47312946385</v>
      </c>
      <c r="AD39" s="7">
        <f t="shared" ref="AD39:AD48" si="39">SQRT($V39+I$2*0.01)*100000</f>
        <v>949052.15873522998</v>
      </c>
      <c r="AE39" s="7">
        <f t="shared" ref="AE39:AE48" si="40">SQRT($V39+J$2*0.01)*100000</f>
        <v>949104.84141637373</v>
      </c>
      <c r="AF39" s="7">
        <f t="shared" ref="AF39:AF48" si="41">SQRT($V39+K$2*0.01)*100000</f>
        <v>949157.52117338241</v>
      </c>
      <c r="AG39" s="27">
        <f t="shared" ref="AG39:AG48" si="42">SQRT($V39+B$2*0.01+L$3*0.001)*100000-SQRT($V39+B$2*0.01)*100000</f>
        <v>5.2704481268301606</v>
      </c>
      <c r="AH39" s="13">
        <f t="shared" ref="AH39:AH48" si="43">SQRT($V39+C$2*0.01+M$3*0.001)*100000-SQRT($V39+C$2*0.01)*100000</f>
        <v>10.540281425230205</v>
      </c>
      <c r="AI39" s="13">
        <f t="shared" ref="AI39:AI48" si="44">SQRT($V39+D$2*0.01+N$3*0.001)*100000-SQRT($V39+D$2*0.01)*100000</f>
        <v>15.809500057250261</v>
      </c>
      <c r="AJ39" s="27">
        <f t="shared" ref="AJ39:AJ48" si="45">SQRT($V39+E$2*0.01+O$3*0.001)*100000-SQRT($V39+E$2*0.01)*100000</f>
        <v>21.078104183659889</v>
      </c>
      <c r="AK39" s="13">
        <f t="shared" ref="AK39:AK48" si="46">SQRT($V39+F$2*0.01+P$3*0.001)*100000-SQRT($V39+F$2*0.01)*100000</f>
        <v>26.346093965927139</v>
      </c>
      <c r="AL39" s="14">
        <f t="shared" ref="AL39:AL48" si="47">SQRT($V39+G$2*0.01+Q$3*0.001)*100000-SQRT($V39+G$2*0.01)*100000</f>
        <v>31.613469565520063</v>
      </c>
      <c r="AM39" s="13">
        <f t="shared" ref="AM39:AM48" si="48">SQRT($V39+H$2*0.01+R$3*0.001)*100000-SQRT($V39+H$2*0.01)*100000</f>
        <v>36.880231143906713</v>
      </c>
      <c r="AN39" s="13">
        <f t="shared" ref="AN39:AN48" si="49">SQRT($V39+I$2*0.01+S$3*0.001)*100000-SQRT($V39+I$2*0.01)*100000</f>
        <v>42.146378861390986</v>
      </c>
      <c r="AO39" s="14">
        <f t="shared" ref="AO39:AO48" si="50">SQRT($V39+J$2*0.01+T$3*0.001)*100000-SQRT($V39+J$2*0.01)*100000</f>
        <v>47.411912880139425</v>
      </c>
    </row>
    <row r="40" spans="1:41" x14ac:dyDescent="0.4">
      <c r="A40" s="190">
        <v>46</v>
      </c>
      <c r="B40" s="22">
        <f t="shared" si="31"/>
        <v>678232.99831252685</v>
      </c>
      <c r="C40" s="7">
        <f t="shared" si="31"/>
        <v>678969.8078707183</v>
      </c>
      <c r="D40" s="7">
        <f t="shared" si="31"/>
        <v>679705.81871865713</v>
      </c>
      <c r="E40" s="7">
        <f t="shared" si="31"/>
        <v>680441.03344815993</v>
      </c>
      <c r="F40" s="6">
        <f t="shared" si="31"/>
        <v>681175.45463705598</v>
      </c>
      <c r="G40" s="7">
        <f t="shared" si="31"/>
        <v>681909.08484929276</v>
      </c>
      <c r="H40" s="8">
        <f t="shared" si="31"/>
        <v>682641.92663504055</v>
      </c>
      <c r="I40" s="7">
        <f t="shared" si="31"/>
        <v>683373.9825307955</v>
      </c>
      <c r="J40" s="7">
        <f t="shared" si="31"/>
        <v>684105.25505948276</v>
      </c>
      <c r="K40" s="7">
        <f t="shared" si="31"/>
        <v>684835.74673055729</v>
      </c>
      <c r="L40" s="27">
        <f t="shared" si="21"/>
        <v>73.716971937916242</v>
      </c>
      <c r="M40" s="13">
        <f t="shared" si="22"/>
        <v>147.26598326745443</v>
      </c>
      <c r="N40" s="13">
        <f t="shared" si="23"/>
        <v>220.64789372589439</v>
      </c>
      <c r="O40" s="27">
        <f t="shared" si="24"/>
        <v>293.86355654033832</v>
      </c>
      <c r="P40" s="13">
        <f t="shared" si="25"/>
        <v>366.91381849348545</v>
      </c>
      <c r="Q40" s="14">
        <f t="shared" si="26"/>
        <v>439.79951998649631</v>
      </c>
      <c r="R40" s="13">
        <f t="shared" si="27"/>
        <v>512.52149510220625</v>
      </c>
      <c r="S40" s="13">
        <f t="shared" si="28"/>
        <v>585.08057166822255</v>
      </c>
      <c r="T40" s="14">
        <f t="shared" si="29"/>
        <v>657.47757131687831</v>
      </c>
      <c r="V40" s="27">
        <v>91</v>
      </c>
      <c r="W40" s="22">
        <f t="shared" si="32"/>
        <v>953939.20141694567</v>
      </c>
      <c r="X40" s="7">
        <f t="shared" si="33"/>
        <v>953991.61421890918</v>
      </c>
      <c r="Y40" s="7">
        <f t="shared" si="34"/>
        <v>954044.02414144389</v>
      </c>
      <c r="Z40" s="7">
        <f t="shared" si="35"/>
        <v>954096.43118502444</v>
      </c>
      <c r="AA40" s="6">
        <f t="shared" si="36"/>
        <v>954148.8353501251</v>
      </c>
      <c r="AB40" s="7">
        <f t="shared" si="37"/>
        <v>954201.23663722002</v>
      </c>
      <c r="AC40" s="8">
        <f t="shared" si="38"/>
        <v>954253.6350467836</v>
      </c>
      <c r="AD40" s="7">
        <f t="shared" si="39"/>
        <v>954306.03057928954</v>
      </c>
      <c r="AE40" s="7">
        <f t="shared" si="40"/>
        <v>954358.42323521187</v>
      </c>
      <c r="AF40" s="7">
        <f t="shared" si="41"/>
        <v>954410.81301502453</v>
      </c>
      <c r="AG40" s="27">
        <f t="shared" si="42"/>
        <v>5.2414097841829062</v>
      </c>
      <c r="AH40" s="13">
        <f t="shared" si="43"/>
        <v>10.482214846066199</v>
      </c>
      <c r="AI40" s="13">
        <f t="shared" si="44"/>
        <v>15.722415342810564</v>
      </c>
      <c r="AJ40" s="27">
        <f t="shared" si="45"/>
        <v>20.962011431343853</v>
      </c>
      <c r="AK40" s="13">
        <f t="shared" si="46"/>
        <v>26.201003268477507</v>
      </c>
      <c r="AL40" s="14">
        <f t="shared" si="47"/>
        <v>31.439391011605039</v>
      </c>
      <c r="AM40" s="13">
        <f t="shared" si="48"/>
        <v>36.677174817072228</v>
      </c>
      <c r="AN40" s="13">
        <f t="shared" si="49"/>
        <v>41.914354841806926</v>
      </c>
      <c r="AO40" s="14">
        <f t="shared" si="50"/>
        <v>47.150931242853403</v>
      </c>
    </row>
    <row r="41" spans="1:41" x14ac:dyDescent="0.4">
      <c r="A41" s="190">
        <v>47</v>
      </c>
      <c r="B41" s="22">
        <f t="shared" si="31"/>
        <v>685565.46004010434</v>
      </c>
      <c r="C41" s="7">
        <f t="shared" si="31"/>
        <v>686294.39747093967</v>
      </c>
      <c r="D41" s="7">
        <f t="shared" si="31"/>
        <v>687022.56149270665</v>
      </c>
      <c r="E41" s="7">
        <f t="shared" si="31"/>
        <v>687749.9545619759</v>
      </c>
      <c r="F41" s="6">
        <f t="shared" si="31"/>
        <v>688476.57912234019</v>
      </c>
      <c r="G41" s="7">
        <f t="shared" si="31"/>
        <v>689202.43760451104</v>
      </c>
      <c r="H41" s="8">
        <f t="shared" si="31"/>
        <v>689927.53242641361</v>
      </c>
      <c r="I41" s="7">
        <f t="shared" si="31"/>
        <v>690651.86599328031</v>
      </c>
      <c r="J41" s="7">
        <f t="shared" si="31"/>
        <v>691375.44069774414</v>
      </c>
      <c r="K41" s="7">
        <f t="shared" si="31"/>
        <v>692098.25891993113</v>
      </c>
      <c r="L41" s="27">
        <f t="shared" si="21"/>
        <v>72.928616773569956</v>
      </c>
      <c r="M41" s="13">
        <f t="shared" si="22"/>
        <v>145.69459828094114</v>
      </c>
      <c r="N41" s="13">
        <f t="shared" si="23"/>
        <v>218.29875935963355</v>
      </c>
      <c r="O41" s="27">
        <f t="shared" si="24"/>
        <v>290.74190880695824</v>
      </c>
      <c r="P41" s="13">
        <f t="shared" si="25"/>
        <v>363.02484944066964</v>
      </c>
      <c r="Q41" s="14">
        <f t="shared" si="26"/>
        <v>435.14837815565988</v>
      </c>
      <c r="R41" s="13">
        <f t="shared" si="27"/>
        <v>507.11328598111868</v>
      </c>
      <c r="S41" s="13">
        <f t="shared" si="28"/>
        <v>578.92035813792609</v>
      </c>
      <c r="T41" s="14">
        <f t="shared" si="29"/>
        <v>650.57037409418263</v>
      </c>
      <c r="V41" s="27">
        <v>92</v>
      </c>
      <c r="W41" s="22">
        <f t="shared" si="32"/>
        <v>959166.30466254381</v>
      </c>
      <c r="X41" s="7">
        <f t="shared" si="33"/>
        <v>959218.43184959702</v>
      </c>
      <c r="Y41" s="7">
        <f t="shared" si="34"/>
        <v>959270.55620403565</v>
      </c>
      <c r="Z41" s="7">
        <f t="shared" si="35"/>
        <v>959322.67772632174</v>
      </c>
      <c r="AA41" s="6">
        <f t="shared" si="36"/>
        <v>959374.79641691665</v>
      </c>
      <c r="AB41" s="7">
        <f t="shared" si="37"/>
        <v>959426.91227628174</v>
      </c>
      <c r="AC41" s="8">
        <f t="shared" si="38"/>
        <v>959479.02530487871</v>
      </c>
      <c r="AD41" s="7">
        <f t="shared" si="39"/>
        <v>959531.13550316845</v>
      </c>
      <c r="AE41" s="7">
        <f t="shared" si="40"/>
        <v>959583.24287161254</v>
      </c>
      <c r="AF41" s="7">
        <f t="shared" si="41"/>
        <v>959635.34741067141</v>
      </c>
      <c r="AG41" s="27">
        <f t="shared" si="42"/>
        <v>5.212846186128445</v>
      </c>
      <c r="AH41" s="13">
        <f t="shared" si="43"/>
        <v>10.425097482046112</v>
      </c>
      <c r="AI41" s="13">
        <f t="shared" si="44"/>
        <v>15.636754040839151</v>
      </c>
      <c r="AJ41" s="27">
        <f t="shared" si="45"/>
        <v>20.847816015011631</v>
      </c>
      <c r="AK41" s="13">
        <f t="shared" si="46"/>
        <v>26.058283557416871</v>
      </c>
      <c r="AL41" s="14">
        <f t="shared" si="47"/>
        <v>31.268156820675358</v>
      </c>
      <c r="AM41" s="13">
        <f t="shared" si="48"/>
        <v>36.477435957640409</v>
      </c>
      <c r="AN41" s="13">
        <f t="shared" si="49"/>
        <v>41.686121120699681</v>
      </c>
      <c r="AO41" s="14">
        <f t="shared" si="50"/>
        <v>46.894212462124415</v>
      </c>
    </row>
    <row r="42" spans="1:41" x14ac:dyDescent="0.4">
      <c r="A42" s="190">
        <v>48</v>
      </c>
      <c r="B42" s="22">
        <f t="shared" si="31"/>
        <v>692820.32302755082</v>
      </c>
      <c r="C42" s="7">
        <f t="shared" si="31"/>
        <v>693541.63537598809</v>
      </c>
      <c r="D42" s="7">
        <f t="shared" si="31"/>
        <v>694262.19830839126</v>
      </c>
      <c r="E42" s="7">
        <f t="shared" si="31"/>
        <v>694982.01415576215</v>
      </c>
      <c r="F42" s="6">
        <f t="shared" si="31"/>
        <v>695701.08523704344</v>
      </c>
      <c r="G42" s="7">
        <f t="shared" si="31"/>
        <v>696419.4138592059</v>
      </c>
      <c r="H42" s="8">
        <f t="shared" si="31"/>
        <v>697137.00231733511</v>
      </c>
      <c r="I42" s="7">
        <f t="shared" si="31"/>
        <v>697853.85289471608</v>
      </c>
      <c r="J42" s="7">
        <f t="shared" si="31"/>
        <v>698569.96786291921</v>
      </c>
      <c r="K42" s="7">
        <f t="shared" si="31"/>
        <v>699285.34948188346</v>
      </c>
      <c r="L42" s="27">
        <f t="shared" si="21"/>
        <v>72.165025249472819</v>
      </c>
      <c r="M42" s="13">
        <f t="shared" si="22"/>
        <v>144.17246499692556</v>
      </c>
      <c r="N42" s="13">
        <f t="shared" si="23"/>
        <v>216.02309239539318</v>
      </c>
      <c r="O42" s="27">
        <f t="shared" si="24"/>
        <v>287.71767498564441</v>
      </c>
      <c r="P42" s="13">
        <f t="shared" si="25"/>
        <v>359.25697475066409</v>
      </c>
      <c r="Q42" s="14">
        <f t="shared" si="26"/>
        <v>430.64174816792365</v>
      </c>
      <c r="R42" s="13">
        <f t="shared" si="27"/>
        <v>501.87274626106955</v>
      </c>
      <c r="S42" s="13">
        <f t="shared" si="28"/>
        <v>572.95071465277579</v>
      </c>
      <c r="T42" s="14">
        <f t="shared" si="29"/>
        <v>643.87639361445326</v>
      </c>
      <c r="V42" s="27">
        <v>93</v>
      </c>
      <c r="W42" s="22">
        <f t="shared" si="32"/>
        <v>964365.07609929552</v>
      </c>
      <c r="X42" s="7">
        <f t="shared" si="33"/>
        <v>964416.92229035473</v>
      </c>
      <c r="Y42" s="7">
        <f t="shared" si="34"/>
        <v>964468.76569435885</v>
      </c>
      <c r="Z42" s="7">
        <f t="shared" si="35"/>
        <v>964520.60631175735</v>
      </c>
      <c r="AA42" s="6">
        <f t="shared" si="36"/>
        <v>964572.44414299959</v>
      </c>
      <c r="AB42" s="7">
        <f t="shared" si="37"/>
        <v>964624.27918853459</v>
      </c>
      <c r="AC42" s="8">
        <f t="shared" si="38"/>
        <v>964676.1114488116</v>
      </c>
      <c r="AD42" s="7">
        <f t="shared" si="39"/>
        <v>964727.94092427939</v>
      </c>
      <c r="AE42" s="7">
        <f t="shared" si="40"/>
        <v>964779.76761538698</v>
      </c>
      <c r="AF42" s="7">
        <f t="shared" si="41"/>
        <v>964831.59152258281</v>
      </c>
      <c r="AG42" s="27">
        <f t="shared" si="42"/>
        <v>5.1847445362946019</v>
      </c>
      <c r="AH42" s="13">
        <f t="shared" si="43"/>
        <v>10.368903750786558</v>
      </c>
      <c r="AI42" s="13">
        <f t="shared" si="44"/>
        <v>15.552477792603895</v>
      </c>
      <c r="AJ42" s="27">
        <f t="shared" si="45"/>
        <v>20.73546681064181</v>
      </c>
      <c r="AK42" s="13">
        <f t="shared" si="46"/>
        <v>25.917870952864178</v>
      </c>
      <c r="AL42" s="14">
        <f t="shared" si="47"/>
        <v>31.099690368399024</v>
      </c>
      <c r="AM42" s="13">
        <f t="shared" si="48"/>
        <v>36.280925205908716</v>
      </c>
      <c r="AN42" s="13">
        <f t="shared" si="49"/>
        <v>41.461575613357127</v>
      </c>
      <c r="AO42" s="14">
        <f t="shared" si="50"/>
        <v>46.641641739406623</v>
      </c>
    </row>
    <row r="43" spans="1:41" x14ac:dyDescent="0.4">
      <c r="A43" s="190">
        <v>49</v>
      </c>
      <c r="B43" s="22">
        <f t="shared" si="31"/>
        <v>700000</v>
      </c>
      <c r="C43" s="7">
        <f t="shared" si="31"/>
        <v>700713.92165419401</v>
      </c>
      <c r="D43" s="7">
        <f t="shared" si="31"/>
        <v>701427.11667000735</v>
      </c>
      <c r="E43" s="7">
        <f t="shared" si="31"/>
        <v>702139.5872616783</v>
      </c>
      <c r="F43" s="6">
        <f t="shared" si="31"/>
        <v>702851.33563222317</v>
      </c>
      <c r="G43" s="7">
        <f t="shared" si="31"/>
        <v>703562.36397351441</v>
      </c>
      <c r="H43" s="8">
        <f t="shared" si="31"/>
        <v>704272.67446636036</v>
      </c>
      <c r="I43" s="7">
        <f t="shared" si="31"/>
        <v>704982.26928058267</v>
      </c>
      <c r="J43" s="7">
        <f t="shared" si="31"/>
        <v>705691.15057509404</v>
      </c>
      <c r="K43" s="7">
        <f t="shared" si="31"/>
        <v>706399.3204979744</v>
      </c>
      <c r="L43" s="27">
        <f t="shared" si="21"/>
        <v>71.424927485524677</v>
      </c>
      <c r="M43" s="13">
        <f t="shared" si="22"/>
        <v>142.69706321530975</v>
      </c>
      <c r="N43" s="13">
        <f t="shared" si="23"/>
        <v>213.81714158260729</v>
      </c>
      <c r="O43" s="27">
        <f t="shared" si="24"/>
        <v>284.78589175944217</v>
      </c>
      <c r="P43" s="13">
        <f t="shared" si="25"/>
        <v>355.60403774329461</v>
      </c>
      <c r="Q43" s="14">
        <f t="shared" si="26"/>
        <v>426.27229840727523</v>
      </c>
      <c r="R43" s="13">
        <f t="shared" si="27"/>
        <v>496.79138754564337</v>
      </c>
      <c r="S43" s="13">
        <f t="shared" si="28"/>
        <v>567.16201392270159</v>
      </c>
      <c r="T43" s="14">
        <f t="shared" si="29"/>
        <v>637.38488131808117</v>
      </c>
      <c r="V43" s="27">
        <v>94</v>
      </c>
      <c r="W43" s="22">
        <f t="shared" si="32"/>
        <v>969535.97148326586</v>
      </c>
      <c r="X43" s="7">
        <f t="shared" si="33"/>
        <v>969587.54117408092</v>
      </c>
      <c r="Y43" s="7">
        <f t="shared" si="34"/>
        <v>969639.10812219197</v>
      </c>
      <c r="Z43" s="7">
        <f t="shared" si="35"/>
        <v>969690.67232803674</v>
      </c>
      <c r="AA43" s="6">
        <f t="shared" si="36"/>
        <v>969742.23379205272</v>
      </c>
      <c r="AB43" s="7">
        <f t="shared" si="37"/>
        <v>969793.79251467681</v>
      </c>
      <c r="AC43" s="8">
        <f t="shared" si="38"/>
        <v>969845.3484963465</v>
      </c>
      <c r="AD43" s="7">
        <f t="shared" si="39"/>
        <v>969896.90173749905</v>
      </c>
      <c r="AE43" s="7">
        <f t="shared" si="40"/>
        <v>969948.45223857136</v>
      </c>
      <c r="AF43" s="7">
        <f t="shared" si="41"/>
        <v>969999.99999999988</v>
      </c>
      <c r="AG43" s="27">
        <f t="shared" si="42"/>
        <v>5.1570925157284364</v>
      </c>
      <c r="AH43" s="13">
        <f t="shared" si="43"/>
        <v>10.313609024393372</v>
      </c>
      <c r="AI43" s="13">
        <f t="shared" si="44"/>
        <v>15.46954967151396</v>
      </c>
      <c r="AJ43" s="27">
        <f t="shared" si="45"/>
        <v>20.624914601445198</v>
      </c>
      <c r="AK43" s="13">
        <f t="shared" si="46"/>
        <v>25.779703958542086</v>
      </c>
      <c r="AL43" s="14">
        <f t="shared" si="47"/>
        <v>30.933917888323776</v>
      </c>
      <c r="AM43" s="13">
        <f t="shared" si="48"/>
        <v>36.087556535261683</v>
      </c>
      <c r="AN43" s="13">
        <f t="shared" si="49"/>
        <v>41.240620043245144</v>
      </c>
      <c r="AO43" s="14">
        <f t="shared" si="50"/>
        <v>46.393108557211235</v>
      </c>
    </row>
    <row r="44" spans="1:41" x14ac:dyDescent="0.4">
      <c r="A44" s="190">
        <v>50</v>
      </c>
      <c r="B44" s="22">
        <f t="shared" si="31"/>
        <v>707106.7811865476</v>
      </c>
      <c r="C44" s="7">
        <f t="shared" si="31"/>
        <v>707813.53476745554</v>
      </c>
      <c r="D44" s="7">
        <f t="shared" si="31"/>
        <v>708519.58335673413</v>
      </c>
      <c r="E44" s="7">
        <f t="shared" si="31"/>
        <v>709224.92905988579</v>
      </c>
      <c r="F44" s="6">
        <f t="shared" si="31"/>
        <v>709929.57397195394</v>
      </c>
      <c r="G44" s="7">
        <f t="shared" si="31"/>
        <v>710633.52017759474</v>
      </c>
      <c r="H44" s="8">
        <f t="shared" si="31"/>
        <v>711336.76975114958</v>
      </c>
      <c r="I44" s="7">
        <f t="shared" si="31"/>
        <v>712039.32475671591</v>
      </c>
      <c r="J44" s="7">
        <f t="shared" si="31"/>
        <v>712741.18724821846</v>
      </c>
      <c r="K44" s="7">
        <f t="shared" si="31"/>
        <v>713442.35926947871</v>
      </c>
      <c r="L44" s="27">
        <f t="shared" si="21"/>
        <v>70.707142938161269</v>
      </c>
      <c r="M44" s="13">
        <f t="shared" si="22"/>
        <v>141.26604965887964</v>
      </c>
      <c r="N44" s="13">
        <f t="shared" si="23"/>
        <v>211.67741846269928</v>
      </c>
      <c r="O44" s="27">
        <f t="shared" si="24"/>
        <v>281.94194278458599</v>
      </c>
      <c r="P44" s="13">
        <f t="shared" si="25"/>
        <v>352.0603112365352</v>
      </c>
      <c r="Q44" s="14">
        <f t="shared" si="26"/>
        <v>422.03320765239187</v>
      </c>
      <c r="R44" s="13">
        <f t="shared" si="27"/>
        <v>491.86131113080774</v>
      </c>
      <c r="S44" s="13">
        <f t="shared" si="28"/>
        <v>561.54529607878067</v>
      </c>
      <c r="T44" s="14">
        <f t="shared" si="29"/>
        <v>631.08583225379698</v>
      </c>
      <c r="V44" s="27">
        <v>95</v>
      </c>
      <c r="W44" s="22">
        <f t="shared" si="32"/>
        <v>974679.43448089634</v>
      </c>
      <c r="X44" s="7">
        <f t="shared" si="33"/>
        <v>974730.7320486001</v>
      </c>
      <c r="Y44" s="7">
        <f t="shared" si="34"/>
        <v>974782.02691678714</v>
      </c>
      <c r="Z44" s="7">
        <f t="shared" si="35"/>
        <v>974833.31908588356</v>
      </c>
      <c r="AA44" s="6">
        <f t="shared" si="36"/>
        <v>974884.6085563153</v>
      </c>
      <c r="AB44" s="7">
        <f t="shared" si="37"/>
        <v>974935.89532850822</v>
      </c>
      <c r="AC44" s="8">
        <f t="shared" si="38"/>
        <v>974987.1794028884</v>
      </c>
      <c r="AD44" s="7">
        <f t="shared" si="39"/>
        <v>975038.46077988122</v>
      </c>
      <c r="AE44" s="7">
        <f t="shared" si="40"/>
        <v>975089.73945991253</v>
      </c>
      <c r="AF44" s="7">
        <f t="shared" si="41"/>
        <v>975141.01544340758</v>
      </c>
      <c r="AG44" s="27">
        <f t="shared" si="42"/>
        <v>5.1298782607773319</v>
      </c>
      <c r="AH44" s="13">
        <f t="shared" si="43"/>
        <v>10.259189585223794</v>
      </c>
      <c r="AI44" s="13">
        <f t="shared" si="44"/>
        <v>15.38793411408551</v>
      </c>
      <c r="AJ44" s="27">
        <f t="shared" si="45"/>
        <v>20.516111988574266</v>
      </c>
      <c r="AK44" s="13">
        <f t="shared" si="46"/>
        <v>25.643723349669017</v>
      </c>
      <c r="AL44" s="14">
        <f t="shared" si="47"/>
        <v>30.770768338348716</v>
      </c>
      <c r="AM44" s="13">
        <f t="shared" si="48"/>
        <v>35.897247095359489</v>
      </c>
      <c r="AN44" s="13">
        <f t="shared" si="49"/>
        <v>41.023159761447459</v>
      </c>
      <c r="AO44" s="14">
        <f t="shared" si="50"/>
        <v>46.148506477475166</v>
      </c>
    </row>
    <row r="45" spans="1:41" x14ac:dyDescent="0.4">
      <c r="A45" s="190">
        <v>51</v>
      </c>
      <c r="B45" s="22">
        <f t="shared" si="31"/>
        <v>714142.84285428503</v>
      </c>
      <c r="C45" s="7">
        <f t="shared" si="31"/>
        <v>714842.64002646075</v>
      </c>
      <c r="D45" s="7">
        <f t="shared" si="31"/>
        <v>715541.75279993273</v>
      </c>
      <c r="E45" s="7">
        <f t="shared" si="31"/>
        <v>716240.18317879934</v>
      </c>
      <c r="F45" s="6">
        <f t="shared" si="31"/>
        <v>716937.93315739685</v>
      </c>
      <c r="G45" s="7">
        <f t="shared" si="31"/>
        <v>717635.00472036621</v>
      </c>
      <c r="H45" s="8">
        <f t="shared" si="31"/>
        <v>718331.39984271885</v>
      </c>
      <c r="I45" s="7">
        <f t="shared" si="31"/>
        <v>719027.12048990198</v>
      </c>
      <c r="J45" s="7">
        <f t="shared" si="31"/>
        <v>719722.16861786321</v>
      </c>
      <c r="K45" s="7">
        <f t="shared" si="31"/>
        <v>720416.54617311503</v>
      </c>
      <c r="L45" s="27">
        <f t="shared" si="21"/>
        <v>70.01057247875724</v>
      </c>
      <c r="M45" s="13">
        <f t="shared" si="22"/>
        <v>139.87724231835455</v>
      </c>
      <c r="N45" s="13">
        <f t="shared" si="23"/>
        <v>209.60067416308448</v>
      </c>
      <c r="O45" s="27">
        <f t="shared" si="24"/>
        <v>279.18152811494656</v>
      </c>
      <c r="P45" s="13">
        <f t="shared" si="25"/>
        <v>348.62045977497473</v>
      </c>
      <c r="Q45" s="14">
        <f t="shared" si="26"/>
        <v>417.91812028351706</v>
      </c>
      <c r="R45" s="13">
        <f t="shared" si="27"/>
        <v>487.07515635911841</v>
      </c>
      <c r="S45" s="13">
        <f t="shared" si="28"/>
        <v>556.09221033880021</v>
      </c>
      <c r="T45" s="14">
        <f t="shared" si="29"/>
        <v>624.96992021694314</v>
      </c>
      <c r="V45" s="27">
        <v>96</v>
      </c>
      <c r="W45" s="22">
        <f t="shared" si="32"/>
        <v>979795.89711327117</v>
      </c>
      <c r="X45" s="7">
        <f t="shared" si="33"/>
        <v>979846.92682071519</v>
      </c>
      <c r="Y45" s="7">
        <f t="shared" si="34"/>
        <v>979897.95387070777</v>
      </c>
      <c r="Z45" s="7">
        <f t="shared" si="35"/>
        <v>979948.97826366453</v>
      </c>
      <c r="AA45" s="6">
        <f t="shared" si="36"/>
        <v>980000.00000000012</v>
      </c>
      <c r="AB45" s="7">
        <f t="shared" si="37"/>
        <v>980051.01908012922</v>
      </c>
      <c r="AC45" s="8">
        <f t="shared" si="38"/>
        <v>980102.0355044672</v>
      </c>
      <c r="AD45" s="7">
        <f t="shared" si="39"/>
        <v>980153.04927342851</v>
      </c>
      <c r="AE45" s="7">
        <f t="shared" si="40"/>
        <v>980204.06038742769</v>
      </c>
      <c r="AF45" s="7">
        <f t="shared" si="41"/>
        <v>980255.06884687929</v>
      </c>
      <c r="AG45" s="27">
        <f t="shared" si="42"/>
        <v>5.1030903415521607</v>
      </c>
      <c r="AH45" s="13">
        <f t="shared" si="43"/>
        <v>10.205622581299394</v>
      </c>
      <c r="AI45" s="13">
        <f t="shared" si="44"/>
        <v>15.307596856961027</v>
      </c>
      <c r="AJ45" s="27">
        <f t="shared" si="45"/>
        <v>20.409013305441476</v>
      </c>
      <c r="AK45" s="13">
        <f t="shared" si="46"/>
        <v>25.509872064460069</v>
      </c>
      <c r="AL45" s="14">
        <f t="shared" si="47"/>
        <v>30.610173271270469</v>
      </c>
      <c r="AM45" s="13">
        <f t="shared" si="48"/>
        <v>35.70991706289351</v>
      </c>
      <c r="AN45" s="13">
        <f t="shared" si="49"/>
        <v>40.809103576350026</v>
      </c>
      <c r="AO45" s="14">
        <f t="shared" si="50"/>
        <v>45.907732949359342</v>
      </c>
    </row>
    <row r="46" spans="1:41" x14ac:dyDescent="0.4">
      <c r="A46" s="190">
        <v>52</v>
      </c>
      <c r="B46" s="22">
        <f t="shared" si="31"/>
        <v>721110.2550927978</v>
      </c>
      <c r="C46" s="7">
        <f t="shared" si="31"/>
        <v>721803.29730474355</v>
      </c>
      <c r="D46" s="7">
        <f t="shared" si="31"/>
        <v>722495.67472753779</v>
      </c>
      <c r="E46" s="7">
        <f t="shared" si="31"/>
        <v>723187.38927058177</v>
      </c>
      <c r="F46" s="6">
        <f t="shared" si="31"/>
        <v>723878.44283415424</v>
      </c>
      <c r="G46" s="7">
        <f t="shared" si="31"/>
        <v>724568.83730947191</v>
      </c>
      <c r="H46" s="8">
        <f t="shared" si="31"/>
        <v>725258.57457874983</v>
      </c>
      <c r="I46" s="7">
        <f t="shared" si="31"/>
        <v>725947.65651526151</v>
      </c>
      <c r="J46" s="7">
        <f t="shared" si="31"/>
        <v>726636.08498339797</v>
      </c>
      <c r="K46" s="7">
        <f t="shared" si="31"/>
        <v>727323.86183872726</v>
      </c>
      <c r="L46" s="27">
        <f t="shared" si="21"/>
        <v>69.334191313944757</v>
      </c>
      <c r="M46" s="13">
        <f t="shared" si="22"/>
        <v>138.52860645821784</v>
      </c>
      <c r="N46" s="13">
        <f t="shared" si="23"/>
        <v>207.58387864835095</v>
      </c>
      <c r="O46" s="27">
        <f t="shared" si="24"/>
        <v>276.50063685514033</v>
      </c>
      <c r="P46" s="13">
        <f t="shared" si="25"/>
        <v>345.27950584189966</v>
      </c>
      <c r="Q46" s="14">
        <f t="shared" si="26"/>
        <v>413.92110620241147</v>
      </c>
      <c r="R46" s="13">
        <f t="shared" si="27"/>
        <v>482.42605439620093</v>
      </c>
      <c r="S46" s="13">
        <f t="shared" si="28"/>
        <v>550.79496278543957</v>
      </c>
      <c r="T46" s="14">
        <f t="shared" si="29"/>
        <v>619.0284396703355</v>
      </c>
      <c r="V46" s="27">
        <v>97</v>
      </c>
      <c r="W46" s="22">
        <f t="shared" si="32"/>
        <v>984885.78017961036</v>
      </c>
      <c r="X46" s="7">
        <f t="shared" si="33"/>
        <v>984936.5461794989</v>
      </c>
      <c r="Y46" s="7">
        <f t="shared" si="34"/>
        <v>984987.30956292013</v>
      </c>
      <c r="Z46" s="7">
        <f t="shared" si="35"/>
        <v>985038.07033027918</v>
      </c>
      <c r="AA46" s="6">
        <f t="shared" si="36"/>
        <v>985088.82848198013</v>
      </c>
      <c r="AB46" s="7">
        <f t="shared" si="37"/>
        <v>985139.5840184273</v>
      </c>
      <c r="AC46" s="8">
        <f t="shared" si="38"/>
        <v>985190.3369400251</v>
      </c>
      <c r="AD46" s="7">
        <f t="shared" si="39"/>
        <v>985241.08724717726</v>
      </c>
      <c r="AE46" s="7">
        <f t="shared" si="40"/>
        <v>985291.8349402881</v>
      </c>
      <c r="AF46" s="7">
        <f t="shared" si="41"/>
        <v>985342.58001976146</v>
      </c>
      <c r="AG46" s="27">
        <f t="shared" si="42"/>
        <v>5.076717741554603</v>
      </c>
      <c r="AH46" s="13">
        <f t="shared" si="43"/>
        <v>10.152885988587514</v>
      </c>
      <c r="AI46" s="13">
        <f t="shared" si="44"/>
        <v>15.228504875907674</v>
      </c>
      <c r="AJ46" s="27">
        <f t="shared" si="45"/>
        <v>20.303574536577798</v>
      </c>
      <c r="AK46" s="13">
        <f t="shared" si="46"/>
        <v>25.378095104941167</v>
      </c>
      <c r="AL46" s="14">
        <f t="shared" si="47"/>
        <v>30.452066714642569</v>
      </c>
      <c r="AM46" s="13">
        <f t="shared" si="48"/>
        <v>35.525489499326795</v>
      </c>
      <c r="AN46" s="13">
        <f t="shared" si="49"/>
        <v>40.598363592638634</v>
      </c>
      <c r="AO46" s="14">
        <f t="shared" si="50"/>
        <v>45.670689128222875</v>
      </c>
    </row>
    <row r="47" spans="1:41" x14ac:dyDescent="0.4">
      <c r="A47" s="190">
        <v>53</v>
      </c>
      <c r="B47" s="22">
        <f t="shared" si="31"/>
        <v>728010.98892805178</v>
      </c>
      <c r="C47" s="7">
        <f t="shared" si="31"/>
        <v>728697.46808946715</v>
      </c>
      <c r="D47" s="7">
        <f t="shared" si="31"/>
        <v>729383.30115241883</v>
      </c>
      <c r="E47" s="7">
        <f t="shared" si="31"/>
        <v>730068.48993775912</v>
      </c>
      <c r="F47" s="6">
        <f t="shared" si="31"/>
        <v>730753.03625780437</v>
      </c>
      <c r="G47" s="7">
        <f t="shared" si="31"/>
        <v>731436.94191638962</v>
      </c>
      <c r="H47" s="8">
        <f t="shared" si="31"/>
        <v>732120.20870892506</v>
      </c>
      <c r="I47" s="7">
        <f t="shared" si="31"/>
        <v>732802.83842245047</v>
      </c>
      <c r="J47" s="7">
        <f t="shared" si="31"/>
        <v>733484.83283568989</v>
      </c>
      <c r="K47" s="7">
        <f t="shared" si="31"/>
        <v>734166.19371910614</v>
      </c>
      <c r="L47" s="27">
        <f t="shared" si="21"/>
        <v>68.677042644005269</v>
      </c>
      <c r="M47" s="13">
        <f t="shared" si="22"/>
        <v>137.21824207680766</v>
      </c>
      <c r="N47" s="13">
        <f t="shared" si="23"/>
        <v>205.62420212628786</v>
      </c>
      <c r="O47" s="27">
        <f t="shared" si="24"/>
        <v>273.89552264939994</v>
      </c>
      <c r="P47" s="13">
        <f t="shared" si="25"/>
        <v>342.03279956511687</v>
      </c>
      <c r="Q47" s="14">
        <f t="shared" si="26"/>
        <v>410.03662488982081</v>
      </c>
      <c r="R47" s="13">
        <f t="shared" si="27"/>
        <v>477.90758676943369</v>
      </c>
      <c r="S47" s="13">
        <f t="shared" si="28"/>
        <v>545.64626951364335</v>
      </c>
      <c r="T47" s="14">
        <f t="shared" si="29"/>
        <v>613.25325362826698</v>
      </c>
      <c r="V47" s="27">
        <v>98</v>
      </c>
      <c r="W47" s="22">
        <f t="shared" si="32"/>
        <v>989949.49366116652</v>
      </c>
      <c r="X47" s="7">
        <f t="shared" si="33"/>
        <v>990000</v>
      </c>
      <c r="Y47" s="7">
        <f t="shared" si="34"/>
        <v>990050.50376230804</v>
      </c>
      <c r="Z47" s="7">
        <f t="shared" si="35"/>
        <v>990101.00494848518</v>
      </c>
      <c r="AA47" s="6">
        <f t="shared" si="36"/>
        <v>990151.503558925</v>
      </c>
      <c r="AB47" s="7">
        <f t="shared" si="37"/>
        <v>990201.99959402217</v>
      </c>
      <c r="AC47" s="8">
        <f t="shared" si="38"/>
        <v>990252.49305417051</v>
      </c>
      <c r="AD47" s="7">
        <f t="shared" si="39"/>
        <v>990302.98393976374</v>
      </c>
      <c r="AE47" s="7">
        <f t="shared" si="40"/>
        <v>990353.47225119581</v>
      </c>
      <c r="AF47" s="7">
        <f t="shared" si="41"/>
        <v>990403.9579888602</v>
      </c>
      <c r="AG47" s="27">
        <f t="shared" si="42"/>
        <v>5.050749838235788</v>
      </c>
      <c r="AH47" s="13">
        <f t="shared" si="43"/>
        <v>10.100958571070805</v>
      </c>
      <c r="AI47" s="13">
        <f t="shared" si="44"/>
        <v>15.150626329006627</v>
      </c>
      <c r="AJ47" s="27">
        <f t="shared" si="45"/>
        <v>20.199753242311999</v>
      </c>
      <c r="AK47" s="13">
        <f t="shared" si="46"/>
        <v>25.248339441837743</v>
      </c>
      <c r="AL47" s="14">
        <f t="shared" si="47"/>
        <v>30.296385057619773</v>
      </c>
      <c r="AM47" s="13">
        <f t="shared" si="48"/>
        <v>35.343890220043249</v>
      </c>
      <c r="AN47" s="13">
        <f t="shared" si="49"/>
        <v>40.390855059493333</v>
      </c>
      <c r="AO47" s="14">
        <f t="shared" si="50"/>
        <v>45.437279706238769</v>
      </c>
    </row>
    <row r="48" spans="1:41" x14ac:dyDescent="0.4">
      <c r="A48" s="191">
        <v>54</v>
      </c>
      <c r="B48" s="23">
        <f t="shared" si="31"/>
        <v>734846.92283495341</v>
      </c>
      <c r="C48" s="10">
        <f t="shared" si="31"/>
        <v>735527.02193733165</v>
      </c>
      <c r="D48" s="10">
        <f t="shared" si="31"/>
        <v>736206.49277223845</v>
      </c>
      <c r="E48" s="10">
        <f t="shared" si="31"/>
        <v>736885.3370776216</v>
      </c>
      <c r="F48" s="9">
        <f t="shared" si="31"/>
        <v>737563.55658343097</v>
      </c>
      <c r="G48" s="10">
        <f t="shared" si="31"/>
        <v>738241.15301166999</v>
      </c>
      <c r="H48" s="11">
        <f t="shared" si="31"/>
        <v>738918.12807644671</v>
      </c>
      <c r="I48" s="10">
        <f t="shared" si="31"/>
        <v>739594.48348402383</v>
      </c>
      <c r="J48" s="10">
        <f t="shared" si="31"/>
        <v>740270.22093286994</v>
      </c>
      <c r="K48" s="10">
        <f t="shared" si="31"/>
        <v>740945.34211370815</v>
      </c>
      <c r="L48" s="28">
        <f t="shared" si="21"/>
        <v>68.038231971673667</v>
      </c>
      <c r="M48" s="16">
        <f t="shared" si="22"/>
        <v>135.94437264918815</v>
      </c>
      <c r="N48" s="16">
        <f t="shared" si="23"/>
        <v>203.71899834799115</v>
      </c>
      <c r="O48" s="28">
        <f t="shared" si="24"/>
        <v>271.36268166289665</v>
      </c>
      <c r="P48" s="16">
        <f t="shared" si="25"/>
        <v>338.87599149963353</v>
      </c>
      <c r="Q48" s="17">
        <f t="shared" si="26"/>
        <v>406.25949310546275</v>
      </c>
      <c r="R48" s="16">
        <f t="shared" si="27"/>
        <v>473.51374810084235</v>
      </c>
      <c r="S48" s="16">
        <f t="shared" si="28"/>
        <v>540.63931450957898</v>
      </c>
      <c r="T48" s="17">
        <f t="shared" si="29"/>
        <v>607.63674678839743</v>
      </c>
      <c r="V48" s="191">
        <v>99</v>
      </c>
      <c r="W48" s="23">
        <f t="shared" si="32"/>
        <v>994987.43710661994</v>
      </c>
      <c r="X48" s="10">
        <f t="shared" si="33"/>
        <v>995037.68772845995</v>
      </c>
      <c r="Y48" s="10">
        <f t="shared" si="34"/>
        <v>995087.93581270997</v>
      </c>
      <c r="Z48" s="10">
        <f t="shared" si="35"/>
        <v>995138.18135975464</v>
      </c>
      <c r="AA48" s="9">
        <f t="shared" si="36"/>
        <v>995188.42436997837</v>
      </c>
      <c r="AB48" s="10">
        <f t="shared" si="37"/>
        <v>995238.66484376485</v>
      </c>
      <c r="AC48" s="11">
        <f t="shared" si="38"/>
        <v>995288.90278149885</v>
      </c>
      <c r="AD48" s="10">
        <f t="shared" si="39"/>
        <v>995339.13818356406</v>
      </c>
      <c r="AE48" s="10">
        <f t="shared" si="40"/>
        <v>995389.37105034431</v>
      </c>
      <c r="AF48" s="10">
        <f t="shared" si="41"/>
        <v>995439.60138222354</v>
      </c>
      <c r="AG48" s="28">
        <f t="shared" si="42"/>
        <v>5.0251763864653185</v>
      </c>
      <c r="AH48" s="16">
        <f t="shared" si="43"/>
        <v>10.049819844891317</v>
      </c>
      <c r="AI48" s="16">
        <f t="shared" si="44"/>
        <v>15.073930502403527</v>
      </c>
      <c r="AJ48" s="28">
        <f t="shared" si="45"/>
        <v>20.097508486593142</v>
      </c>
      <c r="AK48" s="16">
        <f t="shared" si="46"/>
        <v>25.120553923887201</v>
      </c>
      <c r="AL48" s="17">
        <f t="shared" si="47"/>
        <v>30.143066942226142</v>
      </c>
      <c r="AM48" s="16">
        <f t="shared" si="48"/>
        <v>35.165047668037005</v>
      </c>
      <c r="AN48" s="16">
        <f t="shared" si="49"/>
        <v>40.186496228445321</v>
      </c>
      <c r="AO48" s="17">
        <f t="shared" si="50"/>
        <v>45.207412750925869</v>
      </c>
    </row>
    <row r="49" spans="1:41" x14ac:dyDescent="0.4">
      <c r="A49" s="13"/>
      <c r="B49" s="7"/>
      <c r="C49" s="7"/>
      <c r="D49" s="7"/>
      <c r="E49" s="7"/>
      <c r="F49" s="7"/>
      <c r="G49" s="7"/>
      <c r="H49" s="7"/>
      <c r="I49" s="7"/>
      <c r="J49" s="7"/>
      <c r="K49" s="7"/>
      <c r="L49" s="13"/>
      <c r="M49" s="13"/>
      <c r="N49" s="13"/>
      <c r="O49" s="13"/>
      <c r="P49" s="13"/>
      <c r="Q49" s="13"/>
      <c r="R49" s="13"/>
      <c r="S49" s="13"/>
      <c r="T49" s="13"/>
      <c r="U49" s="135"/>
      <c r="V49" s="13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13"/>
      <c r="AH49" s="13"/>
      <c r="AI49" s="13"/>
      <c r="AJ49" s="13"/>
      <c r="AK49" s="13"/>
      <c r="AL49" s="13"/>
      <c r="AM49" s="13"/>
      <c r="AN49" s="13"/>
      <c r="AO49" s="13"/>
    </row>
    <row r="50" spans="1:41" x14ac:dyDescent="0.4">
      <c r="A50" s="13"/>
      <c r="B50" s="7"/>
      <c r="C50" s="7"/>
      <c r="D50" s="7"/>
      <c r="E50" s="7"/>
      <c r="F50" s="7"/>
      <c r="G50" s="7"/>
      <c r="H50" s="7"/>
      <c r="I50" s="7"/>
      <c r="J50" s="7"/>
      <c r="K50" s="7"/>
      <c r="L50" s="13"/>
      <c r="M50" s="13"/>
      <c r="N50" s="13"/>
      <c r="O50" s="13"/>
      <c r="P50" s="13"/>
      <c r="Q50" s="13"/>
      <c r="R50" s="13"/>
      <c r="S50" s="13"/>
      <c r="T50" s="13"/>
      <c r="U50" s="135"/>
      <c r="V50" s="13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13"/>
      <c r="AH50" s="13"/>
      <c r="AI50" s="13"/>
      <c r="AJ50" s="13"/>
      <c r="AK50" s="13"/>
      <c r="AL50" s="13"/>
      <c r="AM50" s="13"/>
      <c r="AN50" s="13"/>
      <c r="AO50" s="13"/>
    </row>
    <row r="51" spans="1:41" x14ac:dyDescent="0.4">
      <c r="A51" s="13"/>
      <c r="B51" s="7"/>
      <c r="C51" s="7"/>
      <c r="D51" s="7"/>
      <c r="E51" s="7"/>
      <c r="F51" s="7"/>
      <c r="G51" s="7"/>
      <c r="H51" s="7"/>
      <c r="I51" s="7"/>
      <c r="J51" s="7"/>
      <c r="K51" s="7"/>
      <c r="L51" s="13"/>
      <c r="M51" s="13"/>
      <c r="N51" s="13"/>
      <c r="O51" s="13"/>
      <c r="P51" s="13"/>
      <c r="Q51" s="13"/>
      <c r="R51" s="13"/>
      <c r="S51" s="13"/>
      <c r="T51" s="13"/>
      <c r="U51" s="135"/>
      <c r="V51" s="13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13"/>
      <c r="AH51" s="13"/>
      <c r="AI51" s="13"/>
      <c r="AJ51" s="13"/>
      <c r="AK51" s="13"/>
      <c r="AL51" s="13"/>
      <c r="AM51" s="13"/>
      <c r="AN51" s="13"/>
      <c r="AO51" s="13"/>
    </row>
    <row r="52" spans="1:41" x14ac:dyDescent="0.4">
      <c r="A52" s="13"/>
      <c r="B52" s="7"/>
      <c r="C52" s="7"/>
      <c r="D52" s="7"/>
      <c r="E52" s="7"/>
      <c r="F52" s="7"/>
      <c r="G52" s="7"/>
      <c r="H52" s="7"/>
      <c r="I52" s="7"/>
      <c r="J52" s="7"/>
      <c r="K52" s="7"/>
      <c r="L52" s="13"/>
      <c r="M52" s="13"/>
      <c r="N52" s="13"/>
      <c r="O52" s="13"/>
      <c r="P52" s="13"/>
      <c r="Q52" s="13"/>
      <c r="R52" s="13"/>
      <c r="S52" s="13"/>
      <c r="T52" s="13"/>
      <c r="U52" s="135"/>
      <c r="V52" s="13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13"/>
      <c r="AH52" s="13"/>
      <c r="AI52" s="13"/>
      <c r="AJ52" s="13"/>
      <c r="AK52" s="13"/>
      <c r="AL52" s="13"/>
      <c r="AM52" s="13"/>
      <c r="AN52" s="13"/>
      <c r="AO52" s="13"/>
    </row>
    <row r="53" spans="1:41" x14ac:dyDescent="0.4">
      <c r="A53" s="13"/>
      <c r="B53" s="7"/>
      <c r="C53" s="7"/>
      <c r="D53" s="7"/>
      <c r="E53" s="7"/>
      <c r="F53" s="7"/>
      <c r="G53" s="7"/>
      <c r="H53" s="7"/>
      <c r="I53" s="7"/>
      <c r="J53" s="7"/>
      <c r="K53" s="7"/>
      <c r="L53" s="13"/>
      <c r="M53" s="13"/>
      <c r="N53" s="13"/>
      <c r="O53" s="13"/>
      <c r="P53" s="13"/>
      <c r="Q53" s="13"/>
      <c r="R53" s="13"/>
      <c r="S53" s="13"/>
      <c r="T53" s="13"/>
      <c r="U53" s="135"/>
      <c r="V53" s="13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13"/>
      <c r="AH53" s="13"/>
      <c r="AI53" s="13"/>
      <c r="AJ53" s="13"/>
      <c r="AK53" s="13"/>
      <c r="AL53" s="13"/>
      <c r="AM53" s="13"/>
      <c r="AN53" s="13"/>
      <c r="AO53" s="13"/>
    </row>
    <row r="65" s="126" customFormat="1" x14ac:dyDescent="0.4"/>
    <row r="66" s="126" customFormat="1" x14ac:dyDescent="0.4"/>
    <row r="67" s="126" customFormat="1" x14ac:dyDescent="0.4"/>
    <row r="68" s="126" customFormat="1" x14ac:dyDescent="0.4"/>
    <row r="69" s="126" customFormat="1" x14ac:dyDescent="0.4"/>
    <row r="70" s="126" customFormat="1" x14ac:dyDescent="0.4"/>
    <row r="71" s="126" customFormat="1" x14ac:dyDescent="0.4"/>
    <row r="72" s="126" customFormat="1" x14ac:dyDescent="0.4"/>
    <row r="73" s="126" customFormat="1" x14ac:dyDescent="0.4"/>
    <row r="74" s="126" customFormat="1" x14ac:dyDescent="0.4"/>
    <row r="75" s="126" customFormat="1" x14ac:dyDescent="0.4"/>
    <row r="76" s="126" customFormat="1" x14ac:dyDescent="0.4"/>
    <row r="77" s="126" customFormat="1" x14ac:dyDescent="0.4"/>
    <row r="78" s="126" customFormat="1" x14ac:dyDescent="0.4"/>
    <row r="79" s="126" customFormat="1" x14ac:dyDescent="0.4"/>
    <row r="80" s="126" customFormat="1" x14ac:dyDescent="0.4"/>
    <row r="81" s="126" customFormat="1" x14ac:dyDescent="0.4"/>
    <row r="82" s="126" customFormat="1" x14ac:dyDescent="0.4"/>
    <row r="83" s="126" customFormat="1" x14ac:dyDescent="0.4"/>
    <row r="84" s="126" customFormat="1" x14ac:dyDescent="0.4"/>
    <row r="85" s="126" customFormat="1" x14ac:dyDescent="0.4"/>
    <row r="86" s="126" customFormat="1" x14ac:dyDescent="0.4"/>
    <row r="87" s="126" customFormat="1" x14ac:dyDescent="0.4"/>
    <row r="88" s="126" customFormat="1" x14ac:dyDescent="0.4"/>
    <row r="89" s="126" customFormat="1" x14ac:dyDescent="0.4"/>
    <row r="90" s="126" customFormat="1" x14ac:dyDescent="0.4"/>
    <row r="91" s="126" customFormat="1" x14ac:dyDescent="0.4"/>
    <row r="92" s="126" customFormat="1" x14ac:dyDescent="0.4"/>
    <row r="93" s="126" customFormat="1" x14ac:dyDescent="0.4"/>
  </sheetData>
  <mergeCells count="26">
    <mergeCell ref="W2:W3"/>
    <mergeCell ref="A1:T1"/>
    <mergeCell ref="V1:A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T2"/>
    <mergeCell ref="V2:V3"/>
    <mergeCell ref="AD2:AD3"/>
    <mergeCell ref="AE2:AE3"/>
    <mergeCell ref="AF2:AF3"/>
    <mergeCell ref="AG2:AO2"/>
    <mergeCell ref="X2:X3"/>
    <mergeCell ref="Y2:Y3"/>
    <mergeCell ref="Z2:Z3"/>
    <mergeCell ref="AA2:AA3"/>
    <mergeCell ref="AB2:AB3"/>
    <mergeCell ref="AC2:AC3"/>
  </mergeCells>
  <pageMargins left="0.7" right="0.7" top="0.75" bottom="0.75" header="0.3" footer="0.3"/>
  <pageSetup scale="5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4"/>
  <sheetViews>
    <sheetView zoomScaleNormal="100" workbookViewId="0">
      <selection sqref="A1:T1"/>
    </sheetView>
  </sheetViews>
  <sheetFormatPr defaultRowHeight="16.5" x14ac:dyDescent="0.4"/>
  <cols>
    <col min="1" max="1" width="3" style="126" customWidth="1"/>
    <col min="2" max="11" width="5" style="126" customWidth="1"/>
    <col min="12" max="20" width="3.5" style="126" customWidth="1"/>
    <col min="21" max="21" width="2.09765625" style="126" customWidth="1"/>
    <col min="22" max="22" width="3" style="126" customWidth="1"/>
    <col min="23" max="32" width="5" style="126" customWidth="1"/>
    <col min="33" max="41" width="3.5" style="126" customWidth="1"/>
    <col min="42" max="16384" width="8.796875" style="126"/>
  </cols>
  <sheetData>
    <row r="1" spans="1:41" x14ac:dyDescent="0.4">
      <c r="A1" s="228" t="s">
        <v>18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4"/>
      <c r="V1" s="228" t="s">
        <v>18</v>
      </c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</row>
    <row r="2" spans="1:41" ht="17.25" customHeight="1" x14ac:dyDescent="0.4">
      <c r="A2" s="232"/>
      <c r="B2" s="238">
        <v>0</v>
      </c>
      <c r="C2" s="234">
        <v>1</v>
      </c>
      <c r="D2" s="234">
        <v>2</v>
      </c>
      <c r="E2" s="234">
        <v>3</v>
      </c>
      <c r="F2" s="232">
        <v>4</v>
      </c>
      <c r="G2" s="234">
        <v>5</v>
      </c>
      <c r="H2" s="236">
        <v>6</v>
      </c>
      <c r="I2" s="234">
        <v>7</v>
      </c>
      <c r="J2" s="234">
        <v>8</v>
      </c>
      <c r="K2" s="234">
        <v>9</v>
      </c>
      <c r="L2" s="240" t="s">
        <v>1</v>
      </c>
      <c r="M2" s="241"/>
      <c r="N2" s="241"/>
      <c r="O2" s="241"/>
      <c r="P2" s="241"/>
      <c r="Q2" s="241"/>
      <c r="R2" s="241"/>
      <c r="S2" s="241"/>
      <c r="T2" s="242"/>
      <c r="V2" s="238"/>
      <c r="W2" s="238">
        <v>0</v>
      </c>
      <c r="X2" s="234">
        <v>1</v>
      </c>
      <c r="Y2" s="234">
        <v>2</v>
      </c>
      <c r="Z2" s="234">
        <v>3</v>
      </c>
      <c r="AA2" s="232">
        <v>4</v>
      </c>
      <c r="AB2" s="234">
        <v>5</v>
      </c>
      <c r="AC2" s="236">
        <v>6</v>
      </c>
      <c r="AD2" s="234">
        <v>7</v>
      </c>
      <c r="AE2" s="234">
        <v>8</v>
      </c>
      <c r="AF2" s="234">
        <v>9</v>
      </c>
      <c r="AG2" s="229" t="s">
        <v>1</v>
      </c>
      <c r="AH2" s="230"/>
      <c r="AI2" s="230"/>
      <c r="AJ2" s="230"/>
      <c r="AK2" s="230"/>
      <c r="AL2" s="230"/>
      <c r="AM2" s="230"/>
      <c r="AN2" s="230"/>
      <c r="AO2" s="231"/>
    </row>
    <row r="3" spans="1:41" x14ac:dyDescent="0.4">
      <c r="A3" s="233"/>
      <c r="B3" s="239"/>
      <c r="C3" s="235"/>
      <c r="D3" s="235"/>
      <c r="E3" s="235"/>
      <c r="F3" s="233"/>
      <c r="G3" s="235"/>
      <c r="H3" s="237"/>
      <c r="I3" s="235"/>
      <c r="J3" s="235"/>
      <c r="K3" s="235"/>
      <c r="L3" s="130">
        <v>1</v>
      </c>
      <c r="M3" s="134">
        <v>2</v>
      </c>
      <c r="N3" s="134">
        <v>3</v>
      </c>
      <c r="O3" s="130">
        <v>4</v>
      </c>
      <c r="P3" s="134">
        <v>5</v>
      </c>
      <c r="Q3" s="134">
        <v>6</v>
      </c>
      <c r="R3" s="130">
        <v>7</v>
      </c>
      <c r="S3" s="134">
        <v>8</v>
      </c>
      <c r="T3" s="19">
        <v>9</v>
      </c>
      <c r="V3" s="239"/>
      <c r="W3" s="239"/>
      <c r="X3" s="235"/>
      <c r="Y3" s="235"/>
      <c r="Z3" s="235"/>
      <c r="AA3" s="233"/>
      <c r="AB3" s="235"/>
      <c r="AC3" s="237"/>
      <c r="AD3" s="235"/>
      <c r="AE3" s="235"/>
      <c r="AF3" s="235"/>
      <c r="AG3" s="130">
        <v>1</v>
      </c>
      <c r="AH3" s="131">
        <v>2</v>
      </c>
      <c r="AI3" s="132">
        <v>3</v>
      </c>
      <c r="AJ3" s="131">
        <v>4</v>
      </c>
      <c r="AK3" s="131">
        <v>5</v>
      </c>
      <c r="AL3" s="131">
        <v>6</v>
      </c>
      <c r="AM3" s="130">
        <v>7</v>
      </c>
      <c r="AN3" s="131">
        <v>8</v>
      </c>
      <c r="AO3" s="132">
        <v>9</v>
      </c>
    </row>
    <row r="4" spans="1:41" x14ac:dyDescent="0.4">
      <c r="A4" s="12">
        <v>10</v>
      </c>
      <c r="B4" s="21">
        <f t="shared" ref="B4:K13" si="0">LOG10($A4*0.1+B$2*0.01)*100000</f>
        <v>0</v>
      </c>
      <c r="C4" s="7">
        <f t="shared" si="0"/>
        <v>432.13737826425785</v>
      </c>
      <c r="D4" s="7">
        <f t="shared" si="0"/>
        <v>860.0171761917569</v>
      </c>
      <c r="E4" s="7">
        <f t="shared" si="0"/>
        <v>1283.7224705172216</v>
      </c>
      <c r="F4" s="6">
        <f t="shared" si="0"/>
        <v>1703.333929878037</v>
      </c>
      <c r="G4" s="7">
        <f t="shared" si="0"/>
        <v>2118.9299069938093</v>
      </c>
      <c r="H4" s="8">
        <f t="shared" si="0"/>
        <v>2530.5865264770264</v>
      </c>
      <c r="I4" s="7">
        <f t="shared" si="0"/>
        <v>2938.3777685209666</v>
      </c>
      <c r="J4" s="7">
        <f t="shared" si="0"/>
        <v>3342.3755486949731</v>
      </c>
      <c r="K4" s="7">
        <f t="shared" si="0"/>
        <v>3742.6497940623667</v>
      </c>
      <c r="L4" s="24">
        <f t="shared" ref="L4:L48" si="1">LOG10($A4*0.1+B$2*0.01+L$3*0.001)*100000-LOG10($A4*0.1+B$2*0.01)*100000</f>
        <v>43.407747931859291</v>
      </c>
      <c r="M4" s="25">
        <f t="shared" ref="M4:M48" si="2">LOG10($A4*0.1+C$2*0.01+M$3*0.001)*100000-LOG10($A4*0.1+C$2*0.01)*100000</f>
        <v>85.913872113773607</v>
      </c>
      <c r="N4" s="26">
        <f t="shared" ref="N4:N48" si="3">LOG10($A4*0.1+D$2*0.01+N$3*0.001)*100000-LOG10($A4*0.1+D$2*0.01)*100000</f>
        <v>127.54619502425498</v>
      </c>
      <c r="O4" s="13">
        <f t="shared" ref="O4:O48" si="4">LOG10($A4*0.1+E$2*0.01+O$3*0.001)*100000-LOG10($A4*0.1+E$2*0.01)*100000</f>
        <v>168.33140527514979</v>
      </c>
      <c r="P4" s="13">
        <f t="shared" ref="P4:P48" si="5">LOG10($A4*0.1+F$2*0.01+P$3*0.001)*100000-LOG10($A4*0.1+F$2*0.01)*100000</f>
        <v>208.2951148292409</v>
      </c>
      <c r="Q4" s="13">
        <f t="shared" ref="Q4:Q48" si="6">LOG10($A4*0.1+G$2*0.01+Q$3*0.001)*100000-LOG10($A4*0.1+G$2*0.01)*100000</f>
        <v>247.46191278553806</v>
      </c>
      <c r="R4" s="24">
        <f t="shared" ref="R4:R48" si="7">LOG10($A4*0.1+H$2*0.01+R$3*0.001)*100000-LOG10($A4*0.1+H$2*0.01)*100000</f>
        <v>285.85541596996063</v>
      </c>
      <c r="S4" s="25">
        <f t="shared" ref="S4:S48" si="8">LOG10($A4*0.1+I$2*0.01+S$3*0.001)*100000-LOG10($A4*0.1+I$2*0.01)*100000</f>
        <v>323.49831655102616</v>
      </c>
      <c r="T4" s="26">
        <f t="shared" ref="T4:T48" si="9">LOG10($A4*0.1+J$2*0.01+T$3*0.001)*100000-LOG10($A4*0.1+J$2*0.01)*100000</f>
        <v>360.41242688252123</v>
      </c>
      <c r="V4" s="29">
        <v>55</v>
      </c>
      <c r="W4" s="21">
        <f t="shared" ref="W4:W48" si="10">LOG10($V4*0.1+B$2*0.01)*100000</f>
        <v>74036.268949424382</v>
      </c>
      <c r="X4" s="7">
        <f t="shared" ref="X4:X48" si="11">LOG10($V4*0.1+C$2*0.01)*100000</f>
        <v>74115.159885178509</v>
      </c>
      <c r="Y4" s="7">
        <f t="shared" ref="Y4:Y48" si="12">LOG10($V4*0.1+D$2*0.01)*100000</f>
        <v>74193.907772919891</v>
      </c>
      <c r="Z4" s="7">
        <f t="shared" ref="Z4:Z48" si="13">LOG10($V4*0.1+E$2*0.01)*100000</f>
        <v>74272.51313046983</v>
      </c>
      <c r="AA4" s="6">
        <f t="shared" ref="AA4:AA48" si="14">LOG10($V4*0.1+F$2*0.01)*100000</f>
        <v>74350.976472842973</v>
      </c>
      <c r="AB4" s="7">
        <f t="shared" ref="AB4:AB48" si="15">LOG10($V4*0.1+G$2*0.01)*100000</f>
        <v>74429.298312267623</v>
      </c>
      <c r="AC4" s="8">
        <f t="shared" ref="AC4:AC48" si="16">LOG10($V4*0.1+H$2*0.01)*100000</f>
        <v>74507.479158205751</v>
      </c>
      <c r="AD4" s="7">
        <f t="shared" ref="AD4:AD48" si="17">LOG10($V4*0.1+I$2*0.01)*100000</f>
        <v>74585.519517372886</v>
      </c>
      <c r="AE4" s="7">
        <f t="shared" ref="AE4:AE48" si="18">LOG10($V4*0.1+J$2*0.01)*100000</f>
        <v>74663.419893757877</v>
      </c>
      <c r="AF4" s="7">
        <f t="shared" ref="AF4:AF48" si="19">LOG10($V4*0.1+K$2*0.01)*100000</f>
        <v>74741.180788642319</v>
      </c>
      <c r="AG4" s="27">
        <f t="shared" ref="AG4:AG48" si="20">LOG10($V4*0.1+B$2*0.01+L$3*0.001)*100000-LOG10($V4*0.1+B$2*0.01)*100000</f>
        <v>7.8955455522082048</v>
      </c>
      <c r="AH4" s="13">
        <f t="shared" ref="AH4:AH48" si="21">LOG10($V4*0.1+C$2*0.01+M$3*0.001)*100000-LOG10($V4*0.1+C$2*0.01)*100000</f>
        <v>15.761004778425558</v>
      </c>
      <c r="AI4" s="14">
        <f t="shared" ref="AI4:AI48" si="22">LOG10($V4*0.1+D$2*0.01+N$3*0.001)*100000-LOG10($V4*0.1+D$2*0.01)*100000</f>
        <v>23.59654944781505</v>
      </c>
      <c r="AJ4" s="13">
        <f t="shared" ref="AJ4:AJ48" si="23">LOG10($V4*0.1+E$2*0.01+O$3*0.001)*100000-LOG10($V4*0.1+E$2*0.01)*100000</f>
        <v>31.402350023490726</v>
      </c>
      <c r="AK4" s="13">
        <f t="shared" ref="AK4:AK48" si="24">LOG10($V4*0.1+F$2*0.01+P$3*0.001)*100000-LOG10($V4*0.1+F$2*0.01)*100000</f>
        <v>39.178575674901367</v>
      </c>
      <c r="AL4" s="13">
        <f t="shared" ref="AL4:AL48" si="25">LOG10($V4*0.1+G$2*0.01+Q$3*0.001)*100000-LOG10($V4*0.1+G$2*0.01)*100000</f>
        <v>46.925394290170516</v>
      </c>
      <c r="AM4" s="27">
        <f t="shared" ref="AM4:AM48" si="26">LOG10($V4*0.1+H$2*0.01+R$3*0.001)*100000-LOG10($V4*0.1+H$2*0.01)*100000</f>
        <v>54.642972488072701</v>
      </c>
      <c r="AN4" s="13">
        <f t="shared" ref="AN4:AN48" si="27">LOG10($V4*0.1+I$2*0.01+S$3*0.001)*100000-LOG10($V4*0.1+I$2*0.01)*100000</f>
        <v>62.33147563021339</v>
      </c>
      <c r="AO4" s="14">
        <f t="shared" ref="AO4:AO48" si="28">LOG10($V4*0.1+J$2*0.01+T$3*0.001)*100000-LOG10($V4*0.1+J$2*0.01)*100000</f>
        <v>69.991067832626868</v>
      </c>
    </row>
    <row r="5" spans="1:41" x14ac:dyDescent="0.4">
      <c r="A5" s="12">
        <v>11</v>
      </c>
      <c r="B5" s="22">
        <f t="shared" si="0"/>
        <v>4139.2685158225077</v>
      </c>
      <c r="C5" s="7">
        <f t="shared" si="0"/>
        <v>4532.2978786657477</v>
      </c>
      <c r="D5" s="7">
        <f t="shared" si="0"/>
        <v>4921.8022670181654</v>
      </c>
      <c r="E5" s="7">
        <f t="shared" si="0"/>
        <v>5307.8443483419769</v>
      </c>
      <c r="F5" s="6">
        <f t="shared" si="0"/>
        <v>5690.4851336472639</v>
      </c>
      <c r="G5" s="7">
        <f t="shared" si="0"/>
        <v>6069.7840353611737</v>
      </c>
      <c r="H5" s="8">
        <f t="shared" si="0"/>
        <v>6445.7989226918535</v>
      </c>
      <c r="I5" s="7">
        <f t="shared" si="0"/>
        <v>6818.58617461617</v>
      </c>
      <c r="J5" s="7">
        <f t="shared" si="0"/>
        <v>7188.2007306125442</v>
      </c>
      <c r="K5" s="7">
        <f t="shared" si="0"/>
        <v>7554.696139253082</v>
      </c>
      <c r="L5" s="27">
        <f t="shared" si="1"/>
        <v>39.463381352668875</v>
      </c>
      <c r="M5" s="13">
        <f t="shared" si="2"/>
        <v>78.180845938122729</v>
      </c>
      <c r="N5" s="14">
        <f t="shared" si="3"/>
        <v>116.17335912761337</v>
      </c>
      <c r="O5" s="13">
        <f t="shared" si="4"/>
        <v>153.46110734680497</v>
      </c>
      <c r="P5" s="13">
        <f t="shared" si="5"/>
        <v>190.06353394341659</v>
      </c>
      <c r="Q5" s="13">
        <f t="shared" si="6"/>
        <v>225.99937308985682</v>
      </c>
      <c r="R5" s="27">
        <f t="shared" si="7"/>
        <v>261.28668184516573</v>
      </c>
      <c r="S5" s="13">
        <f t="shared" si="8"/>
        <v>295.94287049211925</v>
      </c>
      <c r="T5" s="14">
        <f t="shared" si="9"/>
        <v>329.98473125661621</v>
      </c>
      <c r="V5" s="29">
        <v>56</v>
      </c>
      <c r="W5" s="22">
        <f t="shared" si="10"/>
        <v>74818.802700620043</v>
      </c>
      <c r="X5" s="7">
        <f t="shared" si="11"/>
        <v>74896.286125616141</v>
      </c>
      <c r="Y5" s="7">
        <f t="shared" si="12"/>
        <v>74973.631556906112</v>
      </c>
      <c r="Z5" s="7">
        <f t="shared" si="13"/>
        <v>75050.839485134624</v>
      </c>
      <c r="AA5" s="6">
        <f t="shared" si="14"/>
        <v>75127.910398334236</v>
      </c>
      <c r="AB5" s="7">
        <f t="shared" si="15"/>
        <v>75204.844781943859</v>
      </c>
      <c r="AC5" s="8">
        <f t="shared" si="16"/>
        <v>75281.643118827153</v>
      </c>
      <c r="AD5" s="7">
        <f t="shared" si="17"/>
        <v>75358.30588929067</v>
      </c>
      <c r="AE5" s="7">
        <f t="shared" si="18"/>
        <v>75434.833571101888</v>
      </c>
      <c r="AF5" s="7">
        <f t="shared" si="19"/>
        <v>75511.22663950712</v>
      </c>
      <c r="AG5" s="27">
        <f t="shared" si="20"/>
        <v>7.7545662540360354</v>
      </c>
      <c r="AH5" s="13">
        <f t="shared" si="21"/>
        <v>15.480110016083927</v>
      </c>
      <c r="AI5" s="14">
        <f t="shared" si="22"/>
        <v>23.176794034181512</v>
      </c>
      <c r="AJ5" s="13">
        <f t="shared" si="23"/>
        <v>30.844779840830597</v>
      </c>
      <c r="AK5" s="13">
        <f t="shared" si="24"/>
        <v>38.484227764434763</v>
      </c>
      <c r="AL5" s="13">
        <f t="shared" si="25"/>
        <v>46.095296940446133</v>
      </c>
      <c r="AM5" s="27">
        <f t="shared" si="26"/>
        <v>53.678145322453929</v>
      </c>
      <c r="AN5" s="13">
        <f t="shared" si="27"/>
        <v>61.232929693171172</v>
      </c>
      <c r="AO5" s="14">
        <f t="shared" si="28"/>
        <v>68.759805675261305</v>
      </c>
    </row>
    <row r="6" spans="1:41" x14ac:dyDescent="0.4">
      <c r="A6" s="12">
        <v>12</v>
      </c>
      <c r="B6" s="22">
        <f t="shared" si="0"/>
        <v>7918.1246047624891</v>
      </c>
      <c r="C6" s="7">
        <f t="shared" si="0"/>
        <v>8278.5370316450153</v>
      </c>
      <c r="D6" s="7">
        <f t="shared" si="0"/>
        <v>8635.98306747483</v>
      </c>
      <c r="E6" s="7">
        <f t="shared" si="0"/>
        <v>8990.5111439398006</v>
      </c>
      <c r="F6" s="6">
        <f t="shared" si="0"/>
        <v>9342.1685162235153</v>
      </c>
      <c r="G6" s="7">
        <f t="shared" si="0"/>
        <v>9691.0013008056485</v>
      </c>
      <c r="H6" s="8">
        <f t="shared" si="0"/>
        <v>10037.054511756298</v>
      </c>
      <c r="I6" s="7">
        <f t="shared" si="0"/>
        <v>10380.372095595694</v>
      </c>
      <c r="J6" s="7">
        <f t="shared" si="0"/>
        <v>10720.996964786846</v>
      </c>
      <c r="K6" s="7">
        <f t="shared" si="0"/>
        <v>11058.971029924905</v>
      </c>
      <c r="L6" s="27">
        <f t="shared" si="1"/>
        <v>36.176135528117811</v>
      </c>
      <c r="M6" s="13">
        <f t="shared" si="2"/>
        <v>71.724951381731444</v>
      </c>
      <c r="N6" s="14">
        <f t="shared" si="3"/>
        <v>106.66263615371827</v>
      </c>
      <c r="O6" s="13">
        <f t="shared" si="4"/>
        <v>141.00482578249466</v>
      </c>
      <c r="P6" s="13">
        <f t="shared" si="5"/>
        <v>174.76662695200321</v>
      </c>
      <c r="Q6" s="13">
        <f t="shared" si="6"/>
        <v>207.96263931209251</v>
      </c>
      <c r="R6" s="27">
        <f t="shared" si="7"/>
        <v>240.60697658784011</v>
      </c>
      <c r="S6" s="13">
        <f t="shared" si="8"/>
        <v>272.71328664244902</v>
      </c>
      <c r="T6" s="14">
        <f t="shared" si="9"/>
        <v>304.29477055346251</v>
      </c>
      <c r="V6" s="29">
        <v>57</v>
      </c>
      <c r="W6" s="22">
        <f t="shared" si="10"/>
        <v>75587.485567249139</v>
      </c>
      <c r="X6" s="7">
        <f t="shared" si="11"/>
        <v>75663.610824584801</v>
      </c>
      <c r="Y6" s="7">
        <f t="shared" si="12"/>
        <v>75739.602879302416</v>
      </c>
      <c r="Z6" s="7">
        <f t="shared" si="13"/>
        <v>75815.462196738998</v>
      </c>
      <c r="AA6" s="6">
        <f t="shared" si="14"/>
        <v>75891.189239797357</v>
      </c>
      <c r="AB6" s="7">
        <f t="shared" si="15"/>
        <v>75966.784468963044</v>
      </c>
      <c r="AC6" s="8">
        <f t="shared" si="16"/>
        <v>76042.248342321211</v>
      </c>
      <c r="AD6" s="7">
        <f t="shared" si="17"/>
        <v>76117.581315573145</v>
      </c>
      <c r="AE6" s="7">
        <f t="shared" si="18"/>
        <v>76192.783842052901</v>
      </c>
      <c r="AF6" s="7">
        <f t="shared" si="19"/>
        <v>76267.856372743627</v>
      </c>
      <c r="AG6" s="27">
        <f t="shared" si="20"/>
        <v>7.6185331640590448</v>
      </c>
      <c r="AH6" s="13">
        <f t="shared" si="21"/>
        <v>15.209052227000939</v>
      </c>
      <c r="AI6" s="14">
        <f t="shared" si="22"/>
        <v>22.771711536479415</v>
      </c>
      <c r="AJ6" s="13">
        <f t="shared" si="23"/>
        <v>30.306664307572646</v>
      </c>
      <c r="AK6" s="13">
        <f t="shared" si="24"/>
        <v>37.81406263304234</v>
      </c>
      <c r="AL6" s="13">
        <f t="shared" si="25"/>
        <v>45.294057493723813</v>
      </c>
      <c r="AM6" s="27">
        <f t="shared" si="26"/>
        <v>52.746798768523149</v>
      </c>
      <c r="AN6" s="13">
        <f t="shared" si="27"/>
        <v>60.172435244676308</v>
      </c>
      <c r="AO6" s="14">
        <f t="shared" si="28"/>
        <v>67.571114627455245</v>
      </c>
    </row>
    <row r="7" spans="1:41" x14ac:dyDescent="0.4">
      <c r="A7" s="12">
        <v>13</v>
      </c>
      <c r="B7" s="22">
        <f t="shared" si="0"/>
        <v>11394.335230683679</v>
      </c>
      <c r="C7" s="7">
        <f t="shared" si="0"/>
        <v>11727.129565576428</v>
      </c>
      <c r="D7" s="7">
        <f t="shared" si="0"/>
        <v>12057.393120584989</v>
      </c>
      <c r="E7" s="7">
        <f t="shared" si="0"/>
        <v>12385.16409670858</v>
      </c>
      <c r="F7" s="6">
        <f t="shared" si="0"/>
        <v>12710.479836480765</v>
      </c>
      <c r="G7" s="7">
        <f t="shared" si="0"/>
        <v>13033.376849500613</v>
      </c>
      <c r="H7" s="8">
        <f t="shared" si="0"/>
        <v>13353.890837021754</v>
      </c>
      <c r="I7" s="7">
        <f t="shared" si="0"/>
        <v>13672.05671564068</v>
      </c>
      <c r="J7" s="7">
        <f t="shared" si="0"/>
        <v>13987.908640123656</v>
      </c>
      <c r="K7" s="7">
        <f t="shared" si="0"/>
        <v>14301.480025409513</v>
      </c>
      <c r="L7" s="27">
        <f t="shared" si="1"/>
        <v>33.39442547494582</v>
      </c>
      <c r="M7" s="13">
        <f t="shared" si="2"/>
        <v>66.253938387721064</v>
      </c>
      <c r="N7" s="14">
        <f t="shared" si="3"/>
        <v>98.591298165107219</v>
      </c>
      <c r="O7" s="13">
        <f t="shared" si="4"/>
        <v>130.41886134443666</v>
      </c>
      <c r="P7" s="13">
        <f t="shared" si="5"/>
        <v>161.7485973619132</v>
      </c>
      <c r="Q7" s="13">
        <f t="shared" si="6"/>
        <v>192.59210360384532</v>
      </c>
      <c r="R7" s="27">
        <f t="shared" si="7"/>
        <v>222.96061976047349</v>
      </c>
      <c r="S7" s="13">
        <f t="shared" si="8"/>
        <v>252.86504152002453</v>
      </c>
      <c r="T7" s="14">
        <f t="shared" si="9"/>
        <v>282.31593363790125</v>
      </c>
      <c r="V7" s="29">
        <v>58</v>
      </c>
      <c r="W7" s="22">
        <f t="shared" si="10"/>
        <v>76342.799356293734</v>
      </c>
      <c r="X7" s="7">
        <f t="shared" si="11"/>
        <v>76417.613239033075</v>
      </c>
      <c r="Y7" s="7">
        <f t="shared" si="12"/>
        <v>76492.298464988853</v>
      </c>
      <c r="Z7" s="7">
        <f t="shared" si="13"/>
        <v>76566.855475901422</v>
      </c>
      <c r="AA7" s="6">
        <f t="shared" si="14"/>
        <v>76641.284711239961</v>
      </c>
      <c r="AB7" s="7">
        <f t="shared" si="15"/>
        <v>76715.586608218044</v>
      </c>
      <c r="AC7" s="8">
        <f t="shared" si="16"/>
        <v>76789.761601809063</v>
      </c>
      <c r="AD7" s="7">
        <f t="shared" si="17"/>
        <v>76863.810124761454</v>
      </c>
      <c r="AE7" s="7">
        <f t="shared" si="18"/>
        <v>76937.732607613856</v>
      </c>
      <c r="AF7" s="7">
        <f t="shared" si="19"/>
        <v>77011.529478710174</v>
      </c>
      <c r="AG7" s="27">
        <f t="shared" si="20"/>
        <v>7.4871904659812571</v>
      </c>
      <c r="AH7" s="13">
        <f t="shared" si="21"/>
        <v>14.947323565313127</v>
      </c>
      <c r="AI7" s="14">
        <f t="shared" si="22"/>
        <v>22.3805458136776</v>
      </c>
      <c r="AJ7" s="13">
        <f t="shared" si="23"/>
        <v>29.787002669967478</v>
      </c>
      <c r="AK7" s="13">
        <f t="shared" si="24"/>
        <v>37.166838545934297</v>
      </c>
      <c r="AL7" s="13">
        <f t="shared" si="25"/>
        <v>44.520196815501549</v>
      </c>
      <c r="AM7" s="27">
        <f t="shared" si="26"/>
        <v>51.847219824107015</v>
      </c>
      <c r="AN7" s="13">
        <f t="shared" si="27"/>
        <v>59.148048897928675</v>
      </c>
      <c r="AO7" s="14">
        <f t="shared" si="28"/>
        <v>66.422824353008764</v>
      </c>
    </row>
    <row r="8" spans="1:41" x14ac:dyDescent="0.4">
      <c r="A8" s="12">
        <v>14</v>
      </c>
      <c r="B8" s="22">
        <f t="shared" si="0"/>
        <v>14612.803567823807</v>
      </c>
      <c r="C8" s="7">
        <f t="shared" si="0"/>
        <v>14921.911265537994</v>
      </c>
      <c r="D8" s="7">
        <f t="shared" si="0"/>
        <v>15228.834438305652</v>
      </c>
      <c r="E8" s="7">
        <f t="shared" si="0"/>
        <v>15533.603746506185</v>
      </c>
      <c r="F8" s="6">
        <f t="shared" si="0"/>
        <v>15836.249209524973</v>
      </c>
      <c r="G8" s="7">
        <f t="shared" si="0"/>
        <v>16136.800223497494</v>
      </c>
      <c r="H8" s="8">
        <f t="shared" si="0"/>
        <v>16435.285578443716</v>
      </c>
      <c r="I8" s="7">
        <f t="shared" si="0"/>
        <v>16731.733474817614</v>
      </c>
      <c r="J8" s="7">
        <f t="shared" si="0"/>
        <v>17026.171539495743</v>
      </c>
      <c r="K8" s="7">
        <f t="shared" si="0"/>
        <v>17318.626841227411</v>
      </c>
      <c r="L8" s="27">
        <f t="shared" si="1"/>
        <v>31.009960753652194</v>
      </c>
      <c r="M8" s="13">
        <f t="shared" si="2"/>
        <v>61.55840604050718</v>
      </c>
      <c r="N8" s="14">
        <f t="shared" si="3"/>
        <v>91.655570122780773</v>
      </c>
      <c r="O8" s="13">
        <f t="shared" si="4"/>
        <v>121.31138667195228</v>
      </c>
      <c r="P8" s="13">
        <f t="shared" si="5"/>
        <v>150.53549973169538</v>
      </c>
      <c r="Q8" s="13">
        <f t="shared" si="6"/>
        <v>179.33727420435025</v>
      </c>
      <c r="R8" s="27">
        <f t="shared" si="7"/>
        <v>207.72580588455457</v>
      </c>
      <c r="S8" s="13">
        <f t="shared" si="8"/>
        <v>235.70993106308379</v>
      </c>
      <c r="T8" s="14">
        <f t="shared" si="9"/>
        <v>263.29823572187524</v>
      </c>
      <c r="V8" s="29">
        <v>59</v>
      </c>
      <c r="W8" s="22">
        <f t="shared" si="10"/>
        <v>77085.201164214421</v>
      </c>
      <c r="X8" s="7">
        <f t="shared" si="11"/>
        <v>77158.748088125532</v>
      </c>
      <c r="Y8" s="7">
        <f t="shared" si="12"/>
        <v>77232.170672291977</v>
      </c>
      <c r="Z8" s="7">
        <f t="shared" si="13"/>
        <v>77305.469336426264</v>
      </c>
      <c r="AA8" s="6">
        <f t="shared" si="14"/>
        <v>77378.644498119349</v>
      </c>
      <c r="AB8" s="7">
        <f t="shared" si="15"/>
        <v>77451.696572854955</v>
      </c>
      <c r="AC8" s="8">
        <f t="shared" si="16"/>
        <v>77524.625974023642</v>
      </c>
      <c r="AD8" s="7">
        <f t="shared" si="17"/>
        <v>77597.433112936909</v>
      </c>
      <c r="AE8" s="7">
        <f t="shared" si="18"/>
        <v>77670.118398841092</v>
      </c>
      <c r="AF8" s="7">
        <f t="shared" si="19"/>
        <v>77742.682238931142</v>
      </c>
      <c r="AG8" s="27">
        <f t="shared" si="20"/>
        <v>7.3602996855042875</v>
      </c>
      <c r="AH8" s="13">
        <f t="shared" si="21"/>
        <v>14.694450551396585</v>
      </c>
      <c r="AI8" s="14">
        <f t="shared" si="22"/>
        <v>22.002591802374809</v>
      </c>
      <c r="AJ8" s="13">
        <f t="shared" si="23"/>
        <v>29.28486165603681</v>
      </c>
      <c r="AK8" s="13">
        <f t="shared" si="24"/>
        <v>36.541397351684282</v>
      </c>
      <c r="AL8" s="13">
        <f t="shared" si="25"/>
        <v>43.772335158893839</v>
      </c>
      <c r="AM8" s="27">
        <f t="shared" si="26"/>
        <v>50.977810386160854</v>
      </c>
      <c r="AN8" s="13">
        <f t="shared" si="27"/>
        <v>58.157957389281364</v>
      </c>
      <c r="AO8" s="14">
        <f t="shared" si="28"/>
        <v>65.312909579777624</v>
      </c>
    </row>
    <row r="9" spans="1:41" x14ac:dyDescent="0.4">
      <c r="A9" s="12">
        <v>15</v>
      </c>
      <c r="B9" s="22">
        <f t="shared" si="0"/>
        <v>17609.125905568122</v>
      </c>
      <c r="C9" s="7">
        <f t="shared" si="0"/>
        <v>17897.694729316943</v>
      </c>
      <c r="D9" s="7">
        <f t="shared" si="0"/>
        <v>18184.358794477255</v>
      </c>
      <c r="E9" s="7">
        <f t="shared" si="0"/>
        <v>18469.143081759881</v>
      </c>
      <c r="F9" s="6">
        <f t="shared" si="0"/>
        <v>18752.072083646308</v>
      </c>
      <c r="G9" s="7">
        <f t="shared" si="0"/>
        <v>19033.169817029149</v>
      </c>
      <c r="H9" s="8">
        <f t="shared" si="0"/>
        <v>19312.45983544616</v>
      </c>
      <c r="I9" s="7">
        <f t="shared" si="0"/>
        <v>19589.965240923375</v>
      </c>
      <c r="J9" s="7">
        <f t="shared" si="0"/>
        <v>19865.708695442263</v>
      </c>
      <c r="K9" s="7">
        <f t="shared" si="0"/>
        <v>20139.712432045151</v>
      </c>
      <c r="L9" s="27">
        <f t="shared" si="1"/>
        <v>28.943318758912937</v>
      </c>
      <c r="M9" s="13">
        <f t="shared" si="2"/>
        <v>57.484387201831851</v>
      </c>
      <c r="N9" s="14">
        <f t="shared" si="3"/>
        <v>85.631539126999996</v>
      </c>
      <c r="O9" s="13">
        <f t="shared" si="4"/>
        <v>113.39287953633539</v>
      </c>
      <c r="P9" s="13">
        <f t="shared" si="5"/>
        <v>140.77629243903357</v>
      </c>
      <c r="Q9" s="13">
        <f t="shared" si="6"/>
        <v>167.78944833786591</v>
      </c>
      <c r="R9" s="27">
        <f t="shared" si="7"/>
        <v>194.43981141285258</v>
      </c>
      <c r="S9" s="13">
        <f t="shared" si="8"/>
        <v>220.73464641677856</v>
      </c>
      <c r="T9" s="14">
        <f t="shared" si="9"/>
        <v>246.68102529569296</v>
      </c>
      <c r="V9" s="29">
        <v>60</v>
      </c>
      <c r="W9" s="22">
        <f t="shared" si="10"/>
        <v>77815.125038364364</v>
      </c>
      <c r="X9" s="7">
        <f t="shared" si="11"/>
        <v>77887.447200273949</v>
      </c>
      <c r="Y9" s="7">
        <f t="shared" si="12"/>
        <v>77959.649125782453</v>
      </c>
      <c r="Z9" s="7">
        <f t="shared" si="13"/>
        <v>78031.731214015133</v>
      </c>
      <c r="AA9" s="6">
        <f t="shared" si="14"/>
        <v>78103.693862113185</v>
      </c>
      <c r="AB9" s="7">
        <f t="shared" si="15"/>
        <v>78175.537465246889</v>
      </c>
      <c r="AC9" s="8">
        <f t="shared" si="16"/>
        <v>78247.262416628611</v>
      </c>
      <c r="AD9" s="7">
        <f t="shared" si="17"/>
        <v>78318.869107525752</v>
      </c>
      <c r="AE9" s="7">
        <f t="shared" si="18"/>
        <v>78390.357927273493</v>
      </c>
      <c r="AF9" s="7">
        <f t="shared" si="19"/>
        <v>78461.729263287532</v>
      </c>
      <c r="AG9" s="27">
        <f t="shared" si="20"/>
        <v>7.2376382452785037</v>
      </c>
      <c r="AH9" s="13">
        <f t="shared" si="21"/>
        <v>14.449991213099565</v>
      </c>
      <c r="AI9" s="14">
        <f t="shared" si="22"/>
        <v>21.637191275585792</v>
      </c>
      <c r="AJ9" s="13">
        <f t="shared" si="23"/>
        <v>28.799369881831808</v>
      </c>
      <c r="AK9" s="13">
        <f t="shared" si="24"/>
        <v>35.936657565878704</v>
      </c>
      <c r="AL9" s="13">
        <f t="shared" si="25"/>
        <v>43.049183954746695</v>
      </c>
      <c r="AM9" s="27">
        <f t="shared" si="26"/>
        <v>50.137077776205842</v>
      </c>
      <c r="AN9" s="13">
        <f t="shared" si="27"/>
        <v>57.20046686664864</v>
      </c>
      <c r="AO9" s="14">
        <f t="shared" si="28"/>
        <v>64.239478178773425</v>
      </c>
    </row>
    <row r="10" spans="1:41" x14ac:dyDescent="0.4">
      <c r="A10" s="12">
        <v>16</v>
      </c>
      <c r="B10" s="22">
        <f t="shared" si="0"/>
        <v>20411.99826559248</v>
      </c>
      <c r="C10" s="7">
        <f t="shared" si="0"/>
        <v>20682.587603184973</v>
      </c>
      <c r="D10" s="7">
        <f t="shared" si="0"/>
        <v>20951.501454263096</v>
      </c>
      <c r="E10" s="7">
        <f t="shared" si="0"/>
        <v>21218.760440395785</v>
      </c>
      <c r="F10" s="6">
        <f t="shared" si="0"/>
        <v>21484.38480476979</v>
      </c>
      <c r="G10" s="7">
        <f t="shared" si="0"/>
        <v>21748.394421390632</v>
      </c>
      <c r="H10" s="8">
        <f t="shared" si="0"/>
        <v>22010.808804005512</v>
      </c>
      <c r="I10" s="7">
        <f t="shared" si="0"/>
        <v>22271.647114758329</v>
      </c>
      <c r="J10" s="7">
        <f t="shared" si="0"/>
        <v>22530.928172586289</v>
      </c>
      <c r="K10" s="7">
        <f t="shared" si="0"/>
        <v>22788.670461367357</v>
      </c>
      <c r="L10" s="27">
        <f t="shared" si="1"/>
        <v>27.134926337494107</v>
      </c>
      <c r="M10" s="13">
        <f t="shared" si="2"/>
        <v>53.916143722213747</v>
      </c>
      <c r="N10" s="14">
        <f t="shared" si="3"/>
        <v>80.350528360089811</v>
      </c>
      <c r="O10" s="13">
        <f t="shared" si="4"/>
        <v>106.44477924388411</v>
      </c>
      <c r="P10" s="13">
        <f t="shared" si="5"/>
        <v>132.20542382952044</v>
      </c>
      <c r="Q10" s="13">
        <f t="shared" si="6"/>
        <v>157.63882349550477</v>
      </c>
      <c r="R10" s="27">
        <f t="shared" si="7"/>
        <v>182.75117879502068</v>
      </c>
      <c r="S10" s="13">
        <f t="shared" si="8"/>
        <v>207.54853450982409</v>
      </c>
      <c r="T10" s="14">
        <f t="shared" si="9"/>
        <v>232.03678451457745</v>
      </c>
      <c r="V10" s="29">
        <v>61</v>
      </c>
      <c r="W10" s="22">
        <f t="shared" si="10"/>
        <v>78532.983501076698</v>
      </c>
      <c r="X10" s="7">
        <f t="shared" si="11"/>
        <v>78604.121024255423</v>
      </c>
      <c r="Y10" s="7">
        <f t="shared" si="12"/>
        <v>78675.142214556108</v>
      </c>
      <c r="Z10" s="7">
        <f t="shared" si="13"/>
        <v>78746.047451841499</v>
      </c>
      <c r="AA10" s="6">
        <f t="shared" si="14"/>
        <v>78816.837114116774</v>
      </c>
      <c r="AB10" s="7">
        <f t="shared" si="15"/>
        <v>78887.511577541678</v>
      </c>
      <c r="AC10" s="8">
        <f t="shared" si="16"/>
        <v>78958.071216442549</v>
      </c>
      <c r="AD10" s="7">
        <f t="shared" si="17"/>
        <v>79028.516403324174</v>
      </c>
      <c r="AE10" s="7">
        <f t="shared" si="18"/>
        <v>79098.84750888159</v>
      </c>
      <c r="AF10" s="7">
        <f t="shared" si="19"/>
        <v>79169.0649020118</v>
      </c>
      <c r="AG10" s="27">
        <f t="shared" si="20"/>
        <v>7.1189981620700564</v>
      </c>
      <c r="AH10" s="13">
        <f t="shared" si="21"/>
        <v>14.213532507928903</v>
      </c>
      <c r="AI10" s="14">
        <f t="shared" si="22"/>
        <v>21.283729017188307</v>
      </c>
      <c r="AJ10" s="13">
        <f t="shared" si="23"/>
        <v>28.329712805163581</v>
      </c>
      <c r="AK10" s="13">
        <f t="shared" si="24"/>
        <v>35.351608130527893</v>
      </c>
      <c r="AL10" s="13">
        <f t="shared" si="25"/>
        <v>42.349538402428152</v>
      </c>
      <c r="AM10" s="27">
        <f t="shared" si="26"/>
        <v>49.323626187921036</v>
      </c>
      <c r="AN10" s="13">
        <f t="shared" si="27"/>
        <v>56.27399321901612</v>
      </c>
      <c r="AO10" s="14">
        <f t="shared" si="28"/>
        <v>63.200760399820865</v>
      </c>
    </row>
    <row r="11" spans="1:41" x14ac:dyDescent="0.4">
      <c r="A11" s="12">
        <v>17</v>
      </c>
      <c r="B11" s="22">
        <f t="shared" si="0"/>
        <v>23044.892137827395</v>
      </c>
      <c r="C11" s="7">
        <f t="shared" si="0"/>
        <v>23299.611039215386</v>
      </c>
      <c r="D11" s="7">
        <f t="shared" si="0"/>
        <v>23552.844690754897</v>
      </c>
      <c r="E11" s="7">
        <f t="shared" si="0"/>
        <v>23804.610312879544</v>
      </c>
      <c r="F11" s="6">
        <f t="shared" si="0"/>
        <v>24054.924828259976</v>
      </c>
      <c r="G11" s="7">
        <f t="shared" si="0"/>
        <v>24303.80486862945</v>
      </c>
      <c r="H11" s="8">
        <f t="shared" si="0"/>
        <v>24551.266781414986</v>
      </c>
      <c r="I11" s="7">
        <f t="shared" si="0"/>
        <v>24797.326636180671</v>
      </c>
      <c r="J11" s="7">
        <f t="shared" si="0"/>
        <v>25042.000230889404</v>
      </c>
      <c r="K11" s="7">
        <f t="shared" si="0"/>
        <v>25285.303097989326</v>
      </c>
      <c r="L11" s="27">
        <f t="shared" si="1"/>
        <v>25.539223429510457</v>
      </c>
      <c r="M11" s="13">
        <f t="shared" si="2"/>
        <v>50.764994898061559</v>
      </c>
      <c r="N11" s="14">
        <f t="shared" si="3"/>
        <v>75.68305404795683</v>
      </c>
      <c r="O11" s="13">
        <f t="shared" si="4"/>
        <v>100.29900113961048</v>
      </c>
      <c r="P11" s="13">
        <f t="shared" si="5"/>
        <v>124.61830125989582</v>
      </c>
      <c r="Q11" s="13">
        <f t="shared" si="6"/>
        <v>148.64628837893179</v>
      </c>
      <c r="R11" s="27">
        <f t="shared" si="7"/>
        <v>172.38816926142317</v>
      </c>
      <c r="S11" s="13">
        <f t="shared" si="8"/>
        <v>195.8490272388226</v>
      </c>
      <c r="T11" s="14">
        <f t="shared" si="9"/>
        <v>219.0338258478987</v>
      </c>
      <c r="V11" s="29">
        <v>62</v>
      </c>
      <c r="W11" s="22">
        <f t="shared" si="10"/>
        <v>79239.168949825384</v>
      </c>
      <c r="X11" s="7">
        <f t="shared" si="11"/>
        <v>79309.160017658025</v>
      </c>
      <c r="Y11" s="7">
        <f t="shared" si="12"/>
        <v>79379.038469081861</v>
      </c>
      <c r="Z11" s="7">
        <f t="shared" si="13"/>
        <v>79448.804665916963</v>
      </c>
      <c r="AA11" s="6">
        <f t="shared" si="14"/>
        <v>79518.458968242398</v>
      </c>
      <c r="AB11" s="7">
        <f t="shared" si="15"/>
        <v>79588.001734407517</v>
      </c>
      <c r="AC11" s="8">
        <f t="shared" si="16"/>
        <v>79657.433321042976</v>
      </c>
      <c r="AD11" s="7">
        <f t="shared" si="17"/>
        <v>79726.754083071646</v>
      </c>
      <c r="AE11" s="7">
        <f t="shared" si="18"/>
        <v>79795.964373719617</v>
      </c>
      <c r="AF11" s="7">
        <f t="shared" si="19"/>
        <v>79865.064544526904</v>
      </c>
      <c r="AG11" s="27">
        <f t="shared" si="20"/>
        <v>7.0041848696855595</v>
      </c>
      <c r="AH11" s="13">
        <f t="shared" si="21"/>
        <v>13.984687994074193</v>
      </c>
      <c r="AI11" s="14">
        <f t="shared" si="22"/>
        <v>20.941629365188419</v>
      </c>
      <c r="AJ11" s="13">
        <f t="shared" si="23"/>
        <v>27.875128165149363</v>
      </c>
      <c r="AK11" s="13">
        <f t="shared" si="24"/>
        <v>34.785302773030708</v>
      </c>
      <c r="AL11" s="13">
        <f t="shared" si="25"/>
        <v>41.672270771639887</v>
      </c>
      <c r="AM11" s="27">
        <f t="shared" si="26"/>
        <v>48.536148954124656</v>
      </c>
      <c r="AN11" s="13">
        <f t="shared" si="27"/>
        <v>55.377053330725175</v>
      </c>
      <c r="AO11" s="14">
        <f t="shared" si="28"/>
        <v>62.195099135162309</v>
      </c>
    </row>
    <row r="12" spans="1:41" x14ac:dyDescent="0.4">
      <c r="A12" s="12">
        <v>18</v>
      </c>
      <c r="B12" s="22">
        <f t="shared" si="0"/>
        <v>25527.250510330607</v>
      </c>
      <c r="C12" s="7">
        <f t="shared" si="0"/>
        <v>25767.857486918449</v>
      </c>
      <c r="D12" s="7">
        <f t="shared" si="0"/>
        <v>26007.13879850748</v>
      </c>
      <c r="E12" s="7">
        <f t="shared" si="0"/>
        <v>26245.108973042945</v>
      </c>
      <c r="F12" s="6">
        <f t="shared" si="0"/>
        <v>26481.782300953648</v>
      </c>
      <c r="G12" s="7">
        <f t="shared" si="0"/>
        <v>26717.172840301384</v>
      </c>
      <c r="H12" s="8">
        <f t="shared" si="0"/>
        <v>26951.294421791634</v>
      </c>
      <c r="I12" s="7">
        <f t="shared" si="0"/>
        <v>27184.160653649898</v>
      </c>
      <c r="J12" s="7">
        <f t="shared" si="0"/>
        <v>27415.784926367985</v>
      </c>
      <c r="K12" s="7">
        <f t="shared" si="0"/>
        <v>27646.180417324416</v>
      </c>
      <c r="L12" s="27">
        <f t="shared" si="1"/>
        <v>24.120771622725442</v>
      </c>
      <c r="M12" s="13">
        <f t="shared" si="2"/>
        <v>47.961847160979232</v>
      </c>
      <c r="N12" s="14">
        <f t="shared" si="3"/>
        <v>71.528066990151274</v>
      </c>
      <c r="O12" s="13">
        <f t="shared" si="4"/>
        <v>94.824160357282381</v>
      </c>
      <c r="P12" s="13">
        <f t="shared" si="5"/>
        <v>117.85474855426946</v>
      </c>
      <c r="Q12" s="13">
        <f t="shared" si="6"/>
        <v>140.62434798294271</v>
      </c>
      <c r="R12" s="27">
        <f t="shared" si="7"/>
        <v>163.13737311619479</v>
      </c>
      <c r="S12" s="13">
        <f t="shared" si="8"/>
        <v>185.39813935931306</v>
      </c>
      <c r="T12" s="14">
        <f t="shared" si="9"/>
        <v>207.41086581537093</v>
      </c>
      <c r="V12" s="29">
        <v>63</v>
      </c>
      <c r="W12" s="22">
        <f t="shared" si="10"/>
        <v>79934.054945358177</v>
      </c>
      <c r="X12" s="7">
        <f t="shared" si="11"/>
        <v>80002.935924413425</v>
      </c>
      <c r="Y12" s="7">
        <f t="shared" si="12"/>
        <v>80071.707828238505</v>
      </c>
      <c r="Z12" s="7">
        <f t="shared" si="13"/>
        <v>80140.371001735519</v>
      </c>
      <c r="AA12" s="6">
        <f t="shared" si="14"/>
        <v>80208.925788173263</v>
      </c>
      <c r="AB12" s="7">
        <f t="shared" si="15"/>
        <v>80277.372529197572</v>
      </c>
      <c r="AC12" s="8">
        <f t="shared" si="16"/>
        <v>80345.711564841389</v>
      </c>
      <c r="AD12" s="7">
        <f t="shared" si="17"/>
        <v>80413.943233535043</v>
      </c>
      <c r="AE12" s="7">
        <f t="shared" si="18"/>
        <v>80482.06787211624</v>
      </c>
      <c r="AF12" s="7">
        <f t="shared" si="19"/>
        <v>80550.085815840022</v>
      </c>
      <c r="AG12" s="27">
        <f t="shared" si="20"/>
        <v>6.8930161545140436</v>
      </c>
      <c r="AH12" s="13">
        <f t="shared" si="21"/>
        <v>13.76309572297032</v>
      </c>
      <c r="AI12" s="14">
        <f t="shared" si="22"/>
        <v>20.610353083320661</v>
      </c>
      <c r="AJ12" s="13">
        <f t="shared" si="23"/>
        <v>27.434901853805059</v>
      </c>
      <c r="AK12" s="13">
        <f t="shared" si="24"/>
        <v>34.236854899107129</v>
      </c>
      <c r="AL12" s="13">
        <f t="shared" si="25"/>
        <v>41.016324336625985</v>
      </c>
      <c r="AM12" s="27">
        <f t="shared" si="26"/>
        <v>47.773421542791766</v>
      </c>
      <c r="AN12" s="13">
        <f t="shared" si="27"/>
        <v>54.508257159002824</v>
      </c>
      <c r="AO12" s="14">
        <f t="shared" si="28"/>
        <v>61.220941097752075</v>
      </c>
    </row>
    <row r="13" spans="1:41" x14ac:dyDescent="0.4">
      <c r="A13" s="12">
        <v>19</v>
      </c>
      <c r="B13" s="22">
        <f t="shared" si="0"/>
        <v>27875.360095282897</v>
      </c>
      <c r="C13" s="7">
        <f t="shared" si="0"/>
        <v>28103.336724772758</v>
      </c>
      <c r="D13" s="7">
        <f t="shared" si="0"/>
        <v>28330.122870354964</v>
      </c>
      <c r="E13" s="7">
        <f t="shared" si="0"/>
        <v>28555.73090077738</v>
      </c>
      <c r="F13" s="6">
        <f t="shared" si="0"/>
        <v>28780.172993022607</v>
      </c>
      <c r="G13" s="7">
        <f t="shared" si="0"/>
        <v>29003.461136251808</v>
      </c>
      <c r="H13" s="8">
        <f t="shared" si="0"/>
        <v>29225.607135647606</v>
      </c>
      <c r="I13" s="7">
        <f t="shared" si="0"/>
        <v>29446.622616159297</v>
      </c>
      <c r="J13" s="7">
        <f t="shared" si="0"/>
        <v>29666.519026153117</v>
      </c>
      <c r="K13" s="7">
        <f t="shared" si="0"/>
        <v>29885.30764097067</v>
      </c>
      <c r="L13" s="27">
        <f t="shared" si="1"/>
        <v>22.851591261420253</v>
      </c>
      <c r="M13" s="13">
        <f t="shared" si="2"/>
        <v>45.452069235368981</v>
      </c>
      <c r="N13" s="14">
        <f t="shared" si="3"/>
        <v>67.805553493020852</v>
      </c>
      <c r="O13" s="13">
        <f t="shared" si="4"/>
        <v>89.916073920911003</v>
      </c>
      <c r="P13" s="13">
        <f t="shared" si="5"/>
        <v>111.78757315004623</v>
      </c>
      <c r="Q13" s="13">
        <f t="shared" si="6"/>
        <v>133.42390890645765</v>
      </c>
      <c r="R13" s="27">
        <f t="shared" si="7"/>
        <v>154.82885628606891</v>
      </c>
      <c r="S13" s="13">
        <f t="shared" si="8"/>
        <v>176.0061099567647</v>
      </c>
      <c r="T13" s="14">
        <f t="shared" si="9"/>
        <v>196.95928629044283</v>
      </c>
      <c r="V13" s="29">
        <v>64</v>
      </c>
      <c r="W13" s="22">
        <f t="shared" si="10"/>
        <v>80617.997398388718</v>
      </c>
      <c r="X13" s="7">
        <f t="shared" si="11"/>
        <v>80685.802951881749</v>
      </c>
      <c r="Y13" s="7">
        <f t="shared" si="12"/>
        <v>80753.502806885328</v>
      </c>
      <c r="Z13" s="7">
        <f t="shared" si="13"/>
        <v>80821.097292422201</v>
      </c>
      <c r="AA13" s="6">
        <f t="shared" si="14"/>
        <v>80888.586735981211</v>
      </c>
      <c r="AB13" s="7">
        <f t="shared" si="15"/>
        <v>80955.971463526774</v>
      </c>
      <c r="AC13" s="8">
        <f t="shared" si="16"/>
        <v>81023.251799508405</v>
      </c>
      <c r="AD13" s="7">
        <f t="shared" si="17"/>
        <v>81090.428066870052</v>
      </c>
      <c r="AE13" s="7">
        <f t="shared" si="18"/>
        <v>81157.500587059345</v>
      </c>
      <c r="AF13" s="7">
        <f t="shared" si="19"/>
        <v>81224.469680036927</v>
      </c>
      <c r="AG13" s="27">
        <f t="shared" si="20"/>
        <v>6.7853211903275223</v>
      </c>
      <c r="AH13" s="13">
        <f t="shared" si="21"/>
        <v>13.548416328980238</v>
      </c>
      <c r="AI13" s="14">
        <f t="shared" si="22"/>
        <v>20.289394524748786</v>
      </c>
      <c r="AJ13" s="13">
        <f t="shared" si="23"/>
        <v>27.008364172899746</v>
      </c>
      <c r="AK13" s="13">
        <f t="shared" si="24"/>
        <v>33.705432960981852</v>
      </c>
      <c r="AL13" s="13">
        <f t="shared" si="25"/>
        <v>40.380707874617656</v>
      </c>
      <c r="AM13" s="27">
        <f t="shared" si="26"/>
        <v>47.034295203266083</v>
      </c>
      <c r="AN13" s="13">
        <f t="shared" si="27"/>
        <v>53.666300545766717</v>
      </c>
      <c r="AO13" s="14">
        <f t="shared" si="28"/>
        <v>60.276828816044144</v>
      </c>
    </row>
    <row r="14" spans="1:41" x14ac:dyDescent="0.4">
      <c r="A14" s="12">
        <v>20</v>
      </c>
      <c r="B14" s="22">
        <f t="shared" ref="B14:K23" si="29">LOG10($A14*0.1+B$2*0.01)*100000</f>
        <v>30102.999566398121</v>
      </c>
      <c r="C14" s="7">
        <f t="shared" si="29"/>
        <v>30319.605742048883</v>
      </c>
      <c r="D14" s="7">
        <f t="shared" si="29"/>
        <v>30535.136944662379</v>
      </c>
      <c r="E14" s="7">
        <f t="shared" si="29"/>
        <v>30749.603791321289</v>
      </c>
      <c r="F14" s="6">
        <f t="shared" si="29"/>
        <v>30963.016742589876</v>
      </c>
      <c r="G14" s="7">
        <f t="shared" si="29"/>
        <v>31175.386105575424</v>
      </c>
      <c r="H14" s="8">
        <f t="shared" si="29"/>
        <v>31386.722036915344</v>
      </c>
      <c r="I14" s="7">
        <f t="shared" si="29"/>
        <v>31597.034545691771</v>
      </c>
      <c r="J14" s="7">
        <f t="shared" si="29"/>
        <v>31806.333496276158</v>
      </c>
      <c r="K14" s="7">
        <f t="shared" si="29"/>
        <v>32014.628611105396</v>
      </c>
      <c r="L14" s="27">
        <f t="shared" si="1"/>
        <v>21.70929722301662</v>
      </c>
      <c r="M14" s="13">
        <f t="shared" si="2"/>
        <v>43.191896340089443</v>
      </c>
      <c r="N14" s="14">
        <f t="shared" si="3"/>
        <v>64.451332418091624</v>
      </c>
      <c r="O14" s="13">
        <f t="shared" si="4"/>
        <v>85.491067351285892</v>
      </c>
      <c r="P14" s="13">
        <f t="shared" si="5"/>
        <v>106.31449174618683</v>
      </c>
      <c r="Q14" s="13">
        <f t="shared" si="6"/>
        <v>126.92492674837922</v>
      </c>
      <c r="R14" s="27">
        <f t="shared" si="7"/>
        <v>147.32562581348611</v>
      </c>
      <c r="S14" s="13">
        <f t="shared" si="8"/>
        <v>167.51977642408383</v>
      </c>
      <c r="T14" s="14">
        <f t="shared" si="9"/>
        <v>187.51050175469936</v>
      </c>
      <c r="V14" s="29">
        <v>65</v>
      </c>
      <c r="W14" s="22">
        <f t="shared" si="10"/>
        <v>81291.335664285551</v>
      </c>
      <c r="X14" s="7">
        <f t="shared" si="11"/>
        <v>81358.098856819197</v>
      </c>
      <c r="Y14" s="7">
        <f t="shared" si="12"/>
        <v>81424.759573192016</v>
      </c>
      <c r="Z14" s="7">
        <f t="shared" si="13"/>
        <v>81491.318127507402</v>
      </c>
      <c r="AA14" s="6">
        <f t="shared" si="14"/>
        <v>81557.774832426716</v>
      </c>
      <c r="AB14" s="7">
        <f t="shared" si="15"/>
        <v>81624.129999178302</v>
      </c>
      <c r="AC14" s="8">
        <f t="shared" si="16"/>
        <v>81690.383937566032</v>
      </c>
      <c r="AD14" s="7">
        <f t="shared" si="17"/>
        <v>81756.536955978081</v>
      </c>
      <c r="AE14" s="7">
        <f t="shared" si="18"/>
        <v>81822.589361395541</v>
      </c>
      <c r="AF14" s="7">
        <f t="shared" si="19"/>
        <v>81888.541459400993</v>
      </c>
      <c r="AG14" s="27">
        <f t="shared" si="20"/>
        <v>6.6809396624885267</v>
      </c>
      <c r="AH14" s="13">
        <f t="shared" si="21"/>
        <v>13.340331295286887</v>
      </c>
      <c r="AI14" s="14">
        <f t="shared" si="22"/>
        <v>19.978279056740575</v>
      </c>
      <c r="AJ14" s="13">
        <f t="shared" si="23"/>
        <v>26.594886434453656</v>
      </c>
      <c r="AK14" s="13">
        <f t="shared" si="24"/>
        <v>33.190256250745733</v>
      </c>
      <c r="AL14" s="13">
        <f t="shared" si="25"/>
        <v>39.764490667846985</v>
      </c>
      <c r="AM14" s="27">
        <f t="shared" si="26"/>
        <v>46.317691193384235</v>
      </c>
      <c r="AN14" s="13">
        <f t="shared" si="27"/>
        <v>52.849958685517777</v>
      </c>
      <c r="AO14" s="14">
        <f t="shared" si="28"/>
        <v>59.361393358092755</v>
      </c>
    </row>
    <row r="15" spans="1:41" x14ac:dyDescent="0.4">
      <c r="A15" s="12">
        <v>21</v>
      </c>
      <c r="B15" s="22">
        <f t="shared" si="29"/>
        <v>32221.929473391931</v>
      </c>
      <c r="C15" s="7">
        <f t="shared" si="29"/>
        <v>32428.245529769261</v>
      </c>
      <c r="D15" s="7">
        <f t="shared" si="29"/>
        <v>32633.586092875143</v>
      </c>
      <c r="E15" s="7">
        <f t="shared" si="29"/>
        <v>32837.960343873769</v>
      </c>
      <c r="F15" s="6">
        <f t="shared" si="29"/>
        <v>33041.377334919089</v>
      </c>
      <c r="G15" s="7">
        <f t="shared" si="29"/>
        <v>33243.845991560534</v>
      </c>
      <c r="H15" s="8">
        <f t="shared" si="29"/>
        <v>33445.375115093091</v>
      </c>
      <c r="I15" s="7">
        <f t="shared" si="29"/>
        <v>33645.97338485295</v>
      </c>
      <c r="J15" s="7">
        <f t="shared" si="29"/>
        <v>33845.649360460484</v>
      </c>
      <c r="K15" s="7">
        <f t="shared" si="29"/>
        <v>34044.411484011835</v>
      </c>
      <c r="L15" s="27">
        <f t="shared" si="1"/>
        <v>20.675767203327268</v>
      </c>
      <c r="M15" s="13">
        <f t="shared" si="2"/>
        <v>41.145856408198597</v>
      </c>
      <c r="N15" s="14">
        <f t="shared" si="3"/>
        <v>61.413323724740621</v>
      </c>
      <c r="O15" s="13">
        <f t="shared" si="4"/>
        <v>81.481164971337421</v>
      </c>
      <c r="P15" s="13">
        <f t="shared" si="5"/>
        <v>101.35231715521513</v>
      </c>
      <c r="Q15" s="13">
        <f t="shared" si="6"/>
        <v>121.02965990956727</v>
      </c>
      <c r="R15" s="27">
        <f t="shared" si="7"/>
        <v>140.51601688871597</v>
      </c>
      <c r="S15" s="13">
        <f t="shared" si="8"/>
        <v>159.8141571226588</v>
      </c>
      <c r="T15" s="14">
        <f t="shared" si="9"/>
        <v>178.92679633268563</v>
      </c>
      <c r="V15" s="29">
        <v>66</v>
      </c>
      <c r="W15" s="22">
        <f t="shared" si="10"/>
        <v>81954.39355418687</v>
      </c>
      <c r="X15" s="7">
        <f t="shared" si="11"/>
        <v>82020.145948564023</v>
      </c>
      <c r="Y15" s="7">
        <f t="shared" si="12"/>
        <v>82085.798943969989</v>
      </c>
      <c r="Z15" s="7">
        <f t="shared" si="13"/>
        <v>82151.352840477324</v>
      </c>
      <c r="AA15" s="6">
        <f t="shared" si="14"/>
        <v>82216.80793680175</v>
      </c>
      <c r="AB15" s="7">
        <f t="shared" si="15"/>
        <v>82282.16453031046</v>
      </c>
      <c r="AC15" s="8">
        <f t="shared" si="16"/>
        <v>82347.422917030111</v>
      </c>
      <c r="AD15" s="7">
        <f t="shared" si="17"/>
        <v>82412.583391654902</v>
      </c>
      <c r="AE15" s="7">
        <f t="shared" si="18"/>
        <v>82477.64624755457</v>
      </c>
      <c r="AF15" s="7">
        <f t="shared" si="19"/>
        <v>82542.611776782316</v>
      </c>
      <c r="AG15" s="27">
        <f t="shared" si="20"/>
        <v>6.5797209716547513</v>
      </c>
      <c r="AH15" s="13">
        <f t="shared" si="21"/>
        <v>13.138541376960347</v>
      </c>
      <c r="AI15" s="14">
        <f t="shared" si="22"/>
        <v>19.676560718828114</v>
      </c>
      <c r="AJ15" s="13">
        <f t="shared" si="23"/>
        <v>26.193877869023709</v>
      </c>
      <c r="AK15" s="13">
        <f t="shared" si="24"/>
        <v>32.690591073333053</v>
      </c>
      <c r="AL15" s="13">
        <f t="shared" si="25"/>
        <v>39.166797956291703</v>
      </c>
      <c r="AM15" s="27">
        <f t="shared" si="26"/>
        <v>45.622595526278019</v>
      </c>
      <c r="AN15" s="13">
        <f t="shared" si="27"/>
        <v>52.058080180300749</v>
      </c>
      <c r="AO15" s="14">
        <f t="shared" si="28"/>
        <v>58.473347708772053</v>
      </c>
    </row>
    <row r="16" spans="1:41" x14ac:dyDescent="0.4">
      <c r="A16" s="12">
        <v>22</v>
      </c>
      <c r="B16" s="22">
        <f t="shared" si="29"/>
        <v>34242.268082220631</v>
      </c>
      <c r="C16" s="7">
        <f t="shared" si="29"/>
        <v>34439.22736851107</v>
      </c>
      <c r="D16" s="7">
        <f t="shared" si="29"/>
        <v>34635.297445063865</v>
      </c>
      <c r="E16" s="7">
        <f t="shared" si="29"/>
        <v>34830.48630481607</v>
      </c>
      <c r="F16" s="6">
        <f t="shared" si="29"/>
        <v>35024.801833416284</v>
      </c>
      <c r="G16" s="7">
        <f t="shared" si="29"/>
        <v>35218.251811136244</v>
      </c>
      <c r="H16" s="8">
        <f t="shared" si="29"/>
        <v>35410.8439147401</v>
      </c>
      <c r="I16" s="7">
        <f t="shared" si="29"/>
        <v>35602.585719312272</v>
      </c>
      <c r="J16" s="7">
        <f t="shared" si="29"/>
        <v>35793.484700045388</v>
      </c>
      <c r="K16" s="7">
        <f t="shared" si="29"/>
        <v>35983.548233988797</v>
      </c>
      <c r="L16" s="27">
        <f t="shared" si="1"/>
        <v>19.736173114164558</v>
      </c>
      <c r="M16" s="13">
        <f t="shared" si="2"/>
        <v>39.284894754986453</v>
      </c>
      <c r="N16" s="14">
        <f t="shared" si="3"/>
        <v>58.648824835203413</v>
      </c>
      <c r="O16" s="13">
        <f t="shared" si="4"/>
        <v>77.830573142950016</v>
      </c>
      <c r="P16" s="13">
        <f t="shared" si="5"/>
        <v>96.832700517916237</v>
      </c>
      <c r="Q16" s="13">
        <f t="shared" si="6"/>
        <v>115.6577199942185</v>
      </c>
      <c r="R16" s="27">
        <f t="shared" si="7"/>
        <v>134.30809791164211</v>
      </c>
      <c r="S16" s="13">
        <f t="shared" si="8"/>
        <v>152.78625499588816</v>
      </c>
      <c r="T16" s="14">
        <f t="shared" si="9"/>
        <v>171.09456740890892</v>
      </c>
      <c r="V16" s="29">
        <v>67</v>
      </c>
      <c r="W16" s="22">
        <f t="shared" si="10"/>
        <v>82607.48027008264</v>
      </c>
      <c r="X16" s="7">
        <f t="shared" si="11"/>
        <v>82672.252016899205</v>
      </c>
      <c r="Y16" s="7">
        <f t="shared" si="12"/>
        <v>82736.927305382531</v>
      </c>
      <c r="Z16" s="7">
        <f t="shared" si="13"/>
        <v>82801.506422397681</v>
      </c>
      <c r="AA16" s="6">
        <f t="shared" si="14"/>
        <v>82865.989653531986</v>
      </c>
      <c r="AB16" s="7">
        <f t="shared" si="15"/>
        <v>82930.377283102498</v>
      </c>
      <c r="AC16" s="8">
        <f t="shared" si="16"/>
        <v>82994.669594163599</v>
      </c>
      <c r="AD16" s="7">
        <f t="shared" si="17"/>
        <v>83058.866868514437</v>
      </c>
      <c r="AE16" s="7">
        <f t="shared" si="18"/>
        <v>83122.969386706332</v>
      </c>
      <c r="AF16" s="7">
        <f t="shared" si="19"/>
        <v>83186.977428050173</v>
      </c>
      <c r="AG16" s="27">
        <f t="shared" si="20"/>
        <v>6.4815235088462941</v>
      </c>
      <c r="AH16" s="13">
        <f t="shared" si="21"/>
        <v>12.942765165178571</v>
      </c>
      <c r="AI16" s="14">
        <f t="shared" si="22"/>
        <v>19.383820089831715</v>
      </c>
      <c r="AJ16" s="13">
        <f t="shared" si="23"/>
        <v>25.804782809296739</v>
      </c>
      <c r="AK16" s="13">
        <f t="shared" si="24"/>
        <v>32.205747260319185</v>
      </c>
      <c r="AL16" s="13">
        <f t="shared" si="25"/>
        <v>38.586806794613949</v>
      </c>
      <c r="AM16" s="27">
        <f t="shared" si="26"/>
        <v>44.948054183303611</v>
      </c>
      <c r="AN16" s="13">
        <f t="shared" si="27"/>
        <v>51.289581621516845</v>
      </c>
      <c r="AO16" s="14">
        <f t="shared" si="28"/>
        <v>57.611480732768541</v>
      </c>
    </row>
    <row r="17" spans="1:41" x14ac:dyDescent="0.4">
      <c r="A17" s="12">
        <v>23</v>
      </c>
      <c r="B17" s="22">
        <f t="shared" si="29"/>
        <v>36172.783601759293</v>
      </c>
      <c r="C17" s="7">
        <f t="shared" si="29"/>
        <v>36361.19798921443</v>
      </c>
      <c r="D17" s="7">
        <f t="shared" si="29"/>
        <v>36548.798489089975</v>
      </c>
      <c r="E17" s="7">
        <f t="shared" si="29"/>
        <v>36735.592102601899</v>
      </c>
      <c r="F17" s="6">
        <f t="shared" si="29"/>
        <v>36921.585741014293</v>
      </c>
      <c r="G17" s="7">
        <f t="shared" si="29"/>
        <v>37106.78622717363</v>
      </c>
      <c r="H17" s="8">
        <f t="shared" si="29"/>
        <v>37291.200297010662</v>
      </c>
      <c r="I17" s="7">
        <f t="shared" si="29"/>
        <v>37474.834601010385</v>
      </c>
      <c r="J17" s="7">
        <f t="shared" si="29"/>
        <v>37657.695705651204</v>
      </c>
      <c r="K17" s="7">
        <f t="shared" si="29"/>
        <v>37839.790094813769</v>
      </c>
      <c r="L17" s="27">
        <f t="shared" si="1"/>
        <v>18.87826510504965</v>
      </c>
      <c r="M17" s="13">
        <f t="shared" si="2"/>
        <v>37.584985634712211</v>
      </c>
      <c r="N17" s="14">
        <f t="shared" si="3"/>
        <v>56.122490933579684</v>
      </c>
      <c r="O17" s="13">
        <f t="shared" si="4"/>
        <v>74.493068333234987</v>
      </c>
      <c r="P17" s="13">
        <f t="shared" si="5"/>
        <v>92.698964095921838</v>
      </c>
      <c r="Q17" s="13">
        <f t="shared" si="6"/>
        <v>110.7423843327706</v>
      </c>
      <c r="R17" s="27">
        <f t="shared" si="7"/>
        <v>128.62549589762057</v>
      </c>
      <c r="S17" s="13">
        <f t="shared" si="8"/>
        <v>146.35042725689709</v>
      </c>
      <c r="T17" s="14">
        <f t="shared" si="9"/>
        <v>163.91926933659124</v>
      </c>
      <c r="V17" s="29">
        <v>68</v>
      </c>
      <c r="W17" s="22">
        <f t="shared" si="10"/>
        <v>83250.891270623644</v>
      </c>
      <c r="X17" s="7">
        <f t="shared" si="11"/>
        <v>83314.711191278519</v>
      </c>
      <c r="Y17" s="7">
        <f t="shared" si="12"/>
        <v>83378.43746564789</v>
      </c>
      <c r="Z17" s="7">
        <f t="shared" si="13"/>
        <v>83442.070368153261</v>
      </c>
      <c r="AA17" s="6">
        <f t="shared" si="14"/>
        <v>83505.610172011628</v>
      </c>
      <c r="AB17" s="7">
        <f t="shared" si="15"/>
        <v>83569.057149242566</v>
      </c>
      <c r="AC17" s="8">
        <f t="shared" si="16"/>
        <v>83632.411570675176</v>
      </c>
      <c r="AD17" s="7">
        <f t="shared" si="17"/>
        <v>83695.673705955051</v>
      </c>
      <c r="AE17" s="7">
        <f t="shared" si="18"/>
        <v>83758.843823551128</v>
      </c>
      <c r="AF17" s="7">
        <f t="shared" si="19"/>
        <v>83821.922190762591</v>
      </c>
      <c r="AG17" s="27">
        <f t="shared" si="20"/>
        <v>6.3862139943375951</v>
      </c>
      <c r="AH17" s="13">
        <f t="shared" si="21"/>
        <v>12.752737777831499</v>
      </c>
      <c r="AI17" s="14">
        <f t="shared" si="22"/>
        <v>19.099662342719967</v>
      </c>
      <c r="AJ17" s="13">
        <f t="shared" si="23"/>
        <v>25.42707812115259</v>
      </c>
      <c r="AK17" s="13">
        <f t="shared" si="24"/>
        <v>31.735074989250279</v>
      </c>
      <c r="AL17" s="13">
        <f t="shared" si="25"/>
        <v>38.023742271616356</v>
      </c>
      <c r="AM17" s="27">
        <f t="shared" si="26"/>
        <v>44.293168745367439</v>
      </c>
      <c r="AN17" s="13">
        <f t="shared" si="27"/>
        <v>50.54344264442625</v>
      </c>
      <c r="AO17" s="14">
        <f t="shared" si="28"/>
        <v>56.774651663668919</v>
      </c>
    </row>
    <row r="18" spans="1:41" x14ac:dyDescent="0.4">
      <c r="A18" s="12">
        <v>24</v>
      </c>
      <c r="B18" s="22">
        <f t="shared" si="29"/>
        <v>38021.124171160605</v>
      </c>
      <c r="C18" s="7">
        <f t="shared" si="29"/>
        <v>38201.704257486839</v>
      </c>
      <c r="D18" s="7">
        <f t="shared" si="29"/>
        <v>38381.536598043138</v>
      </c>
      <c r="E18" s="7">
        <f t="shared" si="29"/>
        <v>38560.627359831225</v>
      </c>
      <c r="F18" s="6">
        <f t="shared" si="29"/>
        <v>38738.982633872947</v>
      </c>
      <c r="G18" s="7">
        <f t="shared" si="29"/>
        <v>38916.608436453251</v>
      </c>
      <c r="H18" s="8">
        <f t="shared" si="29"/>
        <v>39093.51071033792</v>
      </c>
      <c r="I18" s="7">
        <f t="shared" si="29"/>
        <v>39269.695325966575</v>
      </c>
      <c r="J18" s="7">
        <f t="shared" si="29"/>
        <v>39445.168082621632</v>
      </c>
      <c r="K18" s="7">
        <f t="shared" si="29"/>
        <v>39619.934709573638</v>
      </c>
      <c r="L18" s="27">
        <f t="shared" si="1"/>
        <v>18.091834542130528</v>
      </c>
      <c r="M18" s="13">
        <f t="shared" si="2"/>
        <v>36.026089324528584</v>
      </c>
      <c r="N18" s="14">
        <f t="shared" si="3"/>
        <v>53.80481570748816</v>
      </c>
      <c r="O18" s="13">
        <f t="shared" si="4"/>
        <v>71.430029573399224</v>
      </c>
      <c r="P18" s="13">
        <f t="shared" si="5"/>
        <v>88.903712090963381</v>
      </c>
      <c r="Q18" s="13">
        <f t="shared" si="6"/>
        <v>106.22781045975717</v>
      </c>
      <c r="R18" s="27">
        <f t="shared" si="7"/>
        <v>123.40423863569595</v>
      </c>
      <c r="S18" s="13">
        <f t="shared" si="8"/>
        <v>140.43487803789321</v>
      </c>
      <c r="T18" s="14">
        <f t="shared" si="9"/>
        <v>157.32157823770103</v>
      </c>
      <c r="V18" s="29">
        <v>69</v>
      </c>
      <c r="W18" s="22">
        <f t="shared" si="10"/>
        <v>83884.909073725532</v>
      </c>
      <c r="X18" s="7">
        <f t="shared" si="11"/>
        <v>83947.804737419836</v>
      </c>
      <c r="Y18" s="7">
        <f t="shared" si="12"/>
        <v>84010.609445675771</v>
      </c>
      <c r="Z18" s="7">
        <f t="shared" si="13"/>
        <v>84073.323461180684</v>
      </c>
      <c r="AA18" s="6">
        <f t="shared" si="14"/>
        <v>84135.947045485489</v>
      </c>
      <c r="AB18" s="7">
        <f t="shared" si="15"/>
        <v>84198.480459011393</v>
      </c>
      <c r="AC18" s="8">
        <f t="shared" si="16"/>
        <v>84260.923961056207</v>
      </c>
      <c r="AD18" s="7">
        <f t="shared" si="17"/>
        <v>84323.277809800944</v>
      </c>
      <c r="AE18" s="7">
        <f t="shared" si="18"/>
        <v>84385.542262316114</v>
      </c>
      <c r="AF18" s="7">
        <f t="shared" si="19"/>
        <v>84447.717574568131</v>
      </c>
      <c r="AG18" s="27">
        <f t="shared" si="20"/>
        <v>6.293666874335031</v>
      </c>
      <c r="AH18" s="13">
        <f t="shared" si="21"/>
        <v>12.568209663848393</v>
      </c>
      <c r="AI18" s="14">
        <f t="shared" si="22"/>
        <v>18.823715467849979</v>
      </c>
      <c r="AJ18" s="13">
        <f t="shared" si="23"/>
        <v>25.06027085709502</v>
      </c>
      <c r="AK18" s="13">
        <f t="shared" si="24"/>
        <v>31.277961877960479</v>
      </c>
      <c r="AL18" s="13">
        <f t="shared" si="25"/>
        <v>37.476874056097586</v>
      </c>
      <c r="AM18" s="27">
        <f t="shared" si="26"/>
        <v>43.65709240072465</v>
      </c>
      <c r="AN18" s="13">
        <f t="shared" si="27"/>
        <v>49.818701408265042</v>
      </c>
      <c r="AO18" s="14">
        <f t="shared" si="28"/>
        <v>55.961785066334414</v>
      </c>
    </row>
    <row r="19" spans="1:41" x14ac:dyDescent="0.4">
      <c r="A19" s="12">
        <v>25</v>
      </c>
      <c r="B19" s="22">
        <f t="shared" si="29"/>
        <v>39794.000867203758</v>
      </c>
      <c r="C19" s="7">
        <f t="shared" si="29"/>
        <v>39967.372148103808</v>
      </c>
      <c r="D19" s="7">
        <f t="shared" si="29"/>
        <v>40140.054078154411</v>
      </c>
      <c r="E19" s="7">
        <f t="shared" si="29"/>
        <v>40312.052117581785</v>
      </c>
      <c r="F19" s="6">
        <f t="shared" si="29"/>
        <v>40483.371661993806</v>
      </c>
      <c r="G19" s="7">
        <f t="shared" si="29"/>
        <v>40654.01804339551</v>
      </c>
      <c r="H19" s="8">
        <f t="shared" si="29"/>
        <v>40823.996531184959</v>
      </c>
      <c r="I19" s="7">
        <f t="shared" si="29"/>
        <v>40993.312333129448</v>
      </c>
      <c r="J19" s="7">
        <f t="shared" si="29"/>
        <v>41161.970596323015</v>
      </c>
      <c r="K19" s="7">
        <f t="shared" si="29"/>
        <v>41329.976408125178</v>
      </c>
      <c r="L19" s="27">
        <f t="shared" si="1"/>
        <v>17.368305846488511</v>
      </c>
      <c r="M19" s="13">
        <f t="shared" si="2"/>
        <v>34.591358412035333</v>
      </c>
      <c r="N19" s="14">
        <f t="shared" si="3"/>
        <v>51.670973603053426</v>
      </c>
      <c r="O19" s="13">
        <f t="shared" si="4"/>
        <v>68.608937160468486</v>
      </c>
      <c r="P19" s="13">
        <f t="shared" si="5"/>
        <v>85.407005283952458</v>
      </c>
      <c r="Q19" s="13">
        <f t="shared" si="6"/>
        <v>102.06690524073929</v>
      </c>
      <c r="R19" s="27">
        <f t="shared" si="7"/>
        <v>118.59033595937944</v>
      </c>
      <c r="S19" s="13">
        <f t="shared" si="8"/>
        <v>134.97896860897163</v>
      </c>
      <c r="T19" s="14">
        <f t="shared" si="9"/>
        <v>151.23444716418453</v>
      </c>
      <c r="V19" s="29">
        <v>70</v>
      </c>
      <c r="W19" s="22">
        <f t="shared" si="10"/>
        <v>84509.804001425684</v>
      </c>
      <c r="X19" s="7">
        <f t="shared" si="11"/>
        <v>84571.801796665866</v>
      </c>
      <c r="Y19" s="7">
        <f t="shared" si="12"/>
        <v>84633.711212980517</v>
      </c>
      <c r="Z19" s="7">
        <f t="shared" si="13"/>
        <v>84695.532501982394</v>
      </c>
      <c r="AA19" s="6">
        <f t="shared" si="14"/>
        <v>84757.265914211224</v>
      </c>
      <c r="AB19" s="7">
        <f t="shared" si="15"/>
        <v>84818.911699139862</v>
      </c>
      <c r="AC19" s="8">
        <f t="shared" si="16"/>
        <v>84880.470105180371</v>
      </c>
      <c r="AD19" s="7">
        <f t="shared" si="17"/>
        <v>84941.941379689946</v>
      </c>
      <c r="AE19" s="7">
        <f t="shared" si="18"/>
        <v>85003.325768976894</v>
      </c>
      <c r="AF19" s="7">
        <f t="shared" si="19"/>
        <v>85064.623518306646</v>
      </c>
      <c r="AG19" s="27">
        <f t="shared" si="20"/>
        <v>6.2037637688918039</v>
      </c>
      <c r="AH19" s="13">
        <f t="shared" si="21"/>
        <v>12.388945509854238</v>
      </c>
      <c r="AI19" s="14">
        <f t="shared" si="22"/>
        <v>18.555628648158745</v>
      </c>
      <c r="AJ19" s="13">
        <f t="shared" si="23"/>
        <v>24.703896109975176</v>
      </c>
      <c r="AK19" s="13">
        <f t="shared" si="24"/>
        <v>30.833830326300813</v>
      </c>
      <c r="AL19" s="13">
        <f t="shared" si="25"/>
        <v>36.945513236467377</v>
      </c>
      <c r="AM19" s="27">
        <f t="shared" si="26"/>
        <v>43.039026291880873</v>
      </c>
      <c r="AN19" s="13">
        <f t="shared" si="27"/>
        <v>49.114450459659565</v>
      </c>
      <c r="AO19" s="14">
        <f t="shared" si="28"/>
        <v>55.171866226257407</v>
      </c>
    </row>
    <row r="20" spans="1:41" x14ac:dyDescent="0.4">
      <c r="A20" s="12">
        <v>26</v>
      </c>
      <c r="B20" s="22">
        <f t="shared" si="29"/>
        <v>41497.334797081799</v>
      </c>
      <c r="C20" s="7">
        <f t="shared" si="29"/>
        <v>41664.050733828095</v>
      </c>
      <c r="D20" s="7">
        <f t="shared" si="29"/>
        <v>41830.129131974551</v>
      </c>
      <c r="E20" s="7">
        <f t="shared" si="29"/>
        <v>41995.57484897579</v>
      </c>
      <c r="F20" s="6">
        <f t="shared" si="29"/>
        <v>42160.392686983105</v>
      </c>
      <c r="G20" s="7">
        <f t="shared" si="29"/>
        <v>42324.587393680784</v>
      </c>
      <c r="H20" s="8">
        <f t="shared" si="29"/>
        <v>42488.163663106701</v>
      </c>
      <c r="I20" s="7">
        <f t="shared" si="29"/>
        <v>42651.126136457526</v>
      </c>
      <c r="J20" s="7">
        <f t="shared" si="29"/>
        <v>42813.479402878882</v>
      </c>
      <c r="K20" s="7">
        <f t="shared" si="29"/>
        <v>42975.228000240793</v>
      </c>
      <c r="L20" s="27">
        <f t="shared" si="1"/>
        <v>16.700422505477036</v>
      </c>
      <c r="M20" s="13">
        <f t="shared" si="2"/>
        <v>33.266526475526916</v>
      </c>
      <c r="N20" s="14">
        <f t="shared" si="3"/>
        <v>49.699927060813934</v>
      </c>
      <c r="O20" s="13">
        <f t="shared" si="4"/>
        <v>66.002213600710093</v>
      </c>
      <c r="P20" s="13">
        <f t="shared" si="5"/>
        <v>82.174950137348787</v>
      </c>
      <c r="Q20" s="13">
        <f t="shared" si="6"/>
        <v>98.21967591720022</v>
      </c>
      <c r="R20" s="27">
        <f t="shared" si="7"/>
        <v>114.13790588091797</v>
      </c>
      <c r="S20" s="13">
        <f t="shared" si="8"/>
        <v>129.9311311414931</v>
      </c>
      <c r="T20" s="14">
        <f t="shared" si="9"/>
        <v>145.60081945127604</v>
      </c>
      <c r="V20" s="29">
        <v>71</v>
      </c>
      <c r="W20" s="22">
        <f t="shared" si="10"/>
        <v>85125.834871907529</v>
      </c>
      <c r="X20" s="7">
        <f t="shared" si="11"/>
        <v>85186.960072976639</v>
      </c>
      <c r="Y20" s="7">
        <f t="shared" si="12"/>
        <v>85247.999363685638</v>
      </c>
      <c r="Z20" s="7">
        <f t="shared" si="13"/>
        <v>85308.952985186566</v>
      </c>
      <c r="AA20" s="6">
        <f t="shared" si="14"/>
        <v>85369.821177617443</v>
      </c>
      <c r="AB20" s="7">
        <f t="shared" si="15"/>
        <v>85430.604180108057</v>
      </c>
      <c r="AC20" s="8">
        <f t="shared" si="16"/>
        <v>85491.302230785557</v>
      </c>
      <c r="AD20" s="7">
        <f t="shared" si="17"/>
        <v>85551.915566780008</v>
      </c>
      <c r="AE20" s="7">
        <f t="shared" si="18"/>
        <v>85612.444424230038</v>
      </c>
      <c r="AF20" s="7">
        <f t="shared" si="19"/>
        <v>85672.889038288253</v>
      </c>
      <c r="AG20" s="27">
        <f t="shared" si="20"/>
        <v>6.116392967000138</v>
      </c>
      <c r="AH20" s="13">
        <f t="shared" si="21"/>
        <v>12.214723239085288</v>
      </c>
      <c r="AI20" s="14">
        <f t="shared" si="22"/>
        <v>18.29507077128801</v>
      </c>
      <c r="AJ20" s="13">
        <f t="shared" si="23"/>
        <v>24.357515046955086</v>
      </c>
      <c r="AK20" s="13">
        <f t="shared" si="24"/>
        <v>30.402135081458255</v>
      </c>
      <c r="AL20" s="13">
        <f t="shared" si="25"/>
        <v>36.429009425497497</v>
      </c>
      <c r="AM20" s="27">
        <f t="shared" si="26"/>
        <v>42.438216168477084</v>
      </c>
      <c r="AN20" s="13">
        <f t="shared" si="27"/>
        <v>48.429832942099893</v>
      </c>
      <c r="AO20" s="14">
        <f t="shared" si="28"/>
        <v>54.403936923481524</v>
      </c>
    </row>
    <row r="21" spans="1:41" x14ac:dyDescent="0.4">
      <c r="A21" s="12">
        <v>27</v>
      </c>
      <c r="B21" s="22">
        <f t="shared" si="29"/>
        <v>43136.37641589874</v>
      </c>
      <c r="C21" s="7">
        <f t="shared" si="29"/>
        <v>43296.929087440571</v>
      </c>
      <c r="D21" s="7">
        <f t="shared" si="29"/>
        <v>43456.890403419871</v>
      </c>
      <c r="E21" s="7">
        <f t="shared" si="29"/>
        <v>43616.264704075606</v>
      </c>
      <c r="F21" s="6">
        <f t="shared" si="29"/>
        <v>43775.0562820388</v>
      </c>
      <c r="G21" s="7">
        <f t="shared" si="29"/>
        <v>43933.269383026265</v>
      </c>
      <c r="H21" s="8">
        <f t="shared" si="29"/>
        <v>44090.908206521774</v>
      </c>
      <c r="I21" s="7">
        <f t="shared" si="29"/>
        <v>44247.976906444856</v>
      </c>
      <c r="J21" s="7">
        <f t="shared" si="29"/>
        <v>44404.479591807634</v>
      </c>
      <c r="K21" s="7">
        <f t="shared" si="29"/>
        <v>44560.42032735976</v>
      </c>
      <c r="L21" s="27">
        <f t="shared" si="1"/>
        <v>16.082002846356772</v>
      </c>
      <c r="M21" s="13">
        <f t="shared" si="2"/>
        <v>32.039432061996195</v>
      </c>
      <c r="N21" s="14">
        <f t="shared" si="3"/>
        <v>47.873730576589878</v>
      </c>
      <c r="O21" s="13">
        <f t="shared" si="4"/>
        <v>63.586319104746508</v>
      </c>
      <c r="P21" s="13">
        <f t="shared" si="5"/>
        <v>79.178596572266542</v>
      </c>
      <c r="Q21" s="13">
        <f t="shared" si="6"/>
        <v>94.651940532552544</v>
      </c>
      <c r="R21" s="27">
        <f t="shared" si="7"/>
        <v>110.0077075734298</v>
      </c>
      <c r="S21" s="13">
        <f t="shared" si="8"/>
        <v>125.24723371482105</v>
      </c>
      <c r="T21" s="14">
        <f t="shared" si="9"/>
        <v>140.3718347973554</v>
      </c>
      <c r="V21" s="29">
        <v>72</v>
      </c>
      <c r="W21" s="22">
        <f t="shared" si="10"/>
        <v>85733.249643126852</v>
      </c>
      <c r="X21" s="7">
        <f t="shared" si="11"/>
        <v>85793.526471942911</v>
      </c>
      <c r="Y21" s="7">
        <f t="shared" si="12"/>
        <v>85853.71975696391</v>
      </c>
      <c r="Z21" s="7">
        <f t="shared" si="13"/>
        <v>85913.829729453078</v>
      </c>
      <c r="AA21" s="6">
        <f t="shared" si="14"/>
        <v>85973.856619714701</v>
      </c>
      <c r="AB21" s="7">
        <f t="shared" si="15"/>
        <v>86033.800657099375</v>
      </c>
      <c r="AC21" s="8">
        <f t="shared" si="16"/>
        <v>86093.662070009363</v>
      </c>
      <c r="AD21" s="7">
        <f t="shared" si="17"/>
        <v>86153.441085903774</v>
      </c>
      <c r="AE21" s="7">
        <f t="shared" si="18"/>
        <v>86213.137931303718</v>
      </c>
      <c r="AF21" s="7">
        <f t="shared" si="19"/>
        <v>86272.752831797465</v>
      </c>
      <c r="AG21" s="27">
        <f t="shared" si="20"/>
        <v>6.0314489632874029</v>
      </c>
      <c r="AH21" s="13">
        <f t="shared" si="21"/>
        <v>12.045333093512454</v>
      </c>
      <c r="AI21" s="14">
        <f t="shared" si="22"/>
        <v>18.041729065254913</v>
      </c>
      <c r="AJ21" s="13">
        <f t="shared" si="23"/>
        <v>24.020713107020129</v>
      </c>
      <c r="AK21" s="13">
        <f t="shared" si="24"/>
        <v>29.98236100464419</v>
      </c>
      <c r="AL21" s="13">
        <f t="shared" si="25"/>
        <v>35.926748104509898</v>
      </c>
      <c r="AM21" s="27">
        <f t="shared" si="26"/>
        <v>41.853949316646322</v>
      </c>
      <c r="AN21" s="13">
        <f t="shared" si="27"/>
        <v>47.764039117886568</v>
      </c>
      <c r="AO21" s="14">
        <f t="shared" si="28"/>
        <v>53.657091555083753</v>
      </c>
    </row>
    <row r="22" spans="1:41" x14ac:dyDescent="0.4">
      <c r="A22" s="12">
        <v>28</v>
      </c>
      <c r="B22" s="22">
        <f t="shared" si="29"/>
        <v>44715.803134221926</v>
      </c>
      <c r="C22" s="7">
        <f t="shared" si="29"/>
        <v>44870.631990507994</v>
      </c>
      <c r="D22" s="7">
        <f t="shared" si="29"/>
        <v>45024.910831936118</v>
      </c>
      <c r="E22" s="7">
        <f t="shared" si="29"/>
        <v>45178.643552429028</v>
      </c>
      <c r="F22" s="6">
        <f t="shared" si="29"/>
        <v>45331.834004703778</v>
      </c>
      <c r="G22" s="7">
        <f t="shared" si="29"/>
        <v>45484.486000851022</v>
      </c>
      <c r="H22" s="8">
        <f t="shared" si="29"/>
        <v>45636.603312904306</v>
      </c>
      <c r="I22" s="7">
        <f t="shared" si="29"/>
        <v>45788.189673399233</v>
      </c>
      <c r="J22" s="7">
        <f t="shared" si="29"/>
        <v>45939.248775923093</v>
      </c>
      <c r="K22" s="7">
        <f t="shared" si="29"/>
        <v>46089.784275654791</v>
      </c>
      <c r="L22" s="27">
        <f t="shared" si="1"/>
        <v>15.507748134899884</v>
      </c>
      <c r="M22" s="13">
        <f t="shared" si="2"/>
        <v>30.899644270633871</v>
      </c>
      <c r="N22" s="14">
        <f t="shared" si="3"/>
        <v>46.176982755823701</v>
      </c>
      <c r="O22" s="13">
        <f t="shared" si="4"/>
        <v>61.341038715130708</v>
      </c>
      <c r="P22" s="13">
        <f t="shared" si="5"/>
        <v>76.393068405224767</v>
      </c>
      <c r="Q22" s="13">
        <f t="shared" si="6"/>
        <v>91.334309562655108</v>
      </c>
      <c r="R22" s="27">
        <f t="shared" si="7"/>
        <v>106.16598174414685</v>
      </c>
      <c r="S22" s="13">
        <f t="shared" si="8"/>
        <v>120.88928665941057</v>
      </c>
      <c r="T22" s="14">
        <f t="shared" si="9"/>
        <v>135.5054084966032</v>
      </c>
      <c r="V22" s="29">
        <v>73</v>
      </c>
      <c r="W22" s="22">
        <f t="shared" si="10"/>
        <v>86332.286012045588</v>
      </c>
      <c r="X22" s="7">
        <f t="shared" si="11"/>
        <v>86391.737695786054</v>
      </c>
      <c r="Y22" s="7">
        <f t="shared" si="12"/>
        <v>86451.108105839186</v>
      </c>
      <c r="Z22" s="7">
        <f t="shared" si="13"/>
        <v>86510.397464112801</v>
      </c>
      <c r="AA22" s="6">
        <f t="shared" si="14"/>
        <v>86569.605991607052</v>
      </c>
      <c r="AB22" s="7">
        <f t="shared" si="15"/>
        <v>86628.733908419497</v>
      </c>
      <c r="AC22" s="8">
        <f t="shared" si="16"/>
        <v>86687.781433749886</v>
      </c>
      <c r="AD22" s="7">
        <f t="shared" si="17"/>
        <v>86746.748785905147</v>
      </c>
      <c r="AE22" s="7">
        <f t="shared" si="18"/>
        <v>86805.636182304152</v>
      </c>
      <c r="AF22" s="7">
        <f t="shared" si="19"/>
        <v>86864.44383948257</v>
      </c>
      <c r="AG22" s="27">
        <f t="shared" si="20"/>
        <v>5.9488320331875002</v>
      </c>
      <c r="AH22" s="13">
        <f t="shared" si="21"/>
        <v>11.880576791445492</v>
      </c>
      <c r="AI22" s="14">
        <f t="shared" si="22"/>
        <v>17.795307845924981</v>
      </c>
      <c r="AJ22" s="13">
        <f t="shared" si="23"/>
        <v>23.693098345596809</v>
      </c>
      <c r="AK22" s="13">
        <f t="shared" si="24"/>
        <v>29.574021020482178</v>
      </c>
      <c r="AL22" s="13">
        <f t="shared" si="25"/>
        <v>35.438148184490274</v>
      </c>
      <c r="AM22" s="27">
        <f t="shared" si="26"/>
        <v>41.285551738532376</v>
      </c>
      <c r="AN22" s="13">
        <f t="shared" si="27"/>
        <v>47.11630317333038</v>
      </c>
      <c r="AO22" s="14">
        <f t="shared" si="28"/>
        <v>52.930473572414485</v>
      </c>
    </row>
    <row r="23" spans="1:41" x14ac:dyDescent="0.4">
      <c r="A23" s="12">
        <v>29</v>
      </c>
      <c r="B23" s="22">
        <f t="shared" si="29"/>
        <v>46239.799789895616</v>
      </c>
      <c r="C23" s="7">
        <f t="shared" si="29"/>
        <v>46389.298898590729</v>
      </c>
      <c r="D23" s="7">
        <f t="shared" si="29"/>
        <v>46538.285144841837</v>
      </c>
      <c r="E23" s="7">
        <f t="shared" si="29"/>
        <v>46686.762035410953</v>
      </c>
      <c r="F23" s="6">
        <f t="shared" si="29"/>
        <v>46834.733041215739</v>
      </c>
      <c r="G23" s="7">
        <f t="shared" si="29"/>
        <v>46982.201597816304</v>
      </c>
      <c r="H23" s="8">
        <f t="shared" si="29"/>
        <v>47129.17110589386</v>
      </c>
      <c r="I23" s="7">
        <f t="shared" si="29"/>
        <v>47275.644931721239</v>
      </c>
      <c r="J23" s="7">
        <f t="shared" si="29"/>
        <v>47421.626407625525</v>
      </c>
      <c r="K23" s="7">
        <f t="shared" si="29"/>
        <v>47567.118832442968</v>
      </c>
      <c r="L23" s="27">
        <f t="shared" si="1"/>
        <v>14.973090370796854</v>
      </c>
      <c r="M23" s="13">
        <f t="shared" si="2"/>
        <v>29.838165509230748</v>
      </c>
      <c r="N23" s="14">
        <f t="shared" si="3"/>
        <v>44.596390901810082</v>
      </c>
      <c r="O23" s="13">
        <f t="shared" si="4"/>
        <v>59.248915315438353</v>
      </c>
      <c r="P23" s="13">
        <f t="shared" si="5"/>
        <v>73.796871096310497</v>
      </c>
      <c r="Q23" s="13">
        <f t="shared" si="6"/>
        <v>88.241374462508247</v>
      </c>
      <c r="R23" s="27">
        <f t="shared" si="7"/>
        <v>102.5835257903309</v>
      </c>
      <c r="S23" s="13">
        <f t="shared" si="8"/>
        <v>116.82440989449969</v>
      </c>
      <c r="T23" s="14">
        <f t="shared" si="9"/>
        <v>130.96509630254877</v>
      </c>
      <c r="V23" s="29">
        <v>74</v>
      </c>
      <c r="W23" s="22">
        <f t="shared" si="10"/>
        <v>86923.171973097618</v>
      </c>
      <c r="X23" s="7">
        <f t="shared" si="11"/>
        <v>86981.820797932814</v>
      </c>
      <c r="Y23" s="7">
        <f t="shared" si="12"/>
        <v>87040.390527902709</v>
      </c>
      <c r="Z23" s="7">
        <f t="shared" si="13"/>
        <v>87098.881376057529</v>
      </c>
      <c r="AA23" s="6">
        <f t="shared" si="14"/>
        <v>87157.293554587872</v>
      </c>
      <c r="AB23" s="7">
        <f t="shared" si="15"/>
        <v>87215.627274829283</v>
      </c>
      <c r="AC23" s="8">
        <f t="shared" si="16"/>
        <v>87273.882747266878</v>
      </c>
      <c r="AD23" s="7">
        <f t="shared" si="17"/>
        <v>87332.060181539884</v>
      </c>
      <c r="AE23" s="7">
        <f t="shared" si="18"/>
        <v>87390.159786446136</v>
      </c>
      <c r="AF23" s="7">
        <f t="shared" si="19"/>
        <v>87448.181769946648</v>
      </c>
      <c r="AG23" s="27">
        <f t="shared" si="20"/>
        <v>5.8684478422364919</v>
      </c>
      <c r="AH23" s="13">
        <f t="shared" si="21"/>
        <v>11.720266753181932</v>
      </c>
      <c r="AI23" s="14">
        <f t="shared" si="22"/>
        <v>17.555527365781018</v>
      </c>
      <c r="AJ23" s="13">
        <f t="shared" si="23"/>
        <v>23.374299913179129</v>
      </c>
      <c r="AK23" s="13">
        <f t="shared" si="24"/>
        <v>29.17665423163271</v>
      </c>
      <c r="AL23" s="13">
        <f t="shared" si="25"/>
        <v>34.962659763215925</v>
      </c>
      <c r="AM23" s="27">
        <f t="shared" si="26"/>
        <v>40.732385558687383</v>
      </c>
      <c r="AN23" s="13">
        <f t="shared" si="27"/>
        <v>46.485900280196802</v>
      </c>
      <c r="AO23" s="14">
        <f t="shared" si="28"/>
        <v>52.223272204049863</v>
      </c>
    </row>
    <row r="24" spans="1:41" x14ac:dyDescent="0.4">
      <c r="A24" s="12">
        <v>30</v>
      </c>
      <c r="B24" s="22">
        <f t="shared" ref="B24:K33" si="30">LOG10($A24*0.1+B$2*0.01)*100000</f>
        <v>47712.125471966247</v>
      </c>
      <c r="C24" s="7">
        <f t="shared" si="30"/>
        <v>47856.649559384336</v>
      </c>
      <c r="D24" s="7">
        <f t="shared" si="30"/>
        <v>48000.69429571506</v>
      </c>
      <c r="E24" s="7">
        <f t="shared" si="30"/>
        <v>48144.262850230494</v>
      </c>
      <c r="F24" s="6">
        <f t="shared" si="30"/>
        <v>48287.358360875376</v>
      </c>
      <c r="G24" s="7">
        <f t="shared" si="30"/>
        <v>48429.983934678581</v>
      </c>
      <c r="H24" s="8">
        <f t="shared" si="30"/>
        <v>48572.142648157998</v>
      </c>
      <c r="I24" s="7">
        <f t="shared" si="30"/>
        <v>48713.837547718649</v>
      </c>
      <c r="J24" s="7">
        <f t="shared" si="30"/>
        <v>48855.071650044432</v>
      </c>
      <c r="K24" s="7">
        <f t="shared" si="30"/>
        <v>48995.847942483459</v>
      </c>
      <c r="L24" s="27">
        <f t="shared" si="1"/>
        <v>14.474070519012457</v>
      </c>
      <c r="M24" s="13">
        <f t="shared" si="2"/>
        <v>28.847193481953582</v>
      </c>
      <c r="N24" s="14">
        <f t="shared" si="3"/>
        <v>43.12042206665501</v>
      </c>
      <c r="O24" s="13">
        <f t="shared" si="4"/>
        <v>57.294794840672694</v>
      </c>
      <c r="P24" s="13">
        <f t="shared" si="5"/>
        <v>71.371336014039116</v>
      </c>
      <c r="Q24" s="13">
        <f t="shared" si="6"/>
        <v>85.35105568664585</v>
      </c>
      <c r="R24" s="27">
        <f t="shared" si="7"/>
        <v>99.234950090554776</v>
      </c>
      <c r="S24" s="13">
        <f t="shared" si="8"/>
        <v>113.02400182733982</v>
      </c>
      <c r="T24" s="14">
        <f t="shared" si="9"/>
        <v>126.71918010062655</v>
      </c>
      <c r="V24" s="29">
        <v>75</v>
      </c>
      <c r="W24" s="22">
        <f t="shared" si="10"/>
        <v>87506.126339170005</v>
      </c>
      <c r="X24" s="7">
        <f t="shared" si="11"/>
        <v>87563.993700416846</v>
      </c>
      <c r="Y24" s="7">
        <f t="shared" si="12"/>
        <v>87621.784059164216</v>
      </c>
      <c r="Z24" s="7">
        <f t="shared" si="13"/>
        <v>87679.497620070062</v>
      </c>
      <c r="AA24" s="6">
        <f t="shared" si="14"/>
        <v>87737.134586977409</v>
      </c>
      <c r="AB24" s="7">
        <f t="shared" si="15"/>
        <v>87794.695162918826</v>
      </c>
      <c r="AC24" s="8">
        <f t="shared" si="16"/>
        <v>87852.179550120651</v>
      </c>
      <c r="AD24" s="7">
        <f t="shared" si="17"/>
        <v>87909.587950007277</v>
      </c>
      <c r="AE24" s="7">
        <f t="shared" si="18"/>
        <v>87966.920563205349</v>
      </c>
      <c r="AF24" s="7">
        <f t="shared" si="19"/>
        <v>88024.177589548039</v>
      </c>
      <c r="AG24" s="27">
        <f t="shared" si="20"/>
        <v>5.7902070868149167</v>
      </c>
      <c r="AH24" s="13">
        <f t="shared" si="21"/>
        <v>11.564225388603518</v>
      </c>
      <c r="AI24" s="14">
        <f t="shared" si="22"/>
        <v>17.32212275454367</v>
      </c>
      <c r="AJ24" s="13">
        <f t="shared" si="23"/>
        <v>23.063966654823162</v>
      </c>
      <c r="AK24" s="13">
        <f t="shared" si="24"/>
        <v>28.78982418346277</v>
      </c>
      <c r="AL24" s="13">
        <f t="shared" si="25"/>
        <v>34.499762060775538</v>
      </c>
      <c r="AM24" s="27">
        <f t="shared" si="26"/>
        <v>40.193846636073431</v>
      </c>
      <c r="AN24" s="13">
        <f t="shared" si="27"/>
        <v>45.872143890170264</v>
      </c>
      <c r="AO24" s="14">
        <f t="shared" si="28"/>
        <v>51.534719438001048</v>
      </c>
    </row>
    <row r="25" spans="1:41" x14ac:dyDescent="0.4">
      <c r="A25" s="12">
        <v>31</v>
      </c>
      <c r="B25" s="22">
        <f t="shared" si="30"/>
        <v>49136.169383427266</v>
      </c>
      <c r="C25" s="7">
        <f t="shared" si="30"/>
        <v>49276.038902683751</v>
      </c>
      <c r="D25" s="7">
        <f t="shared" si="30"/>
        <v>49415.45940184428</v>
      </c>
      <c r="E25" s="7">
        <f t="shared" si="30"/>
        <v>49554.433754644844</v>
      </c>
      <c r="F25" s="6">
        <f t="shared" si="30"/>
        <v>49692.964807321492</v>
      </c>
      <c r="G25" s="7">
        <f t="shared" si="30"/>
        <v>49831.055378960045</v>
      </c>
      <c r="H25" s="8">
        <f t="shared" si="30"/>
        <v>49968.70826184038</v>
      </c>
      <c r="I25" s="7">
        <f t="shared" si="30"/>
        <v>50105.926221775146</v>
      </c>
      <c r="J25" s="7">
        <f t="shared" si="30"/>
        <v>50242.711998443265</v>
      </c>
      <c r="K25" s="7">
        <f t="shared" si="30"/>
        <v>50379.068305718109</v>
      </c>
      <c r="L25" s="27">
        <f t="shared" si="1"/>
        <v>14.007240305370942</v>
      </c>
      <c r="M25" s="13">
        <f t="shared" si="2"/>
        <v>27.919929081377632</v>
      </c>
      <c r="N25" s="14">
        <f t="shared" si="3"/>
        <v>41.739021175577363</v>
      </c>
      <c r="O25" s="13">
        <f t="shared" si="4"/>
        <v>55.465458612285147</v>
      </c>
      <c r="P25" s="13">
        <f t="shared" si="5"/>
        <v>69.100170807279937</v>
      </c>
      <c r="Q25" s="13">
        <f t="shared" si="6"/>
        <v>82.644074778218055</v>
      </c>
      <c r="R25" s="27">
        <f t="shared" si="7"/>
        <v>96.098075350826548</v>
      </c>
      <c r="S25" s="13">
        <f t="shared" si="8"/>
        <v>109.46306536092743</v>
      </c>
      <c r="T25" s="14">
        <f t="shared" si="9"/>
        <v>122.7399258526566</v>
      </c>
      <c r="V25" s="29">
        <v>76</v>
      </c>
      <c r="W25" s="22">
        <f t="shared" si="10"/>
        <v>88081.359228079134</v>
      </c>
      <c r="X25" s="7">
        <f t="shared" si="11"/>
        <v>88138.465677057291</v>
      </c>
      <c r="Y25" s="7">
        <f t="shared" si="12"/>
        <v>88195.49713396006</v>
      </c>
      <c r="Z25" s="7">
        <f t="shared" si="13"/>
        <v>88252.453795488051</v>
      </c>
      <c r="AA25" s="6">
        <f t="shared" si="14"/>
        <v>88309.335857568993</v>
      </c>
      <c r="AB25" s="7">
        <f t="shared" si="15"/>
        <v>88366.143515361764</v>
      </c>
      <c r="AC25" s="8">
        <f t="shared" si="16"/>
        <v>88422.876963260394</v>
      </c>
      <c r="AD25" s="7">
        <f t="shared" si="17"/>
        <v>88479.536394898096</v>
      </c>
      <c r="AE25" s="7">
        <f t="shared" si="18"/>
        <v>88536.122003151206</v>
      </c>
      <c r="AF25" s="7">
        <f t="shared" si="19"/>
        <v>88592.633980143117</v>
      </c>
      <c r="AG25" s="27">
        <f t="shared" si="20"/>
        <v>5.7140251632226864</v>
      </c>
      <c r="AH25" s="13">
        <f t="shared" si="21"/>
        <v>11.412284440986696</v>
      </c>
      <c r="AI25" s="14">
        <f t="shared" si="22"/>
        <v>17.094843043130822</v>
      </c>
      <c r="AJ25" s="13">
        <f t="shared" si="23"/>
        <v>22.76176581994514</v>
      </c>
      <c r="AK25" s="13">
        <f t="shared" si="24"/>
        <v>28.413117264906759</v>
      </c>
      <c r="AL25" s="13">
        <f t="shared" si="25"/>
        <v>34.04896151694993</v>
      </c>
      <c r="AM25" s="27">
        <f t="shared" si="26"/>
        <v>39.66936236305628</v>
      </c>
      <c r="AN25" s="13">
        <f t="shared" si="27"/>
        <v>45.274383240524912</v>
      </c>
      <c r="AO25" s="14">
        <f t="shared" si="28"/>
        <v>50.864087239446235</v>
      </c>
    </row>
    <row r="26" spans="1:41" x14ac:dyDescent="0.4">
      <c r="A26" s="12">
        <v>32</v>
      </c>
      <c r="B26" s="22">
        <f t="shared" si="30"/>
        <v>50514.997831990608</v>
      </c>
      <c r="C26" s="7">
        <f t="shared" si="30"/>
        <v>50650.503240487211</v>
      </c>
      <c r="D26" s="7">
        <f t="shared" si="30"/>
        <v>50785.587169583094</v>
      </c>
      <c r="E26" s="7">
        <f t="shared" si="30"/>
        <v>50920.252233110288</v>
      </c>
      <c r="F26" s="6">
        <f t="shared" si="30"/>
        <v>51054.501020661213</v>
      </c>
      <c r="G26" s="7">
        <f t="shared" si="30"/>
        <v>51188.336097887433</v>
      </c>
      <c r="H26" s="8">
        <f t="shared" si="30"/>
        <v>51321.760006793906</v>
      </c>
      <c r="I26" s="7">
        <f t="shared" si="30"/>
        <v>51454.775266028606</v>
      </c>
      <c r="J26" s="7">
        <f t="shared" si="30"/>
        <v>51587.384371167907</v>
      </c>
      <c r="K26" s="7">
        <f t="shared" si="30"/>
        <v>51719.589794997431</v>
      </c>
      <c r="L26" s="27">
        <f t="shared" si="1"/>
        <v>13.569582422634994</v>
      </c>
      <c r="M26" s="13">
        <f t="shared" si="2"/>
        <v>27.050420177118212</v>
      </c>
      <c r="N26" s="14">
        <f t="shared" si="3"/>
        <v>40.443381650366064</v>
      </c>
      <c r="O26" s="13">
        <f t="shared" si="4"/>
        <v>53.749323927942896</v>
      </c>
      <c r="P26" s="13">
        <f t="shared" si="5"/>
        <v>66.969092977589753</v>
      </c>
      <c r="Q26" s="13">
        <f t="shared" si="6"/>
        <v>80.103523828918696</v>
      </c>
      <c r="R26" s="27">
        <f t="shared" si="7"/>
        <v>93.153440749832953</v>
      </c>
      <c r="S26" s="13">
        <f t="shared" si="8"/>
        <v>106.11965741942549</v>
      </c>
      <c r="T26" s="14">
        <f t="shared" si="9"/>
        <v>119.00297709755978</v>
      </c>
      <c r="V26" s="29">
        <v>77</v>
      </c>
      <c r="W26" s="22">
        <f t="shared" si="10"/>
        <v>88649.072517248191</v>
      </c>
      <c r="X26" s="7">
        <f t="shared" si="11"/>
        <v>88705.437805095702</v>
      </c>
      <c r="Y26" s="7">
        <f t="shared" si="12"/>
        <v>88761.730033573622</v>
      </c>
      <c r="Z26" s="7">
        <f t="shared" si="13"/>
        <v>88817.949391832502</v>
      </c>
      <c r="AA26" s="6">
        <f t="shared" si="14"/>
        <v>88874.096068289262</v>
      </c>
      <c r="AB26" s="7">
        <f t="shared" si="15"/>
        <v>88930.170250631025</v>
      </c>
      <c r="AC26" s="8">
        <f t="shared" si="16"/>
        <v>88986.172125818848</v>
      </c>
      <c r="AD26" s="7">
        <f t="shared" si="17"/>
        <v>89042.101880091432</v>
      </c>
      <c r="AE26" s="7">
        <f t="shared" si="18"/>
        <v>89097.959698968902</v>
      </c>
      <c r="AF26" s="7">
        <f t="shared" si="19"/>
        <v>89153.745767256449</v>
      </c>
      <c r="AG26" s="27">
        <f t="shared" si="20"/>
        <v>5.6398218623944558</v>
      </c>
      <c r="AH26" s="13">
        <f t="shared" si="21"/>
        <v>11.264284381730249</v>
      </c>
      <c r="AI26" s="14">
        <f t="shared" si="22"/>
        <v>16.873450263519771</v>
      </c>
      <c r="AJ26" s="13">
        <f t="shared" si="23"/>
        <v>22.467381872163969</v>
      </c>
      <c r="AK26" s="13">
        <f t="shared" si="24"/>
        <v>28.046141233222443</v>
      </c>
      <c r="AL26" s="13">
        <f t="shared" si="25"/>
        <v>33.609790035741753</v>
      </c>
      <c r="AM26" s="27">
        <f t="shared" si="26"/>
        <v>39.158389634598279</v>
      </c>
      <c r="AN26" s="13">
        <f t="shared" si="27"/>
        <v>44.692001052666456</v>
      </c>
      <c r="AO26" s="14">
        <f t="shared" si="28"/>
        <v>50.21068498310342</v>
      </c>
    </row>
    <row r="27" spans="1:41" x14ac:dyDescent="0.4">
      <c r="A27" s="12">
        <v>33</v>
      </c>
      <c r="B27" s="22">
        <f t="shared" si="30"/>
        <v>51851.393987788753</v>
      </c>
      <c r="C27" s="7">
        <f t="shared" si="30"/>
        <v>51982.799377571879</v>
      </c>
      <c r="D27" s="7">
        <f t="shared" si="30"/>
        <v>52113.808370403633</v>
      </c>
      <c r="E27" s="7">
        <f t="shared" si="30"/>
        <v>52244.423350631987</v>
      </c>
      <c r="F27" s="6">
        <f t="shared" si="30"/>
        <v>52374.646681156453</v>
      </c>
      <c r="G27" s="7">
        <f t="shared" si="30"/>
        <v>52504.480703684523</v>
      </c>
      <c r="H27" s="8">
        <f t="shared" si="30"/>
        <v>52633.927738984406</v>
      </c>
      <c r="I27" s="7">
        <f t="shared" si="30"/>
        <v>52762.990087133869</v>
      </c>
      <c r="J27" s="7">
        <f t="shared" si="30"/>
        <v>52891.670027765482</v>
      </c>
      <c r="K27" s="7">
        <f t="shared" si="30"/>
        <v>53019.969820308223</v>
      </c>
      <c r="L27" s="27">
        <f t="shared" si="1"/>
        <v>13.158445242399466</v>
      </c>
      <c r="M27" s="13">
        <f t="shared" si="2"/>
        <v>26.233433712368424</v>
      </c>
      <c r="N27" s="14">
        <f t="shared" si="3"/>
        <v>39.225757467480435</v>
      </c>
      <c r="O27" s="13">
        <f t="shared" si="4"/>
        <v>52.13619856666628</v>
      </c>
      <c r="P27" s="13">
        <f t="shared" si="5"/>
        <v>64.965529227738443</v>
      </c>
      <c r="Q27" s="13">
        <f t="shared" si="6"/>
        <v>77.714511981735996</v>
      </c>
      <c r="R27" s="27">
        <f t="shared" si="7"/>
        <v>90.383899824453692</v>
      </c>
      <c r="S27" s="13">
        <f t="shared" si="8"/>
        <v>102.97443636511889</v>
      </c>
      <c r="T27" s="14">
        <f t="shared" si="9"/>
        <v>115.48685597234726</v>
      </c>
      <c r="V27" s="29">
        <v>78</v>
      </c>
      <c r="W27" s="22">
        <f t="shared" si="10"/>
        <v>89209.460269048053</v>
      </c>
      <c r="X27" s="7">
        <f t="shared" si="11"/>
        <v>89265.103387730036</v>
      </c>
      <c r="Y27" s="7">
        <f t="shared" si="12"/>
        <v>89320.675305984798</v>
      </c>
      <c r="Z27" s="7">
        <f t="shared" si="13"/>
        <v>89376.176205794342</v>
      </c>
      <c r="AA27" s="6">
        <f t="shared" si="14"/>
        <v>89431.606268443851</v>
      </c>
      <c r="AB27" s="7">
        <f t="shared" si="15"/>
        <v>89486.965674525258</v>
      </c>
      <c r="AC27" s="8">
        <f t="shared" si="16"/>
        <v>89542.25460394079</v>
      </c>
      <c r="AD27" s="7">
        <f t="shared" si="17"/>
        <v>89597.473235906466</v>
      </c>
      <c r="AE27" s="7">
        <f t="shared" si="18"/>
        <v>89652.621748955542</v>
      </c>
      <c r="AF27" s="7">
        <f t="shared" si="19"/>
        <v>89707.700320942036</v>
      </c>
      <c r="AG27" s="27">
        <f t="shared" si="20"/>
        <v>5.5675210883637192</v>
      </c>
      <c r="AH27" s="13">
        <f t="shared" si="21"/>
        <v>11.120073851649067</v>
      </c>
      <c r="AI27" s="14">
        <f t="shared" si="22"/>
        <v>16.657718617701903</v>
      </c>
      <c r="AJ27" s="13">
        <f t="shared" si="23"/>
        <v>22.180515390369692</v>
      </c>
      <c r="AK27" s="13">
        <f t="shared" si="24"/>
        <v>27.688523851698847</v>
      </c>
      <c r="AL27" s="13">
        <f t="shared" si="25"/>
        <v>33.181803364073858</v>
      </c>
      <c r="AM27" s="27">
        <f t="shared" si="26"/>
        <v>38.66041297231277</v>
      </c>
      <c r="AN27" s="13">
        <f t="shared" si="27"/>
        <v>44.124411405835417</v>
      </c>
      <c r="AO27" s="14">
        <f t="shared" si="28"/>
        <v>49.573857080802554</v>
      </c>
    </row>
    <row r="28" spans="1:41" x14ac:dyDescent="0.4">
      <c r="A28" s="12">
        <v>34</v>
      </c>
      <c r="B28" s="22">
        <f t="shared" si="30"/>
        <v>53147.891704225513</v>
      </c>
      <c r="C28" s="7">
        <f t="shared" si="30"/>
        <v>53275.43789924978</v>
      </c>
      <c r="D28" s="7">
        <f t="shared" si="30"/>
        <v>53402.61060561351</v>
      </c>
      <c r="E28" s="7">
        <f t="shared" si="30"/>
        <v>53529.412004277052</v>
      </c>
      <c r="F28" s="6">
        <f t="shared" si="30"/>
        <v>53655.844257153018</v>
      </c>
      <c r="G28" s="7">
        <f t="shared" si="30"/>
        <v>53781.909507327422</v>
      </c>
      <c r="H28" s="8">
        <f t="shared" si="30"/>
        <v>53907.609879277661</v>
      </c>
      <c r="I28" s="7">
        <f t="shared" si="30"/>
        <v>54032.947479087379</v>
      </c>
      <c r="J28" s="7">
        <f t="shared" si="30"/>
        <v>54157.924394658097</v>
      </c>
      <c r="K28" s="7">
        <f t="shared" si="30"/>
        <v>54282.542695917989</v>
      </c>
      <c r="L28" s="27">
        <f t="shared" si="1"/>
        <v>12.771489046703209</v>
      </c>
      <c r="M28" s="13">
        <f t="shared" si="2"/>
        <v>25.46435029876011</v>
      </c>
      <c r="N28" s="14">
        <f t="shared" si="3"/>
        <v>38.079308174201287</v>
      </c>
      <c r="O28" s="13">
        <f t="shared" si="4"/>
        <v>50.617078212722845</v>
      </c>
      <c r="P28" s="13">
        <f t="shared" si="5"/>
        <v>63.078367211441218</v>
      </c>
      <c r="Q28" s="13">
        <f t="shared" si="6"/>
        <v>75.463873358145065</v>
      </c>
      <c r="R28" s="27">
        <f t="shared" si="7"/>
        <v>87.774286362007842</v>
      </c>
      <c r="S28" s="13">
        <f t="shared" si="8"/>
        <v>100.01028758198663</v>
      </c>
      <c r="T28" s="14">
        <f t="shared" si="9"/>
        <v>112.17255015298724</v>
      </c>
      <c r="V28" s="29">
        <v>79</v>
      </c>
      <c r="W28" s="22">
        <f t="shared" si="10"/>
        <v>89762.709129044146</v>
      </c>
      <c r="X28" s="7">
        <f t="shared" si="11"/>
        <v>89817.648349767653</v>
      </c>
      <c r="Y28" s="7">
        <f t="shared" si="12"/>
        <v>89872.518158949359</v>
      </c>
      <c r="Z28" s="7">
        <f t="shared" si="13"/>
        <v>89927.318731760388</v>
      </c>
      <c r="AA28" s="6">
        <f t="shared" si="14"/>
        <v>89982.050242709636</v>
      </c>
      <c r="AB28" s="7">
        <f t="shared" si="15"/>
        <v>90036.71286564703</v>
      </c>
      <c r="AC28" s="8">
        <f t="shared" si="16"/>
        <v>90091.306773766904</v>
      </c>
      <c r="AD28" s="7">
        <f t="shared" si="17"/>
        <v>90145.832139611244</v>
      </c>
      <c r="AE28" s="7">
        <f t="shared" si="18"/>
        <v>90200.289135072948</v>
      </c>
      <c r="AF28" s="7">
        <f t="shared" si="19"/>
        <v>90254.677931399143</v>
      </c>
      <c r="AG28" s="27">
        <f t="shared" si="20"/>
        <v>5.4970505978562869</v>
      </c>
      <c r="AH28" s="13">
        <f t="shared" si="21"/>
        <v>10.979509144643089</v>
      </c>
      <c r="AI28" s="14">
        <f t="shared" si="22"/>
        <v>16.447433709283359</v>
      </c>
      <c r="AJ28" s="13">
        <f t="shared" si="23"/>
        <v>21.900882052781526</v>
      </c>
      <c r="AK28" s="13">
        <f t="shared" si="24"/>
        <v>27.33991163020255</v>
      </c>
      <c r="AL28" s="13">
        <f t="shared" si="25"/>
        <v>32.764579592767404</v>
      </c>
      <c r="AM28" s="27">
        <f t="shared" si="26"/>
        <v>38.174942789817578</v>
      </c>
      <c r="AN28" s="13">
        <f t="shared" si="27"/>
        <v>43.571057770837797</v>
      </c>
      <c r="AO28" s="14">
        <f t="shared" si="28"/>
        <v>48.952980787420529</v>
      </c>
    </row>
    <row r="29" spans="1:41" x14ac:dyDescent="0.4">
      <c r="A29" s="12">
        <v>35</v>
      </c>
      <c r="B29" s="22">
        <f t="shared" si="30"/>
        <v>54406.804435027567</v>
      </c>
      <c r="C29" s="7">
        <f t="shared" si="30"/>
        <v>54530.711646582407</v>
      </c>
      <c r="D29" s="7">
        <f t="shared" si="30"/>
        <v>54654.266347813107</v>
      </c>
      <c r="E29" s="7">
        <f t="shared" si="30"/>
        <v>54777.470538782261</v>
      </c>
      <c r="F29" s="6">
        <f t="shared" si="30"/>
        <v>54900.326202578784</v>
      </c>
      <c r="G29" s="7">
        <f t="shared" si="30"/>
        <v>55022.835305509412</v>
      </c>
      <c r="H29" s="8">
        <f t="shared" si="30"/>
        <v>55144.999797287521</v>
      </c>
      <c r="I29" s="7">
        <f t="shared" si="30"/>
        <v>55266.821611219319</v>
      </c>
      <c r="J29" s="7">
        <f t="shared" si="30"/>
        <v>55388.302664387433</v>
      </c>
      <c r="K29" s="7">
        <f t="shared" si="30"/>
        <v>55509.444857831913</v>
      </c>
      <c r="L29" s="27">
        <f t="shared" si="1"/>
        <v>12.406641475696233</v>
      </c>
      <c r="M29" s="13">
        <f t="shared" si="2"/>
        <v>24.739076824087533</v>
      </c>
      <c r="N29" s="14">
        <f t="shared" si="3"/>
        <v>36.997970311145764</v>
      </c>
      <c r="O29" s="13">
        <f t="shared" si="4"/>
        <v>49.1839782922616</v>
      </c>
      <c r="P29" s="13">
        <f t="shared" si="5"/>
        <v>61.297749329751241</v>
      </c>
      <c r="Q29" s="13">
        <f t="shared" si="6"/>
        <v>73.339924308187619</v>
      </c>
      <c r="R29" s="27">
        <f t="shared" si="7"/>
        <v>85.311136547883507</v>
      </c>
      <c r="S29" s="13">
        <f t="shared" si="8"/>
        <v>97.21201191610453</v>
      </c>
      <c r="T29" s="14">
        <f t="shared" si="9"/>
        <v>109.0431689365505</v>
      </c>
      <c r="V29" s="29">
        <v>80</v>
      </c>
      <c r="W29" s="22">
        <f t="shared" si="10"/>
        <v>90308.998699194359</v>
      </c>
      <c r="X29" s="7">
        <f t="shared" si="11"/>
        <v>90363.251608423772</v>
      </c>
      <c r="Y29" s="7">
        <f t="shared" si="12"/>
        <v>90417.43682841635</v>
      </c>
      <c r="Z29" s="7">
        <f t="shared" si="13"/>
        <v>90471.554527868095</v>
      </c>
      <c r="AA29" s="6">
        <f t="shared" si="14"/>
        <v>90525.604874845129</v>
      </c>
      <c r="AB29" s="7">
        <f t="shared" si="15"/>
        <v>90579.588036786852</v>
      </c>
      <c r="AC29" s="8">
        <f t="shared" si="16"/>
        <v>90633.504180509073</v>
      </c>
      <c r="AD29" s="7">
        <f t="shared" si="17"/>
        <v>90687.353472207047</v>
      </c>
      <c r="AE29" s="7">
        <f t="shared" si="18"/>
        <v>90741.136077458621</v>
      </c>
      <c r="AF29" s="7">
        <f t="shared" si="19"/>
        <v>90794.852161227231</v>
      </c>
      <c r="AG29" s="27">
        <f t="shared" si="20"/>
        <v>5.4283417594851926</v>
      </c>
      <c r="AH29" s="13">
        <f t="shared" si="21"/>
        <v>10.842453730088891</v>
      </c>
      <c r="AI29" s="14">
        <f t="shared" si="22"/>
        <v>16.242391833147849</v>
      </c>
      <c r="AJ29" s="13">
        <f t="shared" si="23"/>
        <v>21.628211697170627</v>
      </c>
      <c r="AK29" s="13">
        <f t="shared" si="24"/>
        <v>26.999968659700244</v>
      </c>
      <c r="AL29" s="13">
        <f t="shared" si="25"/>
        <v>32.357717769307783</v>
      </c>
      <c r="AM29" s="27">
        <f t="shared" si="26"/>
        <v>37.701513787338627</v>
      </c>
      <c r="AN29" s="13">
        <f t="shared" si="27"/>
        <v>43.031411189891514</v>
      </c>
      <c r="AO29" s="14">
        <f t="shared" si="28"/>
        <v>48.347464169666637</v>
      </c>
    </row>
    <row r="30" spans="1:41" x14ac:dyDescent="0.4">
      <c r="A30" s="12">
        <v>36</v>
      </c>
      <c r="B30" s="22">
        <f t="shared" si="30"/>
        <v>55630.250076728727</v>
      </c>
      <c r="C30" s="7">
        <f t="shared" si="30"/>
        <v>55750.720190565793</v>
      </c>
      <c r="D30" s="7">
        <f t="shared" si="30"/>
        <v>55870.857053316569</v>
      </c>
      <c r="E30" s="7">
        <f t="shared" si="30"/>
        <v>55990.662503611253</v>
      </c>
      <c r="F30" s="6">
        <f t="shared" si="30"/>
        <v>56110.138364905601</v>
      </c>
      <c r="G30" s="7">
        <f t="shared" si="30"/>
        <v>56229.286445647478</v>
      </c>
      <c r="H30" s="8">
        <f t="shared" si="30"/>
        <v>56348.108539441069</v>
      </c>
      <c r="I30" s="7">
        <f t="shared" si="30"/>
        <v>56466.606425208935</v>
      </c>
      <c r="J30" s="7">
        <f t="shared" si="30"/>
        <v>56584.781867351761</v>
      </c>
      <c r="K30" s="7">
        <f t="shared" si="30"/>
        <v>56702.636615906034</v>
      </c>
      <c r="L30" s="27">
        <f t="shared" si="1"/>
        <v>12.062060399810434</v>
      </c>
      <c r="M30" s="13">
        <f t="shared" si="2"/>
        <v>24.05397358101618</v>
      </c>
      <c r="N30" s="14">
        <f t="shared" si="3"/>
        <v>35.976350137112604</v>
      </c>
      <c r="O30" s="13">
        <f t="shared" si="4"/>
        <v>47.829793590295594</v>
      </c>
      <c r="P30" s="13">
        <f t="shared" si="5"/>
        <v>59.614900493746973</v>
      </c>
      <c r="Q30" s="13">
        <f t="shared" si="6"/>
        <v>71.332260531897191</v>
      </c>
      <c r="R30" s="27">
        <f t="shared" si="7"/>
        <v>82.982456619203731</v>
      </c>
      <c r="S30" s="13">
        <f t="shared" si="8"/>
        <v>94.566064996935893</v>
      </c>
      <c r="T30" s="14">
        <f t="shared" si="9"/>
        <v>106.08365532858443</v>
      </c>
      <c r="V30" s="29">
        <v>81</v>
      </c>
      <c r="W30" s="22">
        <f t="shared" si="10"/>
        <v>90848.501887864972</v>
      </c>
      <c r="X30" s="7">
        <f t="shared" si="11"/>
        <v>90902.085421115597</v>
      </c>
      <c r="Y30" s="7">
        <f t="shared" si="12"/>
        <v>90955.602924117527</v>
      </c>
      <c r="Z30" s="7">
        <f t="shared" si="13"/>
        <v>91009.05455940681</v>
      </c>
      <c r="AA30" s="6">
        <f t="shared" si="14"/>
        <v>91062.440488920111</v>
      </c>
      <c r="AB30" s="7">
        <f t="shared" si="15"/>
        <v>91115.760873997671</v>
      </c>
      <c r="AC30" s="8">
        <f t="shared" si="16"/>
        <v>91169.015875386118</v>
      </c>
      <c r="AD30" s="7">
        <f t="shared" si="17"/>
        <v>91222.205653241544</v>
      </c>
      <c r="AE30" s="7">
        <f t="shared" si="18"/>
        <v>91275.330367132308</v>
      </c>
      <c r="AF30" s="7">
        <f t="shared" si="19"/>
        <v>91328.390176041838</v>
      </c>
      <c r="AG30" s="27">
        <f t="shared" si="20"/>
        <v>5.3613293309608707</v>
      </c>
      <c r="AH30" s="13">
        <f t="shared" si="21"/>
        <v>10.708777810476022</v>
      </c>
      <c r="AI30" s="14">
        <f t="shared" si="22"/>
        <v>16.042399316924275</v>
      </c>
      <c r="AJ30" s="13">
        <f t="shared" si="23"/>
        <v>21.362247450058931</v>
      </c>
      <c r="AK30" s="13">
        <f t="shared" si="24"/>
        <v>26.668375532710343</v>
      </c>
      <c r="AL30" s="13">
        <f t="shared" si="25"/>
        <v>31.960836612575804</v>
      </c>
      <c r="AM30" s="27">
        <f t="shared" si="26"/>
        <v>37.239683464111295</v>
      </c>
      <c r="AN30" s="13">
        <f t="shared" si="27"/>
        <v>42.504968590161297</v>
      </c>
      <c r="AO30" s="14">
        <f t="shared" si="28"/>
        <v>47.756744223748683</v>
      </c>
    </row>
    <row r="31" spans="1:41" x14ac:dyDescent="0.4">
      <c r="A31" s="12">
        <v>37</v>
      </c>
      <c r="B31" s="22">
        <f t="shared" si="30"/>
        <v>56820.172406699501</v>
      </c>
      <c r="C31" s="7">
        <f t="shared" si="30"/>
        <v>56937.390961504585</v>
      </c>
      <c r="D31" s="7">
        <f t="shared" si="30"/>
        <v>57054.293988189755</v>
      </c>
      <c r="E31" s="7">
        <f t="shared" si="30"/>
        <v>57170.883180868761</v>
      </c>
      <c r="F31" s="6">
        <f t="shared" si="30"/>
        <v>57287.160220048019</v>
      </c>
      <c r="G31" s="7">
        <f t="shared" si="30"/>
        <v>57403.12677277188</v>
      </c>
      <c r="H31" s="8">
        <f t="shared" si="30"/>
        <v>57518.784492766106</v>
      </c>
      <c r="I31" s="7">
        <f t="shared" si="30"/>
        <v>57634.135020579291</v>
      </c>
      <c r="J31" s="7">
        <f t="shared" si="30"/>
        <v>57749.179983722534</v>
      </c>
      <c r="K31" s="7">
        <f t="shared" si="30"/>
        <v>57863.920996807239</v>
      </c>
      <c r="L31" s="27">
        <f t="shared" si="1"/>
        <v>11.736102811672026</v>
      </c>
      <c r="M31" s="13">
        <f t="shared" si="2"/>
        <v>23.405793177858868</v>
      </c>
      <c r="N31" s="14">
        <f t="shared" si="3"/>
        <v>35.00963364947529</v>
      </c>
      <c r="O31" s="13">
        <f t="shared" si="4"/>
        <v>46.548180437188421</v>
      </c>
      <c r="P31" s="13">
        <f t="shared" si="5"/>
        <v>58.021983500511851</v>
      </c>
      <c r="Q31" s="13">
        <f t="shared" si="6"/>
        <v>69.431586635451822</v>
      </c>
      <c r="R31" s="27">
        <f t="shared" si="7"/>
        <v>80.777527560661838</v>
      </c>
      <c r="S31" s="13">
        <f t="shared" si="8"/>
        <v>92.060338002185745</v>
      </c>
      <c r="T31" s="14">
        <f t="shared" si="9"/>
        <v>103.280543776782</v>
      </c>
      <c r="V31" s="29">
        <v>82</v>
      </c>
      <c r="W31" s="22">
        <f t="shared" si="10"/>
        <v>91381.385238371673</v>
      </c>
      <c r="X31" s="7">
        <f t="shared" si="11"/>
        <v>91434.315711944088</v>
      </c>
      <c r="Y31" s="7">
        <f t="shared" si="12"/>
        <v>91487.18175400504</v>
      </c>
      <c r="Z31" s="7">
        <f t="shared" si="13"/>
        <v>91539.983521226983</v>
      </c>
      <c r="AA31" s="6">
        <f t="shared" si="14"/>
        <v>91592.721169711571</v>
      </c>
      <c r="AB31" s="7">
        <f t="shared" si="15"/>
        <v>91645.394854992526</v>
      </c>
      <c r="AC31" s="8">
        <f t="shared" si="16"/>
        <v>91698.004732038229</v>
      </c>
      <c r="AD31" s="7">
        <f t="shared" si="17"/>
        <v>91750.550955254672</v>
      </c>
      <c r="AE31" s="7">
        <f t="shared" si="18"/>
        <v>91803.03367848802</v>
      </c>
      <c r="AF31" s="7">
        <f t="shared" si="19"/>
        <v>91855.453055027363</v>
      </c>
      <c r="AG31" s="27">
        <f t="shared" si="20"/>
        <v>5.2959512522647856</v>
      </c>
      <c r="AH31" s="13">
        <f t="shared" si="21"/>
        <v>10.578357911348576</v>
      </c>
      <c r="AI31" s="14">
        <f t="shared" si="22"/>
        <v>15.847271911043208</v>
      </c>
      <c r="AJ31" s="13">
        <f t="shared" si="23"/>
        <v>21.10274491974269</v>
      </c>
      <c r="AK31" s="13">
        <f t="shared" si="24"/>
        <v>26.34482834218943</v>
      </c>
      <c r="AL31" s="13">
        <f t="shared" si="25"/>
        <v>31.573573321089498</v>
      </c>
      <c r="AM31" s="27">
        <f t="shared" si="26"/>
        <v>36.789030738931615</v>
      </c>
      <c r="AN31" s="13">
        <f t="shared" si="27"/>
        <v>41.991251219442347</v>
      </c>
      <c r="AO31" s="14">
        <f t="shared" si="28"/>
        <v>47.180285129361437</v>
      </c>
    </row>
    <row r="32" spans="1:41" x14ac:dyDescent="0.4">
      <c r="A32" s="12">
        <v>38</v>
      </c>
      <c r="B32" s="22">
        <f t="shared" si="30"/>
        <v>57978.359661681025</v>
      </c>
      <c r="C32" s="7">
        <f t="shared" si="30"/>
        <v>58092.497567561928</v>
      </c>
      <c r="D32" s="7">
        <f t="shared" si="30"/>
        <v>58206.336291170883</v>
      </c>
      <c r="E32" s="7">
        <f t="shared" si="30"/>
        <v>58319.877396862277</v>
      </c>
      <c r="F32" s="6">
        <f t="shared" si="30"/>
        <v>58433.122436753081</v>
      </c>
      <c r="G32" s="7">
        <f t="shared" si="30"/>
        <v>58546.072950850074</v>
      </c>
      <c r="H32" s="8">
        <f t="shared" si="30"/>
        <v>58658.730467175505</v>
      </c>
      <c r="I32" s="7">
        <f t="shared" si="30"/>
        <v>58771.096501891137</v>
      </c>
      <c r="J32" s="7">
        <f t="shared" si="30"/>
        <v>58883.172559420724</v>
      </c>
      <c r="K32" s="7">
        <f t="shared" si="30"/>
        <v>58994.96013257077</v>
      </c>
      <c r="L32" s="27">
        <f t="shared" si="1"/>
        <v>11.427298629350844</v>
      </c>
      <c r="M32" s="13">
        <f t="shared" si="2"/>
        <v>22.791629066952737</v>
      </c>
      <c r="N32" s="14">
        <f t="shared" si="3"/>
        <v>34.093510731931019</v>
      </c>
      <c r="O32" s="13">
        <f t="shared" si="4"/>
        <v>45.333457342108886</v>
      </c>
      <c r="P32" s="13">
        <f t="shared" si="5"/>
        <v>56.511976991903794</v>
      </c>
      <c r="Q32" s="13">
        <f t="shared" si="6"/>
        <v>67.629572229241603</v>
      </c>
      <c r="R32" s="27">
        <f t="shared" si="7"/>
        <v>78.686740131044644</v>
      </c>
      <c r="S32" s="13">
        <f t="shared" si="8"/>
        <v>89.68397237751924</v>
      </c>
      <c r="T32" s="14">
        <f t="shared" si="9"/>
        <v>100.62175532524998</v>
      </c>
      <c r="V32" s="29">
        <v>83</v>
      </c>
      <c r="W32" s="22">
        <f t="shared" si="10"/>
        <v>91907.809237607391</v>
      </c>
      <c r="X32" s="7">
        <f t="shared" si="11"/>
        <v>91960.102378411102</v>
      </c>
      <c r="Y32" s="7">
        <f t="shared" si="12"/>
        <v>92012.332629072393</v>
      </c>
      <c r="Z32" s="7">
        <f t="shared" si="13"/>
        <v>92064.500140678763</v>
      </c>
      <c r="AA32" s="6">
        <f t="shared" si="14"/>
        <v>92116.605063773866</v>
      </c>
      <c r="AB32" s="7">
        <f t="shared" si="15"/>
        <v>92168.647548360212</v>
      </c>
      <c r="AC32" s="8">
        <f t="shared" si="16"/>
        <v>92220.627743901656</v>
      </c>
      <c r="AD32" s="7">
        <f t="shared" si="17"/>
        <v>92272.545799326006</v>
      </c>
      <c r="AE32" s="7">
        <f t="shared" si="18"/>
        <v>92324.401863027655</v>
      </c>
      <c r="AF32" s="7">
        <f t="shared" si="19"/>
        <v>92376.196082870039</v>
      </c>
      <c r="AG32" s="27">
        <f t="shared" si="20"/>
        <v>5.2321484540589154</v>
      </c>
      <c r="AH32" s="13">
        <f t="shared" si="21"/>
        <v>10.451076501005446</v>
      </c>
      <c r="AI32" s="14">
        <f t="shared" si="22"/>
        <v>15.656834222449106</v>
      </c>
      <c r="AJ32" s="13">
        <f t="shared" si="23"/>
        <v>20.849471447159885</v>
      </c>
      <c r="AK32" s="13">
        <f t="shared" si="24"/>
        <v>26.029037752683507</v>
      </c>
      <c r="AL32" s="13">
        <f t="shared" si="25"/>
        <v>31.195582466898486</v>
      </c>
      <c r="AM32" s="27">
        <f t="shared" si="26"/>
        <v>36.349154669573181</v>
      </c>
      <c r="AN32" s="13">
        <f t="shared" si="27"/>
        <v>41.489803194068372</v>
      </c>
      <c r="AO32" s="14">
        <f t="shared" si="28"/>
        <v>46.617576628632378</v>
      </c>
    </row>
    <row r="33" spans="1:41" x14ac:dyDescent="0.4">
      <c r="A33" s="12">
        <v>39</v>
      </c>
      <c r="B33" s="22">
        <f t="shared" si="30"/>
        <v>59106.460702649922</v>
      </c>
      <c r="C33" s="7">
        <f t="shared" si="30"/>
        <v>59217.675739586681</v>
      </c>
      <c r="D33" s="7">
        <f t="shared" si="30"/>
        <v>59328.606702045727</v>
      </c>
      <c r="E33" s="7">
        <f t="shared" si="30"/>
        <v>59439.255037542673</v>
      </c>
      <c r="F33" s="6">
        <f t="shared" si="30"/>
        <v>59549.622182557418</v>
      </c>
      <c r="G33" s="7">
        <f t="shared" si="30"/>
        <v>59659.709562646021</v>
      </c>
      <c r="H33" s="8">
        <f t="shared" si="30"/>
        <v>59769.518592551227</v>
      </c>
      <c r="I33" s="7">
        <f t="shared" si="30"/>
        <v>59879.050676311505</v>
      </c>
      <c r="J33" s="7">
        <f t="shared" si="30"/>
        <v>59988.307207368787</v>
      </c>
      <c r="K33" s="7">
        <f t="shared" si="30"/>
        <v>60097.289568674831</v>
      </c>
      <c r="L33" s="27">
        <f t="shared" si="1"/>
        <v>11.134328529216873</v>
      </c>
      <c r="M33" s="13">
        <f t="shared" si="2"/>
        <v>22.208871969698521</v>
      </c>
      <c r="N33" s="14">
        <f t="shared" si="3"/>
        <v>33.224110907867725</v>
      </c>
      <c r="O33" s="13">
        <f t="shared" si="4"/>
        <v>44.180520789122966</v>
      </c>
      <c r="P33" s="13">
        <f t="shared" si="5"/>
        <v>55.078571986501629</v>
      </c>
      <c r="Q33" s="13">
        <f t="shared" si="6"/>
        <v>65.918729868157243</v>
      </c>
      <c r="R33" s="27">
        <f t="shared" si="7"/>
        <v>76.701454863825347</v>
      </c>
      <c r="S33" s="13">
        <f t="shared" si="8"/>
        <v>87.427202530176146</v>
      </c>
      <c r="T33" s="14">
        <f t="shared" si="9"/>
        <v>98.096423615177628</v>
      </c>
      <c r="V33" s="29">
        <v>84</v>
      </c>
      <c r="W33" s="22">
        <f t="shared" si="10"/>
        <v>92427.928606188172</v>
      </c>
      <c r="X33" s="7">
        <f t="shared" si="11"/>
        <v>92479.599579791218</v>
      </c>
      <c r="Y33" s="7">
        <f t="shared" si="12"/>
        <v>92531.209149964954</v>
      </c>
      <c r="Z33" s="7">
        <f t="shared" si="13"/>
        <v>92582.757462474226</v>
      </c>
      <c r="AA33" s="6">
        <f t="shared" si="14"/>
        <v>92634.244662565499</v>
      </c>
      <c r="AB33" s="7">
        <f t="shared" si="15"/>
        <v>92685.67089496924</v>
      </c>
      <c r="AC33" s="8">
        <f t="shared" si="16"/>
        <v>92737.03630390235</v>
      </c>
      <c r="AD33" s="7">
        <f t="shared" si="17"/>
        <v>92788.341033070697</v>
      </c>
      <c r="AE33" s="7">
        <f t="shared" si="18"/>
        <v>92839.585225671384</v>
      </c>
      <c r="AF33" s="7">
        <f t="shared" si="19"/>
        <v>92890.769024395267</v>
      </c>
      <c r="AG33" s="27">
        <f t="shared" si="20"/>
        <v>5.1698646796576213</v>
      </c>
      <c r="AH33" s="13">
        <f t="shared" si="21"/>
        <v>10.326821637136163</v>
      </c>
      <c r="AI33" s="14">
        <f t="shared" si="22"/>
        <v>15.470919188825064</v>
      </c>
      <c r="AJ33" s="13">
        <f t="shared" si="23"/>
        <v>20.602205410235911</v>
      </c>
      <c r="AK33" s="13">
        <f t="shared" si="24"/>
        <v>25.7207281372539</v>
      </c>
      <c r="AL33" s="13">
        <f t="shared" si="25"/>
        <v>30.826534967753105</v>
      </c>
      <c r="AM33" s="27">
        <f t="shared" si="26"/>
        <v>35.919673263095319</v>
      </c>
      <c r="AN33" s="13">
        <f t="shared" si="27"/>
        <v>41.000190149527043</v>
      </c>
      <c r="AO33" s="14">
        <f t="shared" si="28"/>
        <v>46.068132519692881</v>
      </c>
    </row>
    <row r="34" spans="1:41" x14ac:dyDescent="0.4">
      <c r="A34" s="12">
        <v>40</v>
      </c>
      <c r="B34" s="22">
        <f t="shared" ref="B34:K48" si="31">LOG10($A34*0.1+B$2*0.01)*100000</f>
        <v>60205.999132796242</v>
      </c>
      <c r="C34" s="7">
        <f t="shared" si="31"/>
        <v>60314.437262018226</v>
      </c>
      <c r="D34" s="7">
        <f t="shared" si="31"/>
        <v>60422.605308446997</v>
      </c>
      <c r="E34" s="7">
        <f t="shared" si="31"/>
        <v>60530.504614110949</v>
      </c>
      <c r="F34" s="6">
        <f t="shared" si="31"/>
        <v>60638.136511060489</v>
      </c>
      <c r="G34" s="7">
        <f t="shared" si="31"/>
        <v>60745.502321466847</v>
      </c>
      <c r="H34" s="8">
        <f t="shared" si="31"/>
        <v>60852.603357719403</v>
      </c>
      <c r="I34" s="7">
        <f t="shared" si="31"/>
        <v>60959.440922522001</v>
      </c>
      <c r="J34" s="7">
        <f t="shared" si="31"/>
        <v>61066.016308987993</v>
      </c>
      <c r="K34" s="7">
        <f t="shared" si="31"/>
        <v>61172.330800734177</v>
      </c>
      <c r="L34" s="27">
        <f t="shared" si="1"/>
        <v>10.856005103472853</v>
      </c>
      <c r="M34" s="13">
        <f t="shared" si="2"/>
        <v>21.655172819824656</v>
      </c>
      <c r="N34" s="14">
        <f t="shared" si="3"/>
        <v>32.397948679128604</v>
      </c>
      <c r="O34" s="13">
        <f t="shared" si="4"/>
        <v>43.084773563714407</v>
      </c>
      <c r="P34" s="13">
        <f t="shared" si="5"/>
        <v>53.71608376862423</v>
      </c>
      <c r="Q34" s="13">
        <f t="shared" si="6"/>
        <v>64.292311061108194</v>
      </c>
      <c r="R34" s="27">
        <f t="shared" si="7"/>
        <v>74.813882739341352</v>
      </c>
      <c r="S34" s="13">
        <f t="shared" si="8"/>
        <v>85.281221690129314</v>
      </c>
      <c r="T34" s="14">
        <f t="shared" si="9"/>
        <v>95.694746445602505</v>
      </c>
      <c r="V34" s="29">
        <v>85</v>
      </c>
      <c r="W34" s="22">
        <f t="shared" si="10"/>
        <v>92941.892571429271</v>
      </c>
      <c r="X34" s="7">
        <f t="shared" si="11"/>
        <v>92992.956008458787</v>
      </c>
      <c r="Y34" s="7">
        <f t="shared" si="12"/>
        <v>93043.959476670017</v>
      </c>
      <c r="Z34" s="7">
        <f t="shared" si="13"/>
        <v>93094.903116752306</v>
      </c>
      <c r="AA34" s="6">
        <f t="shared" si="14"/>
        <v>93145.787068900492</v>
      </c>
      <c r="AB34" s="7">
        <f t="shared" si="15"/>
        <v>93196.611472817269</v>
      </c>
      <c r="AC34" s="8">
        <f t="shared" si="16"/>
        <v>93247.376467715323</v>
      </c>
      <c r="AD34" s="7">
        <f t="shared" si="17"/>
        <v>93298.082192319824</v>
      </c>
      <c r="AE34" s="7">
        <f t="shared" si="18"/>
        <v>93348.728784870545</v>
      </c>
      <c r="AF34" s="7">
        <f t="shared" si="19"/>
        <v>93399.316383124227</v>
      </c>
      <c r="AG34" s="27">
        <f t="shared" si="20"/>
        <v>5.1090463196742348</v>
      </c>
      <c r="AH34" s="13">
        <f t="shared" si="21"/>
        <v>10.20548663851514</v>
      </c>
      <c r="AI34" s="14">
        <f t="shared" si="22"/>
        <v>15.289367589808535</v>
      </c>
      <c r="AJ34" s="13">
        <f t="shared" si="23"/>
        <v>20.360735577021842</v>
      </c>
      <c r="AK34" s="13">
        <f t="shared" si="24"/>
        <v>25.419636775070103</v>
      </c>
      <c r="AL34" s="13">
        <f t="shared" si="25"/>
        <v>30.466117131785722</v>
      </c>
      <c r="AM34" s="27">
        <f t="shared" si="26"/>
        <v>35.500222369330004</v>
      </c>
      <c r="AN34" s="13">
        <f t="shared" si="27"/>
        <v>40.521997985619237</v>
      </c>
      <c r="AO34" s="14">
        <f t="shared" si="28"/>
        <v>45.53148925556161</v>
      </c>
    </row>
    <row r="35" spans="1:41" x14ac:dyDescent="0.4">
      <c r="A35" s="12">
        <v>41</v>
      </c>
      <c r="B35" s="22">
        <f t="shared" si="31"/>
        <v>61278.385671973556</v>
      </c>
      <c r="C35" s="7">
        <f t="shared" si="31"/>
        <v>61384.18218760693</v>
      </c>
      <c r="D35" s="7">
        <f t="shared" si="31"/>
        <v>61489.721603313461</v>
      </c>
      <c r="E35" s="7">
        <f t="shared" si="31"/>
        <v>61595.005165640112</v>
      </c>
      <c r="F35" s="6">
        <f t="shared" si="31"/>
        <v>61700.034112089896</v>
      </c>
      <c r="G35" s="7">
        <f t="shared" si="31"/>
        <v>61804.809671209274</v>
      </c>
      <c r="H35" s="8">
        <f t="shared" si="31"/>
        <v>61909.333062674275</v>
      </c>
      <c r="I35" s="7">
        <f t="shared" si="31"/>
        <v>62013.605497375756</v>
      </c>
      <c r="J35" s="7">
        <f t="shared" si="31"/>
        <v>62117.628177503524</v>
      </c>
      <c r="K35" s="7">
        <f t="shared" si="31"/>
        <v>62221.402296629538</v>
      </c>
      <c r="L35" s="27">
        <f t="shared" si="1"/>
        <v>10.591256774925569</v>
      </c>
      <c r="M35" s="13">
        <f t="shared" si="2"/>
        <v>21.128411115001654</v>
      </c>
      <c r="N35" s="14">
        <f t="shared" si="3"/>
        <v>31.611876822389604</v>
      </c>
      <c r="O35" s="13">
        <f t="shared" si="4"/>
        <v>42.04206348684238</v>
      </c>
      <c r="P35" s="13">
        <f t="shared" si="5"/>
        <v>52.419376539350196</v>
      </c>
      <c r="Q35" s="13">
        <f t="shared" si="6"/>
        <v>62.744217304709309</v>
      </c>
      <c r="R35" s="27">
        <f t="shared" si="7"/>
        <v>73.01698305352329</v>
      </c>
      <c r="S35" s="13">
        <f t="shared" si="8"/>
        <v>83.238067053229315</v>
      </c>
      <c r="T35" s="14">
        <f t="shared" si="9"/>
        <v>93.407858618433238</v>
      </c>
      <c r="V35" s="29">
        <v>86</v>
      </c>
      <c r="W35" s="22">
        <f t="shared" si="10"/>
        <v>93449.845124356769</v>
      </c>
      <c r="X35" s="7">
        <f t="shared" si="11"/>
        <v>93500.315145365472</v>
      </c>
      <c r="Y35" s="7">
        <f t="shared" si="12"/>
        <v>93550.726582471281</v>
      </c>
      <c r="Z35" s="7">
        <f t="shared" si="13"/>
        <v>93601.079571520953</v>
      </c>
      <c r="AA35" s="6">
        <f t="shared" si="14"/>
        <v>93651.374247889325</v>
      </c>
      <c r="AB35" s="7">
        <f t="shared" si="15"/>
        <v>93701.610746481427</v>
      </c>
      <c r="AC35" s="8">
        <f t="shared" si="16"/>
        <v>93751.789201734675</v>
      </c>
      <c r="AD35" s="7">
        <f t="shared" si="17"/>
        <v>93801.90974762103</v>
      </c>
      <c r="AE35" s="7">
        <f t="shared" si="18"/>
        <v>93851.972517649192</v>
      </c>
      <c r="AF35" s="7">
        <f t="shared" si="19"/>
        <v>93901.977644866638</v>
      </c>
      <c r="AG35" s="27">
        <f t="shared" si="20"/>
        <v>5.0496422579308273</v>
      </c>
      <c r="AH35" s="13">
        <f t="shared" si="21"/>
        <v>10.086969779498759</v>
      </c>
      <c r="AI35" s="14">
        <f t="shared" si="22"/>
        <v>15.112027592127561</v>
      </c>
      <c r="AJ35" s="13">
        <f t="shared" si="23"/>
        <v>20.124860503914533</v>
      </c>
      <c r="AK35" s="13">
        <f t="shared" si="24"/>
        <v>25.125513104809215</v>
      </c>
      <c r="AL35" s="13">
        <f t="shared" si="25"/>
        <v>30.114029767995817</v>
      </c>
      <c r="AM35" s="27">
        <f t="shared" si="26"/>
        <v>35.090454651261098</v>
      </c>
      <c r="AN35" s="13">
        <f t="shared" si="27"/>
        <v>40.054831698274938</v>
      </c>
      <c r="AO35" s="14">
        <f t="shared" si="28"/>
        <v>45.007204639827251</v>
      </c>
    </row>
    <row r="36" spans="1:41" x14ac:dyDescent="0.4">
      <c r="A36" s="12">
        <v>42</v>
      </c>
      <c r="B36" s="22">
        <f t="shared" si="31"/>
        <v>62324.929039790048</v>
      </c>
      <c r="C36" s="7">
        <f t="shared" si="31"/>
        <v>62428.20958356683</v>
      </c>
      <c r="D36" s="7">
        <f t="shared" si="31"/>
        <v>62531.245096167389</v>
      </c>
      <c r="E36" s="7">
        <f t="shared" si="31"/>
        <v>62634.036737504241</v>
      </c>
      <c r="F36" s="6">
        <f t="shared" si="31"/>
        <v>62736.585659273267</v>
      </c>
      <c r="G36" s="7">
        <f t="shared" si="31"/>
        <v>62838.893005031146</v>
      </c>
      <c r="H36" s="8">
        <f t="shared" si="31"/>
        <v>62940.959910271886</v>
      </c>
      <c r="I36" s="7">
        <f t="shared" si="31"/>
        <v>63042.787502502397</v>
      </c>
      <c r="J36" s="7">
        <f t="shared" si="31"/>
        <v>63144.376901317199</v>
      </c>
      <c r="K36" s="7">
        <f t="shared" si="31"/>
        <v>63245.729218472421</v>
      </c>
      <c r="L36" s="27">
        <f t="shared" si="1"/>
        <v>10.33911400915531</v>
      </c>
      <c r="M36" s="13">
        <f t="shared" si="2"/>
        <v>20.626667778058618</v>
      </c>
      <c r="N36" s="14">
        <f t="shared" si="3"/>
        <v>30.863046323378512</v>
      </c>
      <c r="O36" s="13">
        <f t="shared" si="4"/>
        <v>41.048630835080985</v>
      </c>
      <c r="P36" s="13">
        <f t="shared" si="5"/>
        <v>51.183798723875952</v>
      </c>
      <c r="Q36" s="13">
        <f t="shared" si="6"/>
        <v>61.268923668038042</v>
      </c>
      <c r="R36" s="27">
        <f t="shared" si="7"/>
        <v>71.304375659310608</v>
      </c>
      <c r="S36" s="13">
        <f t="shared" si="8"/>
        <v>81.290521048525989</v>
      </c>
      <c r="T36" s="14">
        <f t="shared" si="9"/>
        <v>91.227722590127087</v>
      </c>
      <c r="V36" s="29">
        <v>87</v>
      </c>
      <c r="W36" s="22">
        <f t="shared" si="10"/>
        <v>93951.925261861863</v>
      </c>
      <c r="X36" s="7">
        <f t="shared" si="11"/>
        <v>94001.81550076633</v>
      </c>
      <c r="Y36" s="7">
        <f t="shared" si="12"/>
        <v>94051.648493256725</v>
      </c>
      <c r="Z36" s="7">
        <f t="shared" si="13"/>
        <v>94101.424370556968</v>
      </c>
      <c r="AA36" s="6">
        <f t="shared" si="14"/>
        <v>94151.143263440303</v>
      </c>
      <c r="AB36" s="7">
        <f t="shared" si="15"/>
        <v>94200.80530223134</v>
      </c>
      <c r="AC36" s="8">
        <f t="shared" si="16"/>
        <v>94250.410616808076</v>
      </c>
      <c r="AD36" s="7">
        <f t="shared" si="17"/>
        <v>94299.95933660405</v>
      </c>
      <c r="AE36" s="7">
        <f t="shared" si="18"/>
        <v>94349.451590610261</v>
      </c>
      <c r="AF36" s="7">
        <f t="shared" si="19"/>
        <v>94398.887507377192</v>
      </c>
      <c r="AG36" s="27">
        <f t="shared" si="20"/>
        <v>4.991603728296468</v>
      </c>
      <c r="AH36" s="13">
        <f t="shared" si="21"/>
        <v>9.9711740055208793</v>
      </c>
      <c r="AI36" s="14">
        <f t="shared" si="22"/>
        <v>14.938754326169146</v>
      </c>
      <c r="AJ36" s="13">
        <f t="shared" si="23"/>
        <v>19.894387975160498</v>
      </c>
      <c r="AK36" s="13">
        <f t="shared" si="24"/>
        <v>24.838118029234465</v>
      </c>
      <c r="AL36" s="13">
        <f t="shared" si="25"/>
        <v>29.769987358071376</v>
      </c>
      <c r="AM36" s="27">
        <f t="shared" si="26"/>
        <v>34.690038625660236</v>
      </c>
      <c r="AN36" s="13">
        <f t="shared" si="27"/>
        <v>39.598314291390125</v>
      </c>
      <c r="AO36" s="14">
        <f t="shared" si="28"/>
        <v>44.494856611388968</v>
      </c>
    </row>
    <row r="37" spans="1:41" x14ac:dyDescent="0.4">
      <c r="A37" s="12">
        <v>43</v>
      </c>
      <c r="B37" s="22">
        <f t="shared" si="31"/>
        <v>63346.845557958652</v>
      </c>
      <c r="C37" s="7">
        <f t="shared" si="31"/>
        <v>63447.72701607315</v>
      </c>
      <c r="D37" s="7">
        <f t="shared" si="31"/>
        <v>63548.374681491201</v>
      </c>
      <c r="E37" s="7">
        <f t="shared" si="31"/>
        <v>63648.789635336543</v>
      </c>
      <c r="F37" s="6">
        <f t="shared" si="31"/>
        <v>63748.972951251068</v>
      </c>
      <c r="G37" s="7">
        <f t="shared" si="31"/>
        <v>63848.925695463731</v>
      </c>
      <c r="H37" s="8">
        <f t="shared" si="31"/>
        <v>63948.648926858601</v>
      </c>
      <c r="I37" s="7">
        <f t="shared" si="31"/>
        <v>64048.143697042178</v>
      </c>
      <c r="J37" s="7">
        <f t="shared" si="31"/>
        <v>64147.411050409952</v>
      </c>
      <c r="K37" s="7">
        <f t="shared" si="31"/>
        <v>64246.452024212129</v>
      </c>
      <c r="L37" s="27">
        <f t="shared" si="1"/>
        <v>10.098697450535838</v>
      </c>
      <c r="M37" s="13">
        <f t="shared" si="2"/>
        <v>20.148201795069326</v>
      </c>
      <c r="N37" s="14">
        <f t="shared" si="3"/>
        <v>30.148871873971075</v>
      </c>
      <c r="O37" s="13">
        <f t="shared" si="4"/>
        <v>40.101063043366594</v>
      </c>
      <c r="P37" s="13">
        <f t="shared" si="5"/>
        <v>50.00512721746054</v>
      </c>
      <c r="Q37" s="13">
        <f t="shared" si="6"/>
        <v>59.8614129100024</v>
      </c>
      <c r="R37" s="27">
        <f t="shared" si="7"/>
        <v>69.67026527539565</v>
      </c>
      <c r="S37" s="13">
        <f t="shared" si="8"/>
        <v>79.432026149108424</v>
      </c>
      <c r="T37" s="14">
        <f t="shared" si="9"/>
        <v>89.147034087378415</v>
      </c>
      <c r="V37" s="29">
        <v>88</v>
      </c>
      <c r="W37" s="22">
        <f t="shared" si="10"/>
        <v>94448.267215016866</v>
      </c>
      <c r="X37" s="7">
        <f t="shared" si="11"/>
        <v>94497.590841204787</v>
      </c>
      <c r="Y37" s="7">
        <f t="shared" si="12"/>
        <v>94546.858513181971</v>
      </c>
      <c r="Z37" s="7">
        <f t="shared" si="13"/>
        <v>94596.070357756849</v>
      </c>
      <c r="AA37" s="6">
        <f t="shared" si="14"/>
        <v>94645.226501307305</v>
      </c>
      <c r="AB37" s="7">
        <f t="shared" si="15"/>
        <v>94694.32706978255</v>
      </c>
      <c r="AC37" s="8">
        <f t="shared" si="16"/>
        <v>94743.372188705078</v>
      </c>
      <c r="AD37" s="7">
        <f t="shared" si="17"/>
        <v>94792.361983172639</v>
      </c>
      <c r="AE37" s="7">
        <f t="shared" si="18"/>
        <v>94841.296577860106</v>
      </c>
      <c r="AF37" s="7">
        <f t="shared" si="19"/>
        <v>94890.176097021365</v>
      </c>
      <c r="AG37" s="27">
        <f t="shared" si="20"/>
        <v>4.9348841812461615</v>
      </c>
      <c r="AH37" s="13">
        <f t="shared" si="21"/>
        <v>9.8580066682188772</v>
      </c>
      <c r="AI37" s="14">
        <f t="shared" si="22"/>
        <v>14.769409491200349</v>
      </c>
      <c r="AJ37" s="13">
        <f t="shared" si="23"/>
        <v>19.669134480383946</v>
      </c>
      <c r="AK37" s="13">
        <f t="shared" si="24"/>
        <v>24.557223266892834</v>
      </c>
      <c r="AL37" s="13">
        <f t="shared" si="25"/>
        <v>29.433717284089653</v>
      </c>
      <c r="AM37" s="27">
        <f t="shared" si="26"/>
        <v>34.29865776875522</v>
      </c>
      <c r="AN37" s="13">
        <f t="shared" si="27"/>
        <v>39.152085762150818</v>
      </c>
      <c r="AO37" s="14">
        <f t="shared" si="28"/>
        <v>43.994042111255112</v>
      </c>
    </row>
    <row r="38" spans="1:41" x14ac:dyDescent="0.4">
      <c r="A38" s="12">
        <v>44</v>
      </c>
      <c r="B38" s="22">
        <f t="shared" si="31"/>
        <v>64345.267648618741</v>
      </c>
      <c r="C38" s="7">
        <f t="shared" si="31"/>
        <v>64443.858946783846</v>
      </c>
      <c r="D38" s="7">
        <f t="shared" si="31"/>
        <v>64542.226934909188</v>
      </c>
      <c r="E38" s="7">
        <f t="shared" si="31"/>
        <v>64640.372622306961</v>
      </c>
      <c r="F38" s="6">
        <f t="shared" si="31"/>
        <v>64738.297011461989</v>
      </c>
      <c r="G38" s="7">
        <f t="shared" si="31"/>
        <v>64836.001098093162</v>
      </c>
      <c r="H38" s="8">
        <f t="shared" si="31"/>
        <v>64933.485871214194</v>
      </c>
      <c r="I38" s="7">
        <f t="shared" si="31"/>
        <v>65030.752313193654</v>
      </c>
      <c r="J38" s="7">
        <f t="shared" si="31"/>
        <v>65127.801399814402</v>
      </c>
      <c r="K38" s="7">
        <f t="shared" si="31"/>
        <v>65224.634100332325</v>
      </c>
      <c r="L38" s="27">
        <f t="shared" si="1"/>
        <v>9.8692076757724863</v>
      </c>
      <c r="M38" s="13">
        <f t="shared" si="2"/>
        <v>19.691430031445634</v>
      </c>
      <c r="N38" s="14">
        <f t="shared" si="3"/>
        <v>29.467002051198506</v>
      </c>
      <c r="O38" s="13">
        <f t="shared" si="4"/>
        <v>39.196255539980484</v>
      </c>
      <c r="P38" s="13">
        <f t="shared" si="5"/>
        <v>48.879519161258941</v>
      </c>
      <c r="Q38" s="13">
        <f t="shared" si="6"/>
        <v>58.517118474090239</v>
      </c>
      <c r="R38" s="27">
        <f t="shared" si="7"/>
        <v>68.109375969659595</v>
      </c>
      <c r="S38" s="13">
        <f t="shared" si="8"/>
        <v>77.656611107500794</v>
      </c>
      <c r="T38" s="14">
        <f t="shared" si="9"/>
        <v>87.159140350886446</v>
      </c>
      <c r="V38" s="29">
        <v>89</v>
      </c>
      <c r="W38" s="22">
        <f t="shared" si="10"/>
        <v>94939.000664491279</v>
      </c>
      <c r="X38" s="7">
        <f t="shared" si="11"/>
        <v>94987.770403687478</v>
      </c>
      <c r="Y38" s="7">
        <f t="shared" si="12"/>
        <v>95036.485437612311</v>
      </c>
      <c r="Z38" s="7">
        <f t="shared" si="13"/>
        <v>95085.145888854633</v>
      </c>
      <c r="AA38" s="6">
        <f t="shared" si="14"/>
        <v>95133.751879591771</v>
      </c>
      <c r="AB38" s="7">
        <f t="shared" si="15"/>
        <v>95182.303531591213</v>
      </c>
      <c r="AC38" s="8">
        <f t="shared" si="16"/>
        <v>95230.800966212526</v>
      </c>
      <c r="AD38" s="7">
        <f t="shared" si="17"/>
        <v>95279.244304409222</v>
      </c>
      <c r="AE38" s="7">
        <f t="shared" si="18"/>
        <v>95327.633666730442</v>
      </c>
      <c r="AF38" s="7">
        <f t="shared" si="19"/>
        <v>95375.969173322883</v>
      </c>
      <c r="AG38" s="27">
        <f t="shared" si="20"/>
        <v>4.8794391591509338</v>
      </c>
      <c r="AH38" s="13">
        <f t="shared" si="21"/>
        <v>9.7473792778910138</v>
      </c>
      <c r="AI38" s="14">
        <f t="shared" si="22"/>
        <v>14.603860987350345</v>
      </c>
      <c r="AJ38" s="13">
        <f t="shared" si="23"/>
        <v>19.448924727345002</v>
      </c>
      <c r="AK38" s="13">
        <f t="shared" si="24"/>
        <v>24.282610747410217</v>
      </c>
      <c r="AL38" s="13">
        <f t="shared" si="25"/>
        <v>29.104959108051844</v>
      </c>
      <c r="AM38" s="27">
        <f t="shared" si="26"/>
        <v>33.916009681794094</v>
      </c>
      <c r="AN38" s="13">
        <f t="shared" si="27"/>
        <v>38.715802154183621</v>
      </c>
      <c r="AO38" s="14">
        <f t="shared" si="28"/>
        <v>43.504376025099191</v>
      </c>
    </row>
    <row r="39" spans="1:41" x14ac:dyDescent="0.4">
      <c r="A39" s="12">
        <v>45</v>
      </c>
      <c r="B39" s="22">
        <f t="shared" si="31"/>
        <v>65321.251377534376</v>
      </c>
      <c r="C39" s="7">
        <f t="shared" si="31"/>
        <v>65417.654187796048</v>
      </c>
      <c r="D39" s="7">
        <f t="shared" si="31"/>
        <v>65513.84348113821</v>
      </c>
      <c r="E39" s="7">
        <f t="shared" si="31"/>
        <v>65609.82020128319</v>
      </c>
      <c r="F39" s="6">
        <f t="shared" si="31"/>
        <v>65705.585285710389</v>
      </c>
      <c r="G39" s="7">
        <f t="shared" si="31"/>
        <v>65801.139665711235</v>
      </c>
      <c r="H39" s="8">
        <f t="shared" si="31"/>
        <v>65896.484266443498</v>
      </c>
      <c r="I39" s="7">
        <f t="shared" si="31"/>
        <v>65991.620006985031</v>
      </c>
      <c r="J39" s="7">
        <f t="shared" si="31"/>
        <v>66086.547800386921</v>
      </c>
      <c r="K39" s="7">
        <f t="shared" si="31"/>
        <v>66181.268553726128</v>
      </c>
      <c r="L39" s="27">
        <f t="shared" si="1"/>
        <v>9.6499163135231356</v>
      </c>
      <c r="M39" s="13">
        <f t="shared" si="2"/>
        <v>19.25490973253909</v>
      </c>
      <c r="N39" s="14">
        <f t="shared" si="3"/>
        <v>28.815293453641061</v>
      </c>
      <c r="O39" s="13">
        <f t="shared" si="4"/>
        <v>38.331377766662627</v>
      </c>
      <c r="P39" s="13">
        <f t="shared" si="5"/>
        <v>47.803470088241738</v>
      </c>
      <c r="Q39" s="13">
        <f t="shared" si="6"/>
        <v>57.231874995035469</v>
      </c>
      <c r="R39" s="27">
        <f t="shared" si="7"/>
        <v>66.616894256556407</v>
      </c>
      <c r="S39" s="13">
        <f t="shared" si="8"/>
        <v>75.958826867383323</v>
      </c>
      <c r="T39" s="14">
        <f t="shared" si="9"/>
        <v>85.257969079015311</v>
      </c>
      <c r="V39" s="29">
        <v>90</v>
      </c>
      <c r="W39" s="22">
        <f t="shared" si="10"/>
        <v>95424.250943932493</v>
      </c>
      <c r="X39" s="7">
        <f t="shared" si="11"/>
        <v>95472.479097906296</v>
      </c>
      <c r="Y39" s="7">
        <f t="shared" si="12"/>
        <v>95520.65375419418</v>
      </c>
      <c r="Z39" s="7">
        <f t="shared" si="13"/>
        <v>95568.775031350568</v>
      </c>
      <c r="AA39" s="6">
        <f t="shared" si="14"/>
        <v>95616.843047536328</v>
      </c>
      <c r="AB39" s="7">
        <f t="shared" si="15"/>
        <v>95664.857920520328</v>
      </c>
      <c r="AC39" s="8">
        <f t="shared" si="16"/>
        <v>95712.819767681314</v>
      </c>
      <c r="AD39" s="7">
        <f t="shared" si="17"/>
        <v>95760.728706009526</v>
      </c>
      <c r="AE39" s="7">
        <f t="shared" si="18"/>
        <v>95808.584852108514</v>
      </c>
      <c r="AF39" s="7">
        <f t="shared" si="19"/>
        <v>95856.388322196741</v>
      </c>
      <c r="AG39" s="27">
        <f t="shared" si="20"/>
        <v>4.8252261801972054</v>
      </c>
      <c r="AH39" s="13">
        <f t="shared" si="21"/>
        <v>9.639207273023203</v>
      </c>
      <c r="AI39" s="14">
        <f t="shared" si="22"/>
        <v>14.441982571806875</v>
      </c>
      <c r="AJ39" s="13">
        <f t="shared" si="23"/>
        <v>19.233591186974081</v>
      </c>
      <c r="AK39" s="13">
        <f t="shared" si="24"/>
        <v>24.014072046935325</v>
      </c>
      <c r="AL39" s="13">
        <f t="shared" si="25"/>
        <v>28.783463899293565</v>
      </c>
      <c r="AM39" s="27">
        <f t="shared" si="26"/>
        <v>33.541805311819189</v>
      </c>
      <c r="AN39" s="13">
        <f t="shared" si="27"/>
        <v>38.289134673512308</v>
      </c>
      <c r="AO39" s="14">
        <f t="shared" si="28"/>
        <v>43.025490195592283</v>
      </c>
    </row>
    <row r="40" spans="1:41" x14ac:dyDescent="0.4">
      <c r="A40" s="12">
        <v>46</v>
      </c>
      <c r="B40" s="22">
        <f t="shared" si="31"/>
        <v>66275.783168157403</v>
      </c>
      <c r="C40" s="7">
        <f t="shared" si="31"/>
        <v>66370.092538964818</v>
      </c>
      <c r="D40" s="7">
        <f t="shared" si="31"/>
        <v>66464.197555612554</v>
      </c>
      <c r="E40" s="7">
        <f t="shared" si="31"/>
        <v>66558.09910179532</v>
      </c>
      <c r="F40" s="6">
        <f t="shared" si="31"/>
        <v>66651.798055488092</v>
      </c>
      <c r="G40" s="7">
        <f t="shared" si="31"/>
        <v>66745.295288995403</v>
      </c>
      <c r="H40" s="8">
        <f t="shared" si="31"/>
        <v>66838.591669000016</v>
      </c>
      <c r="I40" s="7">
        <f t="shared" si="31"/>
        <v>66931.688056611223</v>
      </c>
      <c r="J40" s="7">
        <f t="shared" si="31"/>
        <v>67024.585307412417</v>
      </c>
      <c r="K40" s="7">
        <f t="shared" si="31"/>
        <v>67117.284271508324</v>
      </c>
      <c r="L40" s="27">
        <f t="shared" si="1"/>
        <v>9.4401583222206682</v>
      </c>
      <c r="M40" s="13">
        <f t="shared" si="2"/>
        <v>18.837323301326251</v>
      </c>
      <c r="N40" s="14">
        <f t="shared" si="3"/>
        <v>28.191788195617846</v>
      </c>
      <c r="O40" s="13">
        <f t="shared" si="4"/>
        <v>37.503843600366963</v>
      </c>
      <c r="P40" s="13">
        <f t="shared" si="5"/>
        <v>46.773777477967087</v>
      </c>
      <c r="Q40" s="13">
        <f t="shared" si="6"/>
        <v>56.001875187808764</v>
      </c>
      <c r="R40" s="27">
        <f t="shared" si="7"/>
        <v>65.188419515572605</v>
      </c>
      <c r="S40" s="13">
        <f t="shared" si="8"/>
        <v>74.333690702202148</v>
      </c>
      <c r="T40" s="14">
        <f t="shared" si="9"/>
        <v>83.437966472527478</v>
      </c>
      <c r="V40" s="29">
        <v>91</v>
      </c>
      <c r="W40" s="22">
        <f t="shared" si="10"/>
        <v>95904.139232109359</v>
      </c>
      <c r="X40" s="7">
        <f t="shared" si="11"/>
        <v>95951.837697299823</v>
      </c>
      <c r="Y40" s="7">
        <f t="shared" si="12"/>
        <v>95999.483832841608</v>
      </c>
      <c r="Z40" s="7">
        <f t="shared" si="13"/>
        <v>96047.077753429883</v>
      </c>
      <c r="AA40" s="6">
        <f t="shared" si="14"/>
        <v>96094.619573383126</v>
      </c>
      <c r="AB40" s="7">
        <f t="shared" si="15"/>
        <v>96142.109406644828</v>
      </c>
      <c r="AC40" s="8">
        <f t="shared" si="16"/>
        <v>96189.547366785046</v>
      </c>
      <c r="AD40" s="7">
        <f t="shared" si="17"/>
        <v>96236.93356700211</v>
      </c>
      <c r="AE40" s="7">
        <f t="shared" si="18"/>
        <v>96284.268120124238</v>
      </c>
      <c r="AF40" s="7">
        <f t="shared" si="19"/>
        <v>96331.551138611132</v>
      </c>
      <c r="AG40" s="27">
        <f t="shared" si="20"/>
        <v>4.7722046298586065</v>
      </c>
      <c r="AH40" s="13">
        <f t="shared" si="21"/>
        <v>9.53340980457142</v>
      </c>
      <c r="AI40" s="14">
        <f t="shared" si="22"/>
        <v>14.283653537844657</v>
      </c>
      <c r="AJ40" s="13">
        <f t="shared" si="23"/>
        <v>19.022973668281338</v>
      </c>
      <c r="AK40" s="13">
        <f t="shared" si="24"/>
        <v>23.751407860429026</v>
      </c>
      <c r="AL40" s="13">
        <f t="shared" si="25"/>
        <v>28.468993605696596</v>
      </c>
      <c r="AM40" s="27">
        <f t="shared" si="26"/>
        <v>33.175768223460182</v>
      </c>
      <c r="AN40" s="13">
        <f t="shared" si="27"/>
        <v>37.871768861936289</v>
      </c>
      <c r="AO40" s="14">
        <f t="shared" si="28"/>
        <v>42.557032499273191</v>
      </c>
    </row>
    <row r="41" spans="1:41" x14ac:dyDescent="0.4">
      <c r="A41" s="12">
        <v>47</v>
      </c>
      <c r="B41" s="22">
        <f t="shared" si="31"/>
        <v>67209.785793571747</v>
      </c>
      <c r="C41" s="7">
        <f t="shared" si="31"/>
        <v>67302.090712889621</v>
      </c>
      <c r="D41" s="7">
        <f t="shared" si="31"/>
        <v>67394.199863408779</v>
      </c>
      <c r="E41" s="7">
        <f t="shared" si="31"/>
        <v>67486.114073781151</v>
      </c>
      <c r="F41" s="6">
        <f t="shared" si="31"/>
        <v>67577.83416740851</v>
      </c>
      <c r="G41" s="7">
        <f t="shared" si="31"/>
        <v>67669.360962486651</v>
      </c>
      <c r="H41" s="8">
        <f t="shared" si="31"/>
        <v>67760.695272049314</v>
      </c>
      <c r="I41" s="7">
        <f t="shared" si="31"/>
        <v>67851.837904011394</v>
      </c>
      <c r="J41" s="7">
        <f t="shared" si="31"/>
        <v>67942.789661211893</v>
      </c>
      <c r="K41" s="7">
        <f t="shared" si="31"/>
        <v>68033.551341456317</v>
      </c>
      <c r="L41" s="27">
        <f t="shared" si="1"/>
        <v>9.2393252535111969</v>
      </c>
      <c r="M41" s="13">
        <f t="shared" si="2"/>
        <v>18.437465014896588</v>
      </c>
      <c r="N41" s="14">
        <f t="shared" si="3"/>
        <v>27.594694261206314</v>
      </c>
      <c r="O41" s="13">
        <f t="shared" si="4"/>
        <v>36.711285525248968</v>
      </c>
      <c r="P41" s="13">
        <f t="shared" si="5"/>
        <v>45.78750892264361</v>
      </c>
      <c r="Q41" s="13">
        <f t="shared" si="6"/>
        <v>54.823632178755361</v>
      </c>
      <c r="R41" s="27">
        <f t="shared" si="7"/>
        <v>63.819920654874295</v>
      </c>
      <c r="S41" s="13">
        <f t="shared" si="8"/>
        <v>72.776637374510756</v>
      </c>
      <c r="T41" s="14">
        <f t="shared" si="9"/>
        <v>81.694043048875756</v>
      </c>
      <c r="V41" s="29">
        <v>92</v>
      </c>
      <c r="W41" s="22">
        <f t="shared" si="10"/>
        <v>96378.782734555542</v>
      </c>
      <c r="X41" s="7">
        <f t="shared" si="11"/>
        <v>96425.963019684903</v>
      </c>
      <c r="Y41" s="7">
        <f t="shared" si="12"/>
        <v>96473.092105362928</v>
      </c>
      <c r="Z41" s="7">
        <f t="shared" si="13"/>
        <v>96520.170102591204</v>
      </c>
      <c r="AA41" s="6">
        <f t="shared" si="14"/>
        <v>96567.197122010679</v>
      </c>
      <c r="AB41" s="7">
        <f t="shared" si="15"/>
        <v>96614.173273903274</v>
      </c>
      <c r="AC41" s="8">
        <f t="shared" si="16"/>
        <v>96661.098668193445</v>
      </c>
      <c r="AD41" s="7">
        <f t="shared" si="17"/>
        <v>96707.973414449705</v>
      </c>
      <c r="AE41" s="7">
        <f t="shared" si="18"/>
        <v>96754.797621886217</v>
      </c>
      <c r="AF41" s="7">
        <f t="shared" si="19"/>
        <v>96801.571399364184</v>
      </c>
      <c r="AG41" s="27">
        <f t="shared" si="20"/>
        <v>4.7203356592508499</v>
      </c>
      <c r="AH41" s="13">
        <f t="shared" si="21"/>
        <v>9.4299095344467787</v>
      </c>
      <c r="AI41" s="14">
        <f t="shared" si="22"/>
        <v>14.128758414590266</v>
      </c>
      <c r="AJ41" s="13">
        <f t="shared" si="23"/>
        <v>18.816918921031174</v>
      </c>
      <c r="AK41" s="13">
        <f t="shared" si="24"/>
        <v>23.494427508514491</v>
      </c>
      <c r="AL41" s="13">
        <f t="shared" si="25"/>
        <v>28.161320466053439</v>
      </c>
      <c r="AM41" s="27">
        <f t="shared" si="26"/>
        <v>32.817633917875355</v>
      </c>
      <c r="AN41" s="13">
        <f t="shared" si="27"/>
        <v>37.46340382436756</v>
      </c>
      <c r="AO41" s="14">
        <f t="shared" si="28"/>
        <v>42.098665983023238</v>
      </c>
    </row>
    <row r="42" spans="1:41" x14ac:dyDescent="0.4">
      <c r="A42" s="12">
        <v>48</v>
      </c>
      <c r="B42" s="22">
        <f t="shared" si="31"/>
        <v>68124.123737558722</v>
      </c>
      <c r="C42" s="7">
        <f t="shared" si="31"/>
        <v>68214.507637383183</v>
      </c>
      <c r="D42" s="7">
        <f t="shared" si="31"/>
        <v>68304.703823884964</v>
      </c>
      <c r="E42" s="7">
        <f t="shared" si="31"/>
        <v>68394.71307515123</v>
      </c>
      <c r="F42" s="6">
        <f t="shared" si="31"/>
        <v>68484.536164441262</v>
      </c>
      <c r="G42" s="7">
        <f t="shared" si="31"/>
        <v>68574.173860226379</v>
      </c>
      <c r="H42" s="8">
        <f t="shared" si="31"/>
        <v>68663.626926229335</v>
      </c>
      <c r="I42" s="7">
        <f t="shared" si="31"/>
        <v>68752.896121463447</v>
      </c>
      <c r="J42" s="7">
        <f t="shared" si="31"/>
        <v>68841.982200271072</v>
      </c>
      <c r="K42" s="7">
        <f t="shared" si="31"/>
        <v>68930.88591236202</v>
      </c>
      <c r="L42" s="27">
        <f t="shared" si="1"/>
        <v>9.0468593578552827</v>
      </c>
      <c r="M42" s="13">
        <f t="shared" si="2"/>
        <v>18.054229397530435</v>
      </c>
      <c r="N42" s="14">
        <f t="shared" si="3"/>
        <v>27.022368303310941</v>
      </c>
      <c r="O42" s="13">
        <f t="shared" si="4"/>
        <v>35.951532011924428</v>
      </c>
      <c r="P42" s="13">
        <f t="shared" si="5"/>
        <v>44.841974237162503</v>
      </c>
      <c r="Q42" s="13">
        <f t="shared" si="6"/>
        <v>53.693946493745898</v>
      </c>
      <c r="R42" s="27">
        <f t="shared" si="7"/>
        <v>62.507698121306021</v>
      </c>
      <c r="S42" s="13">
        <f t="shared" si="8"/>
        <v>71.283476307740784</v>
      </c>
      <c r="T42" s="14">
        <f t="shared" si="9"/>
        <v>80.021526112497668</v>
      </c>
      <c r="V42" s="29">
        <v>93</v>
      </c>
      <c r="W42" s="22">
        <f t="shared" si="10"/>
        <v>96848.294855393513</v>
      </c>
      <c r="X42" s="7">
        <f t="shared" si="11"/>
        <v>96894.968098134254</v>
      </c>
      <c r="Y42" s="7">
        <f t="shared" si="12"/>
        <v>96941.59123539814</v>
      </c>
      <c r="Z42" s="7">
        <f t="shared" si="13"/>
        <v>96988.164374650005</v>
      </c>
      <c r="AA42" s="6">
        <f t="shared" si="14"/>
        <v>97034.687623009333</v>
      </c>
      <c r="AB42" s="7">
        <f t="shared" si="15"/>
        <v>97081.161087251792</v>
      </c>
      <c r="AC42" s="8">
        <f t="shared" si="16"/>
        <v>97127.584873810527</v>
      </c>
      <c r="AD42" s="7">
        <f t="shared" si="17"/>
        <v>97173.959088777832</v>
      </c>
      <c r="AE42" s="7">
        <f t="shared" si="18"/>
        <v>97220.283837906449</v>
      </c>
      <c r="AF42" s="7">
        <f t="shared" si="19"/>
        <v>97266.559226611091</v>
      </c>
      <c r="AG42" s="27">
        <f t="shared" si="20"/>
        <v>4.6695820904424181</v>
      </c>
      <c r="AH42" s="13">
        <f t="shared" si="21"/>
        <v>9.3286324470827822</v>
      </c>
      <c r="AI42" s="14">
        <f t="shared" si="22"/>
        <v>13.977186686213827</v>
      </c>
      <c r="AJ42" s="13">
        <f t="shared" si="23"/>
        <v>18.615280263707973</v>
      </c>
      <c r="AK42" s="13">
        <f t="shared" si="24"/>
        <v>23.242948475744925</v>
      </c>
      <c r="AL42" s="13">
        <f t="shared" si="25"/>
        <v>27.860226459757541</v>
      </c>
      <c r="AM42" s="27">
        <f t="shared" si="26"/>
        <v>32.467149195377715</v>
      </c>
      <c r="AN42" s="13">
        <f t="shared" si="27"/>
        <v>37.063751505222172</v>
      </c>
      <c r="AO42" s="14">
        <f t="shared" si="28"/>
        <v>41.650068055896554</v>
      </c>
    </row>
    <row r="43" spans="1:41" x14ac:dyDescent="0.4">
      <c r="A43" s="12">
        <v>49</v>
      </c>
      <c r="B43" s="22">
        <f t="shared" si="31"/>
        <v>69019.608002851368</v>
      </c>
      <c r="C43" s="7">
        <f t="shared" si="31"/>
        <v>69108.149212296848</v>
      </c>
      <c r="D43" s="7">
        <f t="shared" si="31"/>
        <v>69196.510276736037</v>
      </c>
      <c r="E43" s="7">
        <f t="shared" si="31"/>
        <v>69284.691927723004</v>
      </c>
      <c r="F43" s="6">
        <f t="shared" si="31"/>
        <v>69372.6948923647</v>
      </c>
      <c r="G43" s="7">
        <f t="shared" si="31"/>
        <v>69460.519893356875</v>
      </c>
      <c r="H43" s="8">
        <f t="shared" si="31"/>
        <v>69548.167649019742</v>
      </c>
      <c r="I43" s="7">
        <f t="shared" si="31"/>
        <v>69635.638873333213</v>
      </c>
      <c r="J43" s="7">
        <f t="shared" si="31"/>
        <v>69722.934275971755</v>
      </c>
      <c r="K43" s="7">
        <f t="shared" si="31"/>
        <v>69810.054562338992</v>
      </c>
      <c r="L43" s="27">
        <f t="shared" si="1"/>
        <v>8.8622484115912812</v>
      </c>
      <c r="M43" s="13">
        <f t="shared" si="2"/>
        <v>17.686601014269399</v>
      </c>
      <c r="N43" s="14">
        <f t="shared" si="3"/>
        <v>26.473300539524644</v>
      </c>
      <c r="O43" s="13">
        <f t="shared" si="4"/>
        <v>35.222587648720946</v>
      </c>
      <c r="P43" s="13">
        <f t="shared" si="5"/>
        <v>43.934700955127482</v>
      </c>
      <c r="Q43" s="13">
        <f t="shared" si="6"/>
        <v>52.60987704571744</v>
      </c>
      <c r="R43" s="27">
        <f t="shared" si="7"/>
        <v>61.248350502588437</v>
      </c>
      <c r="S43" s="13">
        <f t="shared" si="8"/>
        <v>69.850353924237425</v>
      </c>
      <c r="T43" s="14">
        <f t="shared" si="9"/>
        <v>78.416117946413578</v>
      </c>
      <c r="V43" s="29">
        <v>94</v>
      </c>
      <c r="W43" s="22">
        <f t="shared" si="10"/>
        <v>97312.785359969872</v>
      </c>
      <c r="X43" s="7">
        <f t="shared" si="11"/>
        <v>97358.962342725703</v>
      </c>
      <c r="Y43" s="7">
        <f t="shared" si="12"/>
        <v>97405.090279287731</v>
      </c>
      <c r="Z43" s="7">
        <f t="shared" si="13"/>
        <v>97451.169273732841</v>
      </c>
      <c r="AA43" s="6">
        <f t="shared" si="14"/>
        <v>97497.199429806889</v>
      </c>
      <c r="AB43" s="7">
        <f t="shared" si="15"/>
        <v>97543.180850926306</v>
      </c>
      <c r="AC43" s="8">
        <f t="shared" si="16"/>
        <v>97589.113640179276</v>
      </c>
      <c r="AD43" s="7">
        <f t="shared" si="17"/>
        <v>97634.997900327347</v>
      </c>
      <c r="AE43" s="7">
        <f t="shared" si="18"/>
        <v>97680.833733806634</v>
      </c>
      <c r="AF43" s="7">
        <f t="shared" si="19"/>
        <v>97726.621242729278</v>
      </c>
      <c r="AG43" s="27">
        <f t="shared" si="20"/>
        <v>4.6199083273531869</v>
      </c>
      <c r="AH43" s="13">
        <f t="shared" si="21"/>
        <v>9.2295076726586558</v>
      </c>
      <c r="AI43" s="14">
        <f t="shared" si="22"/>
        <v>13.828832528990461</v>
      </c>
      <c r="AJ43" s="13">
        <f t="shared" si="23"/>
        <v>18.417917235463392</v>
      </c>
      <c r="AK43" s="13">
        <f t="shared" si="24"/>
        <v>22.996795978353475</v>
      </c>
      <c r="AL43" s="13">
        <f t="shared" si="25"/>
        <v>27.56550279170915</v>
      </c>
      <c r="AM43" s="27">
        <f t="shared" si="26"/>
        <v>32.124071558442665</v>
      </c>
      <c r="AN43" s="13">
        <f t="shared" si="27"/>
        <v>36.67253601088305</v>
      </c>
      <c r="AO43" s="14">
        <f t="shared" si="28"/>
        <v>41.210929731896613</v>
      </c>
    </row>
    <row r="44" spans="1:41" x14ac:dyDescent="0.4">
      <c r="A44" s="12">
        <v>50</v>
      </c>
      <c r="B44" s="22">
        <f t="shared" si="31"/>
        <v>69897.00043360189</v>
      </c>
      <c r="C44" s="7">
        <f t="shared" si="31"/>
        <v>69983.772586724575</v>
      </c>
      <c r="D44" s="7">
        <f t="shared" si="31"/>
        <v>70070.371714501933</v>
      </c>
      <c r="E44" s="7">
        <f t="shared" si="31"/>
        <v>70156.798505592742</v>
      </c>
      <c r="F44" s="6">
        <f t="shared" si="31"/>
        <v>70243.053644552536</v>
      </c>
      <c r="G44" s="7">
        <f t="shared" si="31"/>
        <v>70329.137811866138</v>
      </c>
      <c r="H44" s="8">
        <f t="shared" si="31"/>
        <v>70415.051683979909</v>
      </c>
      <c r="I44" s="7">
        <f t="shared" si="31"/>
        <v>70500.795933333604</v>
      </c>
      <c r="J44" s="7">
        <f t="shared" si="31"/>
        <v>70586.37122839193</v>
      </c>
      <c r="K44" s="7">
        <f t="shared" si="31"/>
        <v>70671.778233675868</v>
      </c>
      <c r="L44" s="27">
        <f t="shared" si="1"/>
        <v>8.6850211648852564</v>
      </c>
      <c r="M44" s="13">
        <f t="shared" si="2"/>
        <v>17.333645486651221</v>
      </c>
      <c r="N44" s="14">
        <f t="shared" si="3"/>
        <v>25.946101452995208</v>
      </c>
      <c r="O44" s="13">
        <f t="shared" si="4"/>
        <v>34.522615641646553</v>
      </c>
      <c r="P44" s="13">
        <f t="shared" si="5"/>
        <v>43.063412740390049</v>
      </c>
      <c r="Q44" s="13">
        <f t="shared" si="6"/>
        <v>51.568715566725587</v>
      </c>
      <c r="R44" s="27">
        <f t="shared" si="7"/>
        <v>60.038745087193092</v>
      </c>
      <c r="S44" s="13">
        <f t="shared" si="8"/>
        <v>68.473720436741132</v>
      </c>
      <c r="T44" s="14">
        <f t="shared" si="9"/>
        <v>76.873858937542536</v>
      </c>
      <c r="V44" s="29">
        <v>95</v>
      </c>
      <c r="W44" s="22">
        <f t="shared" si="10"/>
        <v>97772.360528884776</v>
      </c>
      <c r="X44" s="7">
        <f t="shared" si="11"/>
        <v>97818.051693741392</v>
      </c>
      <c r="Y44" s="7">
        <f t="shared" si="12"/>
        <v>97863.694838447438</v>
      </c>
      <c r="Z44" s="7">
        <f t="shared" si="13"/>
        <v>97909.290063832639</v>
      </c>
      <c r="AA44" s="6">
        <f t="shared" si="14"/>
        <v>97954.837470409504</v>
      </c>
      <c r="AB44" s="7">
        <f t="shared" si="15"/>
        <v>98000.337158374634</v>
      </c>
      <c r="AC44" s="8">
        <f t="shared" si="16"/>
        <v>98045.789227610017</v>
      </c>
      <c r="AD44" s="7">
        <f t="shared" si="17"/>
        <v>98091.193777684355</v>
      </c>
      <c r="AE44" s="7">
        <f t="shared" si="18"/>
        <v>98136.550907854442</v>
      </c>
      <c r="AF44" s="7">
        <f t="shared" si="19"/>
        <v>98181.86071706636</v>
      </c>
      <c r="AG44" s="27">
        <f t="shared" si="20"/>
        <v>4.5712802726484369</v>
      </c>
      <c r="AH44" s="13">
        <f t="shared" si="21"/>
        <v>9.1324673221242847</v>
      </c>
      <c r="AI44" s="14">
        <f t="shared" si="22"/>
        <v>13.683594564805389</v>
      </c>
      <c r="AJ44" s="13">
        <f t="shared" si="23"/>
        <v>18.224695269673248</v>
      </c>
      <c r="AK44" s="13">
        <f t="shared" si="24"/>
        <v>22.755802559055155</v>
      </c>
      <c r="AL44" s="13">
        <f t="shared" si="25"/>
        <v>27.276949409395456</v>
      </c>
      <c r="AM44" s="27">
        <f t="shared" si="26"/>
        <v>31.788168652143213</v>
      </c>
      <c r="AN44" s="13">
        <f t="shared" si="27"/>
        <v>36.289492974538007</v>
      </c>
      <c r="AO44" s="14">
        <f t="shared" si="28"/>
        <v>40.780954920279328</v>
      </c>
    </row>
    <row r="45" spans="1:41" x14ac:dyDescent="0.4">
      <c r="A45" s="12">
        <v>51</v>
      </c>
      <c r="B45" s="22">
        <f t="shared" si="31"/>
        <v>70757.017609793635</v>
      </c>
      <c r="C45" s="7">
        <f t="shared" si="31"/>
        <v>70842.090013471272</v>
      </c>
      <c r="D45" s="7">
        <f t="shared" si="31"/>
        <v>70926.996097583076</v>
      </c>
      <c r="E45" s="7">
        <f t="shared" si="31"/>
        <v>71011.736511181633</v>
      </c>
      <c r="F45" s="6">
        <f t="shared" si="31"/>
        <v>71096.311899527573</v>
      </c>
      <c r="G45" s="7">
        <f t="shared" si="31"/>
        <v>71180.722904119102</v>
      </c>
      <c r="H45" s="8">
        <f t="shared" si="31"/>
        <v>71264.970162721147</v>
      </c>
      <c r="I45" s="7">
        <f t="shared" si="31"/>
        <v>71349.054309394254</v>
      </c>
      <c r="J45" s="7">
        <f t="shared" si="31"/>
        <v>71432.975974523302</v>
      </c>
      <c r="K45" s="7">
        <f t="shared" si="31"/>
        <v>71516.73578484579</v>
      </c>
      <c r="L45" s="27">
        <f t="shared" si="1"/>
        <v>8.5147433250676841</v>
      </c>
      <c r="M45" s="13">
        <f t="shared" si="2"/>
        <v>16.994501563109225</v>
      </c>
      <c r="N45" s="14">
        <f t="shared" si="3"/>
        <v>25.439490051037865</v>
      </c>
      <c r="O45" s="13">
        <f t="shared" si="4"/>
        <v>33.849922360823257</v>
      </c>
      <c r="P45" s="13">
        <f t="shared" si="5"/>
        <v>42.226010317608598</v>
      </c>
      <c r="Q45" s="13">
        <f t="shared" si="6"/>
        <v>50.567964017434861</v>
      </c>
      <c r="R45" s="27">
        <f t="shared" si="7"/>
        <v>58.875991845023236</v>
      </c>
      <c r="S45" s="13">
        <f t="shared" si="8"/>
        <v>67.15030049107736</v>
      </c>
      <c r="T45" s="14">
        <f t="shared" si="9"/>
        <v>75.391094969425467</v>
      </c>
      <c r="V45" s="29">
        <v>96</v>
      </c>
      <c r="W45" s="22">
        <f t="shared" si="10"/>
        <v>98227.123303956847</v>
      </c>
      <c r="X45" s="7">
        <f t="shared" si="11"/>
        <v>98272.338766854533</v>
      </c>
      <c r="Y45" s="7">
        <f t="shared" si="12"/>
        <v>98317.507203781293</v>
      </c>
      <c r="Z45" s="7">
        <f t="shared" si="13"/>
        <v>98362.628712453457</v>
      </c>
      <c r="AA45" s="6">
        <f t="shared" si="14"/>
        <v>98407.703390283088</v>
      </c>
      <c r="AB45" s="7">
        <f t="shared" si="15"/>
        <v>98452.731334379263</v>
      </c>
      <c r="AC45" s="8">
        <f t="shared" si="16"/>
        <v>98497.71264154934</v>
      </c>
      <c r="AD45" s="7">
        <f t="shared" si="17"/>
        <v>98542.647408300181</v>
      </c>
      <c r="AE45" s="7">
        <f t="shared" si="18"/>
        <v>98587.535730839372</v>
      </c>
      <c r="AF45" s="7">
        <f t="shared" si="19"/>
        <v>98632.377705076535</v>
      </c>
      <c r="AG45" s="27">
        <f t="shared" si="20"/>
        <v>4.5236652496823808</v>
      </c>
      <c r="AH45" s="13">
        <f t="shared" si="21"/>
        <v>9.0374463317275513</v>
      </c>
      <c r="AI45" s="14">
        <f t="shared" si="22"/>
        <v>13.541375630273251</v>
      </c>
      <c r="AJ45" s="13">
        <f t="shared" si="23"/>
        <v>18.035485388070811</v>
      </c>
      <c r="AK45" s="13">
        <f t="shared" si="24"/>
        <v>22.519807707256405</v>
      </c>
      <c r="AL45" s="13">
        <f t="shared" si="25"/>
        <v>26.994374550020439</v>
      </c>
      <c r="AM45" s="27">
        <f t="shared" si="26"/>
        <v>31.459217739480664</v>
      </c>
      <c r="AN45" s="13">
        <f t="shared" si="27"/>
        <v>35.914368960337015</v>
      </c>
      <c r="AO45" s="14">
        <f t="shared" si="28"/>
        <v>40.359859759759274</v>
      </c>
    </row>
    <row r="46" spans="1:41" x14ac:dyDescent="0.4">
      <c r="A46" s="12">
        <v>52</v>
      </c>
      <c r="B46" s="22">
        <f t="shared" si="31"/>
        <v>71600.334363479924</v>
      </c>
      <c r="C46" s="7">
        <f t="shared" si="31"/>
        <v>71683.772329952451</v>
      </c>
      <c r="D46" s="7">
        <f t="shared" si="31"/>
        <v>71767.050300226212</v>
      </c>
      <c r="E46" s="7">
        <f t="shared" si="31"/>
        <v>71850.168886727435</v>
      </c>
      <c r="F46" s="6">
        <f t="shared" si="31"/>
        <v>71933.12869837266</v>
      </c>
      <c r="G46" s="7">
        <f t="shared" si="31"/>
        <v>72015.930340595689</v>
      </c>
      <c r="H46" s="8">
        <f t="shared" si="31"/>
        <v>72098.574415373907</v>
      </c>
      <c r="I46" s="7">
        <f t="shared" si="31"/>
        <v>72181.061521254669</v>
      </c>
      <c r="J46" s="7">
        <f t="shared" si="31"/>
        <v>72263.392253381229</v>
      </c>
      <c r="K46" s="7">
        <f t="shared" si="31"/>
        <v>72345.567203518585</v>
      </c>
      <c r="L46" s="27">
        <f t="shared" si="1"/>
        <v>8.3510140032885829</v>
      </c>
      <c r="M46" s="13">
        <f t="shared" si="2"/>
        <v>16.668374102257076</v>
      </c>
      <c r="N46" s="14">
        <f t="shared" si="3"/>
        <v>24.952283473146963</v>
      </c>
      <c r="O46" s="13">
        <f t="shared" si="4"/>
        <v>33.2029436587909</v>
      </c>
      <c r="P46" s="13">
        <f t="shared" si="5"/>
        <v>41.420554584998172</v>
      </c>
      <c r="Q46" s="13">
        <f t="shared" si="6"/>
        <v>49.60531457675097</v>
      </c>
      <c r="R46" s="27">
        <f t="shared" si="7"/>
        <v>57.75742037416785</v>
      </c>
      <c r="S46" s="13">
        <f t="shared" si="8"/>
        <v>65.877067148423521</v>
      </c>
      <c r="T46" s="14">
        <f t="shared" si="9"/>
        <v>73.964448517217534</v>
      </c>
      <c r="V46" s="29">
        <v>97</v>
      </c>
      <c r="W46" s="22">
        <f t="shared" si="10"/>
        <v>98677.173426624489</v>
      </c>
      <c r="X46" s="7">
        <f t="shared" si="11"/>
        <v>98721.922990800493</v>
      </c>
      <c r="Y46" s="7">
        <f t="shared" si="12"/>
        <v>98766.62649262746</v>
      </c>
      <c r="Z46" s="7">
        <f t="shared" si="13"/>
        <v>98811.284026835187</v>
      </c>
      <c r="AA46" s="6">
        <f t="shared" si="14"/>
        <v>98855.895687861557</v>
      </c>
      <c r="AB46" s="7">
        <f t="shared" si="15"/>
        <v>98900.461569853695</v>
      </c>
      <c r="AC46" s="8">
        <f t="shared" si="16"/>
        <v>98944.981766669196</v>
      </c>
      <c r="AD46" s="7">
        <f t="shared" si="17"/>
        <v>98989.456371877313</v>
      </c>
      <c r="AE46" s="7">
        <f t="shared" si="18"/>
        <v>99033.885478760159</v>
      </c>
      <c r="AF46" s="7">
        <f t="shared" si="19"/>
        <v>99078.269180313786</v>
      </c>
      <c r="AG46" s="27">
        <f t="shared" si="20"/>
        <v>4.4770319291565102</v>
      </c>
      <c r="AH46" s="13">
        <f t="shared" si="21"/>
        <v>8.9443823177571176</v>
      </c>
      <c r="AI46" s="14">
        <f t="shared" si="22"/>
        <v>13.402082559783594</v>
      </c>
      <c r="AJ46" s="13">
        <f t="shared" si="23"/>
        <v>17.850163913564757</v>
      </c>
      <c r="AK46" s="13">
        <f t="shared" si="24"/>
        <v>22.288657502474962</v>
      </c>
      <c r="AL46" s="13">
        <f t="shared" si="25"/>
        <v>26.717594315618044</v>
      </c>
      <c r="AM46" s="27">
        <f t="shared" si="26"/>
        <v>31.13700520862767</v>
      </c>
      <c r="AN46" s="13">
        <f t="shared" si="27"/>
        <v>35.546920904365834</v>
      </c>
      <c r="AO46" s="14">
        <f t="shared" si="28"/>
        <v>39.94737199357769</v>
      </c>
    </row>
    <row r="47" spans="1:41" x14ac:dyDescent="0.4">
      <c r="A47" s="12">
        <v>53</v>
      </c>
      <c r="B47" s="22">
        <f t="shared" si="31"/>
        <v>72427.586960078916</v>
      </c>
      <c r="C47" s="7">
        <f t="shared" si="31"/>
        <v>72509.452108146914</v>
      </c>
      <c r="D47" s="7">
        <f t="shared" si="31"/>
        <v>72591.163229504818</v>
      </c>
      <c r="E47" s="7">
        <f t="shared" si="31"/>
        <v>72672.720902657238</v>
      </c>
      <c r="F47" s="6">
        <f t="shared" si="31"/>
        <v>72754.125702855643</v>
      </c>
      <c r="G47" s="7">
        <f t="shared" si="31"/>
        <v>72835.37820212284</v>
      </c>
      <c r="H47" s="8">
        <f t="shared" si="31"/>
        <v>72916.478969277014</v>
      </c>
      <c r="I47" s="7">
        <f t="shared" si="31"/>
        <v>72997.428569955562</v>
      </c>
      <c r="J47" s="7">
        <f t="shared" si="31"/>
        <v>73078.227566638918</v>
      </c>
      <c r="K47" s="7">
        <f t="shared" si="31"/>
        <v>73158.876518673875</v>
      </c>
      <c r="L47" s="27">
        <f t="shared" si="1"/>
        <v>8.1934625637368299</v>
      </c>
      <c r="M47" s="13">
        <f t="shared" si="2"/>
        <v>16.35452784919471</v>
      </c>
      <c r="N47" s="14">
        <f t="shared" si="3"/>
        <v>24.483387770669651</v>
      </c>
      <c r="O47" s="13">
        <f t="shared" si="4"/>
        <v>32.580232728490955</v>
      </c>
      <c r="P47" s="13">
        <f t="shared" si="5"/>
        <v>40.645251624053344</v>
      </c>
      <c r="Q47" s="13">
        <f t="shared" si="6"/>
        <v>48.678631874310668</v>
      </c>
      <c r="R47" s="27">
        <f t="shared" si="7"/>
        <v>56.680559426531545</v>
      </c>
      <c r="S47" s="13">
        <f t="shared" si="8"/>
        <v>64.651218772720313</v>
      </c>
      <c r="T47" s="14">
        <f t="shared" si="9"/>
        <v>72.59079296363052</v>
      </c>
      <c r="V47" s="29">
        <v>98</v>
      </c>
      <c r="W47" s="22">
        <f t="shared" si="10"/>
        <v>99122.607569249492</v>
      </c>
      <c r="X47" s="7">
        <f t="shared" si="11"/>
        <v>99166.90073799486</v>
      </c>
      <c r="Y47" s="7">
        <f t="shared" si="12"/>
        <v>99211.148778694973</v>
      </c>
      <c r="Z47" s="7">
        <f t="shared" si="13"/>
        <v>99255.351783213569</v>
      </c>
      <c r="AA47" s="6">
        <f t="shared" si="14"/>
        <v>99299.509843134147</v>
      </c>
      <c r="AB47" s="7">
        <f t="shared" si="15"/>
        <v>99343.623049761183</v>
      </c>
      <c r="AC47" s="8">
        <f t="shared" si="16"/>
        <v>99387.691494121129</v>
      </c>
      <c r="AD47" s="7">
        <f t="shared" si="17"/>
        <v>99431.715266963685</v>
      </c>
      <c r="AE47" s="7">
        <f t="shared" si="18"/>
        <v>99475.694458762824</v>
      </c>
      <c r="AF47" s="7">
        <f t="shared" si="19"/>
        <v>99519.629159717952</v>
      </c>
      <c r="AG47" s="27">
        <f t="shared" si="20"/>
        <v>4.4313502604927635</v>
      </c>
      <c r="AH47" s="13">
        <f t="shared" si="21"/>
        <v>8.8532154399581486</v>
      </c>
      <c r="AI47" s="14">
        <f t="shared" si="22"/>
        <v>13.265625982181518</v>
      </c>
      <c r="AJ47" s="13">
        <f t="shared" si="23"/>
        <v>17.668612200694042</v>
      </c>
      <c r="AK47" s="13">
        <f t="shared" si="24"/>
        <v>22.0622042795585</v>
      </c>
      <c r="AL47" s="13">
        <f t="shared" si="25"/>
        <v>26.446432273849496</v>
      </c>
      <c r="AM47" s="27">
        <f t="shared" si="26"/>
        <v>30.821326110584778</v>
      </c>
      <c r="AN47" s="13">
        <f t="shared" si="27"/>
        <v>35.186915589249111</v>
      </c>
      <c r="AO47" s="14">
        <f t="shared" si="28"/>
        <v>39.543230382565525</v>
      </c>
    </row>
    <row r="48" spans="1:41" x14ac:dyDescent="0.4">
      <c r="A48" s="15">
        <v>54</v>
      </c>
      <c r="B48" s="23">
        <f t="shared" si="31"/>
        <v>73239.375982296857</v>
      </c>
      <c r="C48" s="10">
        <f t="shared" si="31"/>
        <v>73319.726510656939</v>
      </c>
      <c r="D48" s="10">
        <f t="shared" si="31"/>
        <v>73399.92865383868</v>
      </c>
      <c r="E48" s="10">
        <f t="shared" si="31"/>
        <v>73479.982958884706</v>
      </c>
      <c r="F48" s="9">
        <f t="shared" si="31"/>
        <v>73559.889969817988</v>
      </c>
      <c r="G48" s="10">
        <f t="shared" si="31"/>
        <v>73639.650227664242</v>
      </c>
      <c r="H48" s="11">
        <f t="shared" si="31"/>
        <v>73719.264270473723</v>
      </c>
      <c r="I48" s="10">
        <f t="shared" si="31"/>
        <v>73798.732633343083</v>
      </c>
      <c r="J48" s="10">
        <f t="shared" si="31"/>
        <v>73878.055848436925</v>
      </c>
      <c r="K48" s="10">
        <f t="shared" si="31"/>
        <v>73957.234445009191</v>
      </c>
      <c r="L48" s="28">
        <f t="shared" si="1"/>
        <v>8.041745822498342</v>
      </c>
      <c r="M48" s="16">
        <f t="shared" si="2"/>
        <v>16.052281901604147</v>
      </c>
      <c r="N48" s="17">
        <f t="shared" si="3"/>
        <v>24.03178970683075</v>
      </c>
      <c r="O48" s="16">
        <f t="shared" si="4"/>
        <v>31.980449302485795</v>
      </c>
      <c r="P48" s="16">
        <f t="shared" si="5"/>
        <v>39.898439361393685</v>
      </c>
      <c r="Q48" s="16">
        <f t="shared" si="6"/>
        <v>47.785937178021413</v>
      </c>
      <c r="R48" s="28">
        <f t="shared" si="7"/>
        <v>55.643118681982742</v>
      </c>
      <c r="S48" s="16">
        <f t="shared" si="8"/>
        <v>63.470158451178577</v>
      </c>
      <c r="T48" s="17">
        <f t="shared" si="9"/>
        <v>71.267229724573554</v>
      </c>
      <c r="V48" s="30">
        <v>99</v>
      </c>
      <c r="W48" s="23">
        <f t="shared" si="10"/>
        <v>99563.519459754985</v>
      </c>
      <c r="X48" s="10">
        <f t="shared" si="11"/>
        <v>99607.365448527533</v>
      </c>
      <c r="Y48" s="10">
        <f t="shared" si="12"/>
        <v>99651.167215417867</v>
      </c>
      <c r="Z48" s="10">
        <f t="shared" si="13"/>
        <v>99694.924849538118</v>
      </c>
      <c r="AA48" s="9">
        <f t="shared" si="14"/>
        <v>99738.638439731338</v>
      </c>
      <c r="AB48" s="10">
        <f t="shared" si="15"/>
        <v>99782.308074572546</v>
      </c>
      <c r="AC48" s="11">
        <f t="shared" si="16"/>
        <v>99825.933842369879</v>
      </c>
      <c r="AD48" s="10">
        <f t="shared" si="17"/>
        <v>99869.515831165583</v>
      </c>
      <c r="AE48" s="10">
        <f t="shared" si="18"/>
        <v>99913.054128737116</v>
      </c>
      <c r="AF48" s="10">
        <f t="shared" si="19"/>
        <v>99956.548822598241</v>
      </c>
      <c r="AG48" s="28">
        <f t="shared" si="20"/>
        <v>4.3865914072230225</v>
      </c>
      <c r="AH48" s="16">
        <f t="shared" si="21"/>
        <v>8.7638882731698686</v>
      </c>
      <c r="AI48" s="17">
        <f t="shared" si="22"/>
        <v>13.131920129380887</v>
      </c>
      <c r="AJ48" s="16">
        <f t="shared" si="23"/>
        <v>17.490716382337268</v>
      </c>
      <c r="AK48" s="16">
        <f t="shared" si="24"/>
        <v>21.840306314101326</v>
      </c>
      <c r="AL48" s="16">
        <f t="shared" si="25"/>
        <v>26.180719083029544</v>
      </c>
      <c r="AM48" s="28">
        <f t="shared" si="26"/>
        <v>30.51198372428189</v>
      </c>
      <c r="AN48" s="16">
        <f t="shared" si="27"/>
        <v>34.834129150709487</v>
      </c>
      <c r="AO48" s="17">
        <f t="shared" si="28"/>
        <v>39.14718415326206</v>
      </c>
    </row>
    <row r="94" spans="2:20" x14ac:dyDescent="0.4">
      <c r="B94" s="3"/>
      <c r="C94" s="3"/>
      <c r="D94" s="3"/>
      <c r="E94" s="3"/>
      <c r="F94" s="3"/>
      <c r="G94" s="3"/>
      <c r="H94" s="3"/>
      <c r="I94" s="3"/>
      <c r="J94" s="3"/>
      <c r="K94" s="3"/>
      <c r="L94" s="2"/>
      <c r="M94" s="2"/>
      <c r="N94" s="2"/>
      <c r="O94" s="2"/>
      <c r="P94" s="2"/>
      <c r="Q94" s="2"/>
      <c r="R94" s="2"/>
      <c r="S94" s="2"/>
      <c r="T94" s="2"/>
    </row>
  </sheetData>
  <mergeCells count="26">
    <mergeCell ref="G2:G3"/>
    <mergeCell ref="A1:T1"/>
    <mergeCell ref="V2:V3"/>
    <mergeCell ref="W2:W3"/>
    <mergeCell ref="X2:X3"/>
    <mergeCell ref="B2:B3"/>
    <mergeCell ref="A2:A3"/>
    <mergeCell ref="F2:F3"/>
    <mergeCell ref="E2:E3"/>
    <mergeCell ref="D2:D3"/>
    <mergeCell ref="C2:C3"/>
    <mergeCell ref="L2:T2"/>
    <mergeCell ref="K2:K3"/>
    <mergeCell ref="J2:J3"/>
    <mergeCell ref="I2:I3"/>
    <mergeCell ref="H2:H3"/>
    <mergeCell ref="AG2:AO2"/>
    <mergeCell ref="V1:AO1"/>
    <mergeCell ref="AA2:AA3"/>
    <mergeCell ref="AB2:AB3"/>
    <mergeCell ref="AC2:AC3"/>
    <mergeCell ref="AD2:AD3"/>
    <mergeCell ref="AE2:AE3"/>
    <mergeCell ref="AF2:AF3"/>
    <mergeCell ref="Z2:Z3"/>
    <mergeCell ref="Y2:Y3"/>
  </mergeCells>
  <pageMargins left="0.7" right="0.7" top="0.75" bottom="0.75" header="0.3" footer="0.3"/>
  <pageSetup scale="56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7"/>
  <sheetViews>
    <sheetView zoomScaleNormal="100" workbookViewId="0">
      <selection sqref="A1:K1"/>
    </sheetView>
  </sheetViews>
  <sheetFormatPr defaultRowHeight="16.5" x14ac:dyDescent="0.4"/>
  <cols>
    <col min="1" max="1" width="3.09765625" style="126" bestFit="1" customWidth="1"/>
    <col min="2" max="11" width="7.8984375" style="126" bestFit="1" customWidth="1"/>
    <col min="12" max="12" width="2.09765625" style="126" customWidth="1"/>
    <col min="13" max="13" width="3.09765625" style="126" bestFit="1" customWidth="1"/>
    <col min="14" max="23" width="7.8984375" style="126" bestFit="1" customWidth="1"/>
    <col min="24" max="16384" width="8.796875" style="126"/>
  </cols>
  <sheetData>
    <row r="1" spans="1:23" x14ac:dyDescent="0.4">
      <c r="A1" s="228" t="s">
        <v>158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M1" s="228" t="s">
        <v>158</v>
      </c>
      <c r="N1" s="228"/>
      <c r="O1" s="228"/>
      <c r="P1" s="228"/>
      <c r="Q1" s="228"/>
      <c r="R1" s="228"/>
      <c r="S1" s="228"/>
      <c r="T1" s="228"/>
      <c r="U1" s="228"/>
      <c r="V1" s="228"/>
      <c r="W1" s="228"/>
    </row>
    <row r="2" spans="1:23" x14ac:dyDescent="0.4">
      <c r="A2" s="108"/>
      <c r="B2" s="131">
        <v>0</v>
      </c>
      <c r="C2" s="131">
        <v>1</v>
      </c>
      <c r="D2" s="131">
        <v>2</v>
      </c>
      <c r="E2" s="131">
        <v>3</v>
      </c>
      <c r="F2" s="130">
        <v>4</v>
      </c>
      <c r="G2" s="131">
        <v>5</v>
      </c>
      <c r="H2" s="132">
        <v>6</v>
      </c>
      <c r="I2" s="131">
        <v>7</v>
      </c>
      <c r="J2" s="131">
        <v>8</v>
      </c>
      <c r="K2" s="132">
        <v>9</v>
      </c>
      <c r="M2" s="108"/>
      <c r="N2" s="108">
        <v>0</v>
      </c>
      <c r="O2" s="131">
        <v>1</v>
      </c>
      <c r="P2" s="131">
        <v>2</v>
      </c>
      <c r="Q2" s="131">
        <v>3</v>
      </c>
      <c r="R2" s="130">
        <v>4</v>
      </c>
      <c r="S2" s="131">
        <v>5</v>
      </c>
      <c r="T2" s="132">
        <v>6</v>
      </c>
      <c r="U2" s="131">
        <v>7</v>
      </c>
      <c r="V2" s="131">
        <v>8</v>
      </c>
      <c r="W2" s="132">
        <v>9</v>
      </c>
    </row>
    <row r="3" spans="1:23" x14ac:dyDescent="0.4">
      <c r="A3" s="171">
        <v>1</v>
      </c>
      <c r="B3" s="194">
        <f>($A3+B$2*0.01)^3</f>
        <v>1</v>
      </c>
      <c r="C3" s="156">
        <f t="shared" ref="C3:K18" si="0">($A3+C$2*0.01)^3</f>
        <v>1.0303009999999999</v>
      </c>
      <c r="D3" s="156">
        <f t="shared" si="0"/>
        <v>1.0612079999999999</v>
      </c>
      <c r="E3" s="156">
        <f t="shared" si="0"/>
        <v>1.092727</v>
      </c>
      <c r="F3" s="195">
        <f t="shared" si="0"/>
        <v>1.1248640000000001</v>
      </c>
      <c r="G3" s="156">
        <f t="shared" si="0"/>
        <v>1.1576250000000001</v>
      </c>
      <c r="H3" s="192">
        <f t="shared" si="0"/>
        <v>1.1910160000000003</v>
      </c>
      <c r="I3" s="156">
        <f t="shared" si="0"/>
        <v>1.2250430000000001</v>
      </c>
      <c r="J3" s="156">
        <f t="shared" si="0"/>
        <v>1.2597120000000002</v>
      </c>
      <c r="K3" s="192">
        <f t="shared" si="0"/>
        <v>1.2950290000000002</v>
      </c>
      <c r="M3" s="171">
        <v>5.5</v>
      </c>
      <c r="N3" s="164">
        <f t="shared" ref="N3:N47" si="1">($M3+B$2*0.01)^3</f>
        <v>166.375</v>
      </c>
      <c r="O3" s="156">
        <f t="shared" ref="O3:O47" si="2">($M3+C$2*0.01)^3</f>
        <v>167.28415099999998</v>
      </c>
      <c r="P3" s="156">
        <f t="shared" ref="P3:P47" si="3">($M3+D$2*0.01)^3</f>
        <v>168.19660799999997</v>
      </c>
      <c r="Q3" s="156">
        <f t="shared" ref="Q3:Q47" si="4">($M3+E$2*0.01)^3</f>
        <v>169.11237700000004</v>
      </c>
      <c r="R3" s="195">
        <f t="shared" ref="R3:R47" si="5">($M3+F$2*0.01)^3</f>
        <v>170.031464</v>
      </c>
      <c r="S3" s="156">
        <f t="shared" ref="S3:S47" si="6">($M3+G$2*0.01)^3</f>
        <v>170.95387499999998</v>
      </c>
      <c r="T3" s="192">
        <f t="shared" ref="T3:T47" si="7">($M3+H$2*0.01)^3</f>
        <v>171.87961599999997</v>
      </c>
      <c r="U3" s="156">
        <f t="shared" ref="U3:U47" si="8">($M3+I$2*0.01)^3</f>
        <v>172.80869300000003</v>
      </c>
      <c r="V3" s="156">
        <f t="shared" ref="V3:V47" si="9">($M3+J$2*0.01)^3</f>
        <v>173.74111200000002</v>
      </c>
      <c r="W3" s="192">
        <f t="shared" ref="W3:W47" si="10">($M3+K$2*0.01)^3</f>
        <v>174.67687899999999</v>
      </c>
    </row>
    <row r="4" spans="1:23" x14ac:dyDescent="0.4">
      <c r="A4" s="171">
        <v>1.1000000000000001</v>
      </c>
      <c r="B4" s="164">
        <f t="shared" ref="B4:K35" si="11">($A4+B$2*0.01)^3</f>
        <v>1.3310000000000004</v>
      </c>
      <c r="C4" s="156">
        <f t="shared" si="0"/>
        <v>1.3676310000000003</v>
      </c>
      <c r="D4" s="156">
        <f t="shared" si="0"/>
        <v>1.4049280000000004</v>
      </c>
      <c r="E4" s="156">
        <f t="shared" si="0"/>
        <v>1.4428970000000005</v>
      </c>
      <c r="F4" s="195">
        <f t="shared" si="0"/>
        <v>1.4815440000000004</v>
      </c>
      <c r="G4" s="156">
        <f t="shared" si="0"/>
        <v>1.5208750000000004</v>
      </c>
      <c r="H4" s="192">
        <f t="shared" si="0"/>
        <v>1.5608960000000005</v>
      </c>
      <c r="I4" s="156">
        <f t="shared" si="0"/>
        <v>1.6016130000000008</v>
      </c>
      <c r="J4" s="156">
        <f t="shared" si="0"/>
        <v>1.6430320000000005</v>
      </c>
      <c r="K4" s="192">
        <f t="shared" si="0"/>
        <v>1.6851590000000007</v>
      </c>
      <c r="M4" s="171">
        <v>5.6</v>
      </c>
      <c r="N4" s="164">
        <f t="shared" si="1"/>
        <v>175.61599999999996</v>
      </c>
      <c r="O4" s="156">
        <f t="shared" si="2"/>
        <v>176.55848099999994</v>
      </c>
      <c r="P4" s="156">
        <f t="shared" si="3"/>
        <v>177.50432799999993</v>
      </c>
      <c r="Q4" s="156">
        <f t="shared" si="4"/>
        <v>178.45354699999999</v>
      </c>
      <c r="R4" s="195">
        <f t="shared" si="5"/>
        <v>179.40614399999995</v>
      </c>
      <c r="S4" s="156">
        <f t="shared" si="6"/>
        <v>180.36212499999993</v>
      </c>
      <c r="T4" s="192">
        <f t="shared" si="7"/>
        <v>181.32149599999991</v>
      </c>
      <c r="U4" s="156">
        <f t="shared" si="8"/>
        <v>182.28426299999998</v>
      </c>
      <c r="V4" s="156">
        <f t="shared" si="9"/>
        <v>183.25043199999999</v>
      </c>
      <c r="W4" s="192">
        <f t="shared" si="10"/>
        <v>184.22000899999995</v>
      </c>
    </row>
    <row r="5" spans="1:23" x14ac:dyDescent="0.4">
      <c r="A5" s="171">
        <v>1.2</v>
      </c>
      <c r="B5" s="164">
        <f t="shared" si="11"/>
        <v>1.728</v>
      </c>
      <c r="C5" s="156">
        <f t="shared" si="0"/>
        <v>1.7715609999999999</v>
      </c>
      <c r="D5" s="156">
        <f t="shared" si="0"/>
        <v>1.8158479999999999</v>
      </c>
      <c r="E5" s="156">
        <f t="shared" si="0"/>
        <v>1.8608669999999998</v>
      </c>
      <c r="F5" s="195">
        <f t="shared" si="0"/>
        <v>1.9066240000000001</v>
      </c>
      <c r="G5" s="156">
        <f t="shared" si="0"/>
        <v>1.953125</v>
      </c>
      <c r="H5" s="192">
        <f t="shared" si="0"/>
        <v>2.0003760000000002</v>
      </c>
      <c r="I5" s="156">
        <f t="shared" si="0"/>
        <v>2.0483829999999998</v>
      </c>
      <c r="J5" s="156">
        <f t="shared" si="0"/>
        <v>2.0971520000000003</v>
      </c>
      <c r="K5" s="192">
        <f t="shared" si="0"/>
        <v>2.1466890000000003</v>
      </c>
      <c r="M5" s="171">
        <v>5.7</v>
      </c>
      <c r="N5" s="164">
        <f t="shared" si="1"/>
        <v>185.19300000000001</v>
      </c>
      <c r="O5" s="156">
        <f t="shared" si="2"/>
        <v>186.16941100000003</v>
      </c>
      <c r="P5" s="156">
        <f t="shared" si="3"/>
        <v>187.14924799999997</v>
      </c>
      <c r="Q5" s="156">
        <f t="shared" si="4"/>
        <v>188.13251700000004</v>
      </c>
      <c r="R5" s="195">
        <f t="shared" si="5"/>
        <v>189.119224</v>
      </c>
      <c r="S5" s="156">
        <f t="shared" si="6"/>
        <v>190.109375</v>
      </c>
      <c r="T5" s="192">
        <f t="shared" si="7"/>
        <v>191.10297599999998</v>
      </c>
      <c r="U5" s="156">
        <f t="shared" si="8"/>
        <v>192.10003300000002</v>
      </c>
      <c r="V5" s="156">
        <f t="shared" si="9"/>
        <v>193.10055200000002</v>
      </c>
      <c r="W5" s="192">
        <f t="shared" si="10"/>
        <v>194.10453899999999</v>
      </c>
    </row>
    <row r="6" spans="1:23" x14ac:dyDescent="0.4">
      <c r="A6" s="171">
        <v>1.3</v>
      </c>
      <c r="B6" s="164">
        <f t="shared" si="11"/>
        <v>2.1970000000000005</v>
      </c>
      <c r="C6" s="156">
        <f t="shared" si="0"/>
        <v>2.2480910000000005</v>
      </c>
      <c r="D6" s="156">
        <f t="shared" si="0"/>
        <v>2.2999680000000002</v>
      </c>
      <c r="E6" s="156">
        <f t="shared" si="0"/>
        <v>2.3526370000000001</v>
      </c>
      <c r="F6" s="195">
        <f t="shared" si="0"/>
        <v>2.4061040000000005</v>
      </c>
      <c r="G6" s="156">
        <f t="shared" si="0"/>
        <v>2.4603750000000004</v>
      </c>
      <c r="H6" s="192">
        <f t="shared" si="0"/>
        <v>2.5154560000000008</v>
      </c>
      <c r="I6" s="156">
        <f t="shared" si="0"/>
        <v>2.5713530000000007</v>
      </c>
      <c r="J6" s="156">
        <f t="shared" si="0"/>
        <v>2.6280720000000009</v>
      </c>
      <c r="K6" s="192">
        <f t="shared" si="0"/>
        <v>2.6856190000000009</v>
      </c>
      <c r="M6" s="171">
        <v>5.8</v>
      </c>
      <c r="N6" s="164">
        <f t="shared" si="1"/>
        <v>195.11199999999999</v>
      </c>
      <c r="O6" s="156">
        <f t="shared" si="2"/>
        <v>196.12294099999997</v>
      </c>
      <c r="P6" s="156">
        <f t="shared" si="3"/>
        <v>197.13736799999992</v>
      </c>
      <c r="Q6" s="156">
        <f t="shared" si="4"/>
        <v>198.15528700000002</v>
      </c>
      <c r="R6" s="195">
        <f t="shared" si="5"/>
        <v>199.17670399999997</v>
      </c>
      <c r="S6" s="156">
        <f t="shared" si="6"/>
        <v>200.20162499999998</v>
      </c>
      <c r="T6" s="192">
        <f t="shared" si="7"/>
        <v>201.23005599999993</v>
      </c>
      <c r="U6" s="156">
        <f t="shared" si="8"/>
        <v>202.26200300000002</v>
      </c>
      <c r="V6" s="156">
        <f t="shared" si="9"/>
        <v>203.29747199999997</v>
      </c>
      <c r="W6" s="192">
        <f t="shared" si="10"/>
        <v>204.33646899999997</v>
      </c>
    </row>
    <row r="7" spans="1:23" x14ac:dyDescent="0.4">
      <c r="A7" s="171">
        <v>1.4</v>
      </c>
      <c r="B7" s="164">
        <f t="shared" si="11"/>
        <v>2.7439999999999993</v>
      </c>
      <c r="C7" s="156">
        <f t="shared" si="0"/>
        <v>2.8032209999999993</v>
      </c>
      <c r="D7" s="156">
        <f t="shared" si="0"/>
        <v>2.8632879999999998</v>
      </c>
      <c r="E7" s="156">
        <f t="shared" si="0"/>
        <v>2.9242069999999996</v>
      </c>
      <c r="F7" s="195">
        <f t="shared" si="0"/>
        <v>2.9859839999999997</v>
      </c>
      <c r="G7" s="156">
        <f t="shared" si="0"/>
        <v>3.0486249999999999</v>
      </c>
      <c r="H7" s="192">
        <f t="shared" si="0"/>
        <v>3.1121359999999996</v>
      </c>
      <c r="I7" s="156">
        <f t="shared" si="0"/>
        <v>3.1765229999999995</v>
      </c>
      <c r="J7" s="156">
        <f t="shared" si="0"/>
        <v>3.2417919999999998</v>
      </c>
      <c r="K7" s="192">
        <f t="shared" si="0"/>
        <v>3.3079489999999998</v>
      </c>
      <c r="M7" s="171">
        <v>5.9</v>
      </c>
      <c r="N7" s="164">
        <f t="shared" si="1"/>
        <v>205.37900000000002</v>
      </c>
      <c r="O7" s="156">
        <f t="shared" si="2"/>
        <v>206.425071</v>
      </c>
      <c r="P7" s="156">
        <f t="shared" si="3"/>
        <v>207.47468799999999</v>
      </c>
      <c r="Q7" s="156">
        <f t="shared" si="4"/>
        <v>208.52785700000007</v>
      </c>
      <c r="R7" s="195">
        <f t="shared" si="5"/>
        <v>209.58458400000006</v>
      </c>
      <c r="S7" s="156">
        <f t="shared" si="6"/>
        <v>210.64487500000001</v>
      </c>
      <c r="T7" s="192">
        <f t="shared" si="7"/>
        <v>211.70873599999999</v>
      </c>
      <c r="U7" s="156">
        <f t="shared" si="8"/>
        <v>212.77617300000009</v>
      </c>
      <c r="V7" s="156">
        <f t="shared" si="9"/>
        <v>213.84719200000004</v>
      </c>
      <c r="W7" s="192">
        <f t="shared" si="10"/>
        <v>214.92179900000005</v>
      </c>
    </row>
    <row r="8" spans="1:23" x14ac:dyDescent="0.4">
      <c r="A8" s="171">
        <v>1.5</v>
      </c>
      <c r="B8" s="164">
        <f t="shared" si="11"/>
        <v>3.375</v>
      </c>
      <c r="C8" s="156">
        <f t="shared" si="0"/>
        <v>3.4429509999999999</v>
      </c>
      <c r="D8" s="156">
        <f t="shared" si="0"/>
        <v>3.5118080000000003</v>
      </c>
      <c r="E8" s="156">
        <f t="shared" si="0"/>
        <v>3.5815770000000002</v>
      </c>
      <c r="F8" s="195">
        <f t="shared" si="0"/>
        <v>3.6522640000000002</v>
      </c>
      <c r="G8" s="156">
        <f t="shared" si="0"/>
        <v>3.7238750000000005</v>
      </c>
      <c r="H8" s="192">
        <f t="shared" si="0"/>
        <v>3.7964160000000002</v>
      </c>
      <c r="I8" s="156">
        <f t="shared" si="0"/>
        <v>3.8698930000000002</v>
      </c>
      <c r="J8" s="156">
        <f t="shared" si="0"/>
        <v>3.9443120000000009</v>
      </c>
      <c r="K8" s="192">
        <f t="shared" si="0"/>
        <v>4.0196790000000009</v>
      </c>
      <c r="M8" s="171">
        <v>6</v>
      </c>
      <c r="N8" s="164">
        <f t="shared" si="1"/>
        <v>216</v>
      </c>
      <c r="O8" s="156">
        <f t="shared" si="2"/>
        <v>217.08180099999998</v>
      </c>
      <c r="P8" s="156">
        <f t="shared" si="3"/>
        <v>218.16720799999996</v>
      </c>
      <c r="Q8" s="156">
        <f t="shared" si="4"/>
        <v>219.25622700000002</v>
      </c>
      <c r="R8" s="195">
        <f t="shared" si="5"/>
        <v>220.34886399999999</v>
      </c>
      <c r="S8" s="156">
        <f t="shared" si="6"/>
        <v>221.44512499999999</v>
      </c>
      <c r="T8" s="192">
        <f t="shared" si="7"/>
        <v>222.54501599999998</v>
      </c>
      <c r="U8" s="156">
        <f t="shared" si="8"/>
        <v>223.64854300000002</v>
      </c>
      <c r="V8" s="156">
        <f t="shared" si="9"/>
        <v>224.75571200000002</v>
      </c>
      <c r="W8" s="192">
        <f t="shared" si="10"/>
        <v>225.86652899999999</v>
      </c>
    </row>
    <row r="9" spans="1:23" x14ac:dyDescent="0.4">
      <c r="A9" s="171">
        <v>1.6</v>
      </c>
      <c r="B9" s="164">
        <f t="shared" si="11"/>
        <v>4.096000000000001</v>
      </c>
      <c r="C9" s="156">
        <f t="shared" si="0"/>
        <v>4.1732810000000011</v>
      </c>
      <c r="D9" s="156">
        <f t="shared" si="0"/>
        <v>4.2515280000000013</v>
      </c>
      <c r="E9" s="156">
        <f t="shared" si="0"/>
        <v>4.3307470000000006</v>
      </c>
      <c r="F9" s="195">
        <f t="shared" si="0"/>
        <v>4.4109440000000006</v>
      </c>
      <c r="G9" s="156">
        <f t="shared" si="0"/>
        <v>4.4921250000000015</v>
      </c>
      <c r="H9" s="192">
        <f t="shared" si="0"/>
        <v>4.5742960000000012</v>
      </c>
      <c r="I9" s="156">
        <f t="shared" si="0"/>
        <v>4.6574630000000008</v>
      </c>
      <c r="J9" s="156">
        <f t="shared" si="0"/>
        <v>4.741632000000001</v>
      </c>
      <c r="K9" s="192">
        <f t="shared" si="0"/>
        <v>4.8268090000000017</v>
      </c>
      <c r="M9" s="171">
        <v>6.1</v>
      </c>
      <c r="N9" s="164">
        <f t="shared" si="1"/>
        <v>226.98099999999994</v>
      </c>
      <c r="O9" s="156">
        <f t="shared" si="2"/>
        <v>228.09913099999991</v>
      </c>
      <c r="P9" s="156">
        <f t="shared" si="3"/>
        <v>229.22092799999993</v>
      </c>
      <c r="Q9" s="156">
        <f t="shared" si="4"/>
        <v>230.346397</v>
      </c>
      <c r="R9" s="195">
        <f t="shared" si="5"/>
        <v>231.47554399999996</v>
      </c>
      <c r="S9" s="156">
        <f t="shared" si="6"/>
        <v>232.60837499999991</v>
      </c>
      <c r="T9" s="192">
        <f t="shared" si="7"/>
        <v>233.74489599999993</v>
      </c>
      <c r="U9" s="156">
        <f t="shared" si="8"/>
        <v>234.88511299999999</v>
      </c>
      <c r="V9" s="156">
        <f t="shared" si="9"/>
        <v>236.02903199999997</v>
      </c>
      <c r="W9" s="192">
        <f t="shared" si="10"/>
        <v>237.17665899999992</v>
      </c>
    </row>
    <row r="10" spans="1:23" x14ac:dyDescent="0.4">
      <c r="A10" s="171">
        <v>1.7</v>
      </c>
      <c r="B10" s="164">
        <f t="shared" si="11"/>
        <v>4.9129999999999994</v>
      </c>
      <c r="C10" s="156">
        <f t="shared" si="0"/>
        <v>5.0002109999999993</v>
      </c>
      <c r="D10" s="156">
        <f t="shared" si="0"/>
        <v>5.0884479999999996</v>
      </c>
      <c r="E10" s="156">
        <f t="shared" si="0"/>
        <v>5.1777170000000003</v>
      </c>
      <c r="F10" s="195">
        <f t="shared" si="0"/>
        <v>5.2680240000000005</v>
      </c>
      <c r="G10" s="156">
        <f t="shared" si="0"/>
        <v>5.359375</v>
      </c>
      <c r="H10" s="192">
        <f t="shared" si="0"/>
        <v>5.4517759999999997</v>
      </c>
      <c r="I10" s="156">
        <f t="shared" si="0"/>
        <v>5.5452330000000005</v>
      </c>
      <c r="J10" s="156">
        <f t="shared" si="0"/>
        <v>5.6397520000000005</v>
      </c>
      <c r="K10" s="192">
        <f t="shared" si="0"/>
        <v>5.7353389999999997</v>
      </c>
      <c r="M10" s="171">
        <v>6.2</v>
      </c>
      <c r="N10" s="164">
        <f t="shared" si="1"/>
        <v>238.32800000000003</v>
      </c>
      <c r="O10" s="156">
        <f t="shared" si="2"/>
        <v>239.48306099999996</v>
      </c>
      <c r="P10" s="156">
        <f t="shared" si="3"/>
        <v>240.64184799999995</v>
      </c>
      <c r="Q10" s="156">
        <f t="shared" si="4"/>
        <v>241.80436700000004</v>
      </c>
      <c r="R10" s="195">
        <f t="shared" si="5"/>
        <v>242.97062400000002</v>
      </c>
      <c r="S10" s="156">
        <f t="shared" si="6"/>
        <v>244.140625</v>
      </c>
      <c r="T10" s="192">
        <f t="shared" si="7"/>
        <v>245.31437599999998</v>
      </c>
      <c r="U10" s="156">
        <f t="shared" si="8"/>
        <v>246.49188300000006</v>
      </c>
      <c r="V10" s="156">
        <f t="shared" si="9"/>
        <v>247.67315200000002</v>
      </c>
      <c r="W10" s="192">
        <f t="shared" si="10"/>
        <v>248.85818900000001</v>
      </c>
    </row>
    <row r="11" spans="1:23" x14ac:dyDescent="0.4">
      <c r="A11" s="171">
        <v>1.8</v>
      </c>
      <c r="B11" s="164">
        <f t="shared" si="11"/>
        <v>5.8320000000000007</v>
      </c>
      <c r="C11" s="156">
        <f t="shared" si="0"/>
        <v>5.9297409999999999</v>
      </c>
      <c r="D11" s="156">
        <f t="shared" si="0"/>
        <v>6.0285680000000008</v>
      </c>
      <c r="E11" s="156">
        <f t="shared" si="0"/>
        <v>6.1284870000000007</v>
      </c>
      <c r="F11" s="195">
        <f t="shared" si="0"/>
        <v>6.2295040000000004</v>
      </c>
      <c r="G11" s="156">
        <f t="shared" si="0"/>
        <v>6.3316250000000007</v>
      </c>
      <c r="H11" s="192">
        <f t="shared" si="0"/>
        <v>6.4348560000000008</v>
      </c>
      <c r="I11" s="156">
        <f t="shared" si="0"/>
        <v>6.5392030000000014</v>
      </c>
      <c r="J11" s="156">
        <f t="shared" si="0"/>
        <v>6.6446720000000017</v>
      </c>
      <c r="K11" s="192">
        <f t="shared" si="0"/>
        <v>6.7512690000000006</v>
      </c>
      <c r="M11" s="171">
        <v>6.3</v>
      </c>
      <c r="N11" s="164">
        <f t="shared" si="1"/>
        <v>250.04699999999997</v>
      </c>
      <c r="O11" s="156">
        <f t="shared" si="2"/>
        <v>251.23959099999993</v>
      </c>
      <c r="P11" s="156">
        <f t="shared" si="3"/>
        <v>252.43596799999992</v>
      </c>
      <c r="Q11" s="156">
        <f t="shared" si="4"/>
        <v>253.63613699999999</v>
      </c>
      <c r="R11" s="195">
        <f t="shared" si="5"/>
        <v>254.840104</v>
      </c>
      <c r="S11" s="156">
        <f t="shared" si="6"/>
        <v>256.04787499999998</v>
      </c>
      <c r="T11" s="192">
        <f t="shared" si="7"/>
        <v>257.25945599999989</v>
      </c>
      <c r="U11" s="156">
        <f t="shared" si="8"/>
        <v>258.474853</v>
      </c>
      <c r="V11" s="156">
        <f t="shared" si="9"/>
        <v>259.69407200000001</v>
      </c>
      <c r="W11" s="192">
        <f t="shared" si="10"/>
        <v>260.91711899999996</v>
      </c>
    </row>
    <row r="12" spans="1:23" x14ac:dyDescent="0.4">
      <c r="A12" s="171">
        <v>1.9</v>
      </c>
      <c r="B12" s="164">
        <f t="shared" si="11"/>
        <v>6.8589999999999991</v>
      </c>
      <c r="C12" s="156">
        <f t="shared" si="0"/>
        <v>6.9678709999999997</v>
      </c>
      <c r="D12" s="156">
        <f t="shared" si="0"/>
        <v>7.0778879999999997</v>
      </c>
      <c r="E12" s="156">
        <f t="shared" si="0"/>
        <v>7.1890569999999991</v>
      </c>
      <c r="F12" s="195">
        <f t="shared" si="0"/>
        <v>7.3013839999999997</v>
      </c>
      <c r="G12" s="156">
        <f t="shared" si="0"/>
        <v>7.4148749999999994</v>
      </c>
      <c r="H12" s="192">
        <f t="shared" si="0"/>
        <v>7.5295359999999993</v>
      </c>
      <c r="I12" s="156">
        <f t="shared" si="0"/>
        <v>7.6453730000000002</v>
      </c>
      <c r="J12" s="156">
        <f t="shared" si="0"/>
        <v>7.7623919999999993</v>
      </c>
      <c r="K12" s="192">
        <f t="shared" si="0"/>
        <v>7.8805990000000001</v>
      </c>
      <c r="M12" s="171">
        <v>6.4</v>
      </c>
      <c r="N12" s="164">
        <f t="shared" si="1"/>
        <v>262.14400000000006</v>
      </c>
      <c r="O12" s="156">
        <f t="shared" si="2"/>
        <v>263.37472100000002</v>
      </c>
      <c r="P12" s="156">
        <f t="shared" si="3"/>
        <v>264.60928799999999</v>
      </c>
      <c r="Q12" s="156">
        <f t="shared" si="4"/>
        <v>265.84770700000007</v>
      </c>
      <c r="R12" s="195">
        <f t="shared" si="5"/>
        <v>267.08998400000007</v>
      </c>
      <c r="S12" s="156">
        <f t="shared" si="6"/>
        <v>268.33612499999998</v>
      </c>
      <c r="T12" s="192">
        <f t="shared" si="7"/>
        <v>269.58613600000001</v>
      </c>
      <c r="U12" s="156">
        <f t="shared" si="8"/>
        <v>270.84002300000009</v>
      </c>
      <c r="V12" s="156">
        <f t="shared" si="9"/>
        <v>272.09779200000008</v>
      </c>
      <c r="W12" s="192">
        <f t="shared" si="10"/>
        <v>273.35944900000004</v>
      </c>
    </row>
    <row r="13" spans="1:23" x14ac:dyDescent="0.4">
      <c r="A13" s="171">
        <v>2</v>
      </c>
      <c r="B13" s="164">
        <f t="shared" si="11"/>
        <v>8</v>
      </c>
      <c r="C13" s="156">
        <f t="shared" si="0"/>
        <v>8.1206009999999971</v>
      </c>
      <c r="D13" s="156">
        <f t="shared" si="0"/>
        <v>8.2424079999999993</v>
      </c>
      <c r="E13" s="156">
        <f t="shared" si="0"/>
        <v>8.3654269999999968</v>
      </c>
      <c r="F13" s="195">
        <f t="shared" si="0"/>
        <v>8.4896639999999994</v>
      </c>
      <c r="G13" s="156">
        <f t="shared" si="0"/>
        <v>8.615124999999999</v>
      </c>
      <c r="H13" s="192">
        <f t="shared" si="0"/>
        <v>8.741816</v>
      </c>
      <c r="I13" s="156">
        <f t="shared" si="0"/>
        <v>8.8697429999999979</v>
      </c>
      <c r="J13" s="156">
        <f t="shared" si="0"/>
        <v>8.9989120000000007</v>
      </c>
      <c r="K13" s="192">
        <f t="shared" si="0"/>
        <v>9.1293289999999985</v>
      </c>
      <c r="M13" s="171">
        <v>6.5000000000000098</v>
      </c>
      <c r="N13" s="164">
        <f t="shared" si="1"/>
        <v>274.62500000000125</v>
      </c>
      <c r="O13" s="156">
        <f t="shared" si="2"/>
        <v>275.89445100000125</v>
      </c>
      <c r="P13" s="156">
        <f t="shared" si="3"/>
        <v>277.16780800000123</v>
      </c>
      <c r="Q13" s="156">
        <f t="shared" si="4"/>
        <v>278.44507700000128</v>
      </c>
      <c r="R13" s="195">
        <f t="shared" si="5"/>
        <v>279.72626400000127</v>
      </c>
      <c r="S13" s="156">
        <f t="shared" si="6"/>
        <v>281.01137500000124</v>
      </c>
      <c r="T13" s="192">
        <f t="shared" si="7"/>
        <v>282.30041600000118</v>
      </c>
      <c r="U13" s="156">
        <f t="shared" si="8"/>
        <v>283.5933930000013</v>
      </c>
      <c r="V13" s="156">
        <f t="shared" si="9"/>
        <v>284.89031200000124</v>
      </c>
      <c r="W13" s="192">
        <f t="shared" si="10"/>
        <v>286.19117900000128</v>
      </c>
    </row>
    <row r="14" spans="1:23" x14ac:dyDescent="0.4">
      <c r="A14" s="171">
        <v>2.1</v>
      </c>
      <c r="B14" s="164">
        <f t="shared" si="11"/>
        <v>9.261000000000001</v>
      </c>
      <c r="C14" s="156">
        <f t="shared" si="0"/>
        <v>9.3939309999999985</v>
      </c>
      <c r="D14" s="156">
        <f t="shared" si="0"/>
        <v>9.5281280000000024</v>
      </c>
      <c r="E14" s="156">
        <f t="shared" si="0"/>
        <v>9.6635969999999975</v>
      </c>
      <c r="F14" s="195">
        <f t="shared" si="0"/>
        <v>9.8003440000000008</v>
      </c>
      <c r="G14" s="156">
        <f t="shared" si="0"/>
        <v>9.9383749999999988</v>
      </c>
      <c r="H14" s="192">
        <f t="shared" si="0"/>
        <v>10.077696000000001</v>
      </c>
      <c r="I14" s="156">
        <f t="shared" si="0"/>
        <v>10.218313</v>
      </c>
      <c r="J14" s="156">
        <f t="shared" si="0"/>
        <v>10.360232000000002</v>
      </c>
      <c r="K14" s="192">
        <f t="shared" si="0"/>
        <v>10.503458999999999</v>
      </c>
      <c r="M14" s="171">
        <v>6.6</v>
      </c>
      <c r="N14" s="164">
        <f t="shared" si="1"/>
        <v>287.49599999999998</v>
      </c>
      <c r="O14" s="156">
        <f t="shared" si="2"/>
        <v>288.80478099999988</v>
      </c>
      <c r="P14" s="156">
        <f t="shared" si="3"/>
        <v>290.11752799999988</v>
      </c>
      <c r="Q14" s="156">
        <f t="shared" si="4"/>
        <v>291.43424699999997</v>
      </c>
      <c r="R14" s="195">
        <f t="shared" si="5"/>
        <v>292.75494399999997</v>
      </c>
      <c r="S14" s="156">
        <f t="shared" si="6"/>
        <v>294.07962499999991</v>
      </c>
      <c r="T14" s="192">
        <f t="shared" si="7"/>
        <v>295.40829599999989</v>
      </c>
      <c r="U14" s="156">
        <f t="shared" si="8"/>
        <v>296.74096300000002</v>
      </c>
      <c r="V14" s="156">
        <f t="shared" si="9"/>
        <v>298.07763199999999</v>
      </c>
      <c r="W14" s="192">
        <f t="shared" si="10"/>
        <v>299.41830899999997</v>
      </c>
    </row>
    <row r="15" spans="1:23" x14ac:dyDescent="0.4">
      <c r="A15" s="171">
        <v>2.2000000000000002</v>
      </c>
      <c r="B15" s="164">
        <f t="shared" si="11"/>
        <v>10.648000000000003</v>
      </c>
      <c r="C15" s="156">
        <f t="shared" si="0"/>
        <v>10.793861</v>
      </c>
      <c r="D15" s="156">
        <f t="shared" si="0"/>
        <v>10.941048000000002</v>
      </c>
      <c r="E15" s="156">
        <f t="shared" si="0"/>
        <v>11.089567000000001</v>
      </c>
      <c r="F15" s="195">
        <f t="shared" si="0"/>
        <v>11.239424000000003</v>
      </c>
      <c r="G15" s="156">
        <f t="shared" si="0"/>
        <v>11.390625</v>
      </c>
      <c r="H15" s="192">
        <f t="shared" si="0"/>
        <v>11.543176000000004</v>
      </c>
      <c r="I15" s="156">
        <f t="shared" si="0"/>
        <v>11.697082999999999</v>
      </c>
      <c r="J15" s="156">
        <f t="shared" si="0"/>
        <v>11.852352000000003</v>
      </c>
      <c r="K15" s="192">
        <f t="shared" si="0"/>
        <v>12.008989000000001</v>
      </c>
      <c r="M15" s="171">
        <v>6.7</v>
      </c>
      <c r="N15" s="164">
        <f t="shared" si="1"/>
        <v>300.76300000000003</v>
      </c>
      <c r="O15" s="156">
        <f t="shared" si="2"/>
        <v>302.11171099999996</v>
      </c>
      <c r="P15" s="156">
        <f t="shared" si="3"/>
        <v>303.46444799999995</v>
      </c>
      <c r="Q15" s="156">
        <f t="shared" si="4"/>
        <v>304.82121700000005</v>
      </c>
      <c r="R15" s="195">
        <f t="shared" si="5"/>
        <v>306.18202400000007</v>
      </c>
      <c r="S15" s="156">
        <f t="shared" si="6"/>
        <v>307.546875</v>
      </c>
      <c r="T15" s="192">
        <f t="shared" si="7"/>
        <v>308.91577599999994</v>
      </c>
      <c r="U15" s="156">
        <f t="shared" si="8"/>
        <v>310.28873300000009</v>
      </c>
      <c r="V15" s="156">
        <f t="shared" si="9"/>
        <v>311.66575200000005</v>
      </c>
      <c r="W15" s="192">
        <f t="shared" si="10"/>
        <v>313.04683900000003</v>
      </c>
    </row>
    <row r="16" spans="1:23" x14ac:dyDescent="0.4">
      <c r="A16" s="171">
        <v>2.2999999999999998</v>
      </c>
      <c r="B16" s="164">
        <f t="shared" si="11"/>
        <v>12.166999999999996</v>
      </c>
      <c r="C16" s="156">
        <f t="shared" si="0"/>
        <v>12.326390999999994</v>
      </c>
      <c r="D16" s="156">
        <f t="shared" si="0"/>
        <v>12.487167999999999</v>
      </c>
      <c r="E16" s="156">
        <f t="shared" si="0"/>
        <v>12.649336999999992</v>
      </c>
      <c r="F16" s="195">
        <f t="shared" si="0"/>
        <v>12.812903999999998</v>
      </c>
      <c r="G16" s="156">
        <f t="shared" si="0"/>
        <v>12.977874999999994</v>
      </c>
      <c r="H16" s="192">
        <f t="shared" si="0"/>
        <v>13.144255999999999</v>
      </c>
      <c r="I16" s="156">
        <f t="shared" si="0"/>
        <v>13.312052999999995</v>
      </c>
      <c r="J16" s="156">
        <f t="shared" si="0"/>
        <v>13.481271999999999</v>
      </c>
      <c r="K16" s="192">
        <f t="shared" si="0"/>
        <v>13.651918999999994</v>
      </c>
      <c r="M16" s="171">
        <v>6.8000000000000096</v>
      </c>
      <c r="N16" s="164">
        <f t="shared" si="1"/>
        <v>314.43200000000132</v>
      </c>
      <c r="O16" s="156">
        <f t="shared" si="2"/>
        <v>315.82124100000129</v>
      </c>
      <c r="P16" s="156">
        <f t="shared" si="3"/>
        <v>317.21456800000129</v>
      </c>
      <c r="Q16" s="156">
        <f t="shared" si="4"/>
        <v>318.61198700000136</v>
      </c>
      <c r="R16" s="195">
        <f t="shared" si="5"/>
        <v>320.01350400000132</v>
      </c>
      <c r="S16" s="156">
        <f t="shared" si="6"/>
        <v>321.41912500000132</v>
      </c>
      <c r="T16" s="192">
        <f t="shared" si="7"/>
        <v>322.82885600000128</v>
      </c>
      <c r="U16" s="156">
        <f t="shared" si="8"/>
        <v>324.24270300000137</v>
      </c>
      <c r="V16" s="156">
        <f t="shared" si="9"/>
        <v>325.66067200000134</v>
      </c>
      <c r="W16" s="192">
        <f t="shared" si="10"/>
        <v>327.08276900000135</v>
      </c>
    </row>
    <row r="17" spans="1:23" x14ac:dyDescent="0.4">
      <c r="A17" s="171">
        <v>2.4</v>
      </c>
      <c r="B17" s="164">
        <f t="shared" si="11"/>
        <v>13.824</v>
      </c>
      <c r="C17" s="156">
        <f t="shared" si="0"/>
        <v>13.997520999999995</v>
      </c>
      <c r="D17" s="156">
        <f t="shared" si="0"/>
        <v>14.172488</v>
      </c>
      <c r="E17" s="156">
        <f t="shared" si="0"/>
        <v>14.348906999999995</v>
      </c>
      <c r="F17" s="195">
        <f t="shared" si="0"/>
        <v>14.526783999999999</v>
      </c>
      <c r="G17" s="156">
        <f t="shared" si="0"/>
        <v>14.706124999999995</v>
      </c>
      <c r="H17" s="192">
        <f t="shared" si="0"/>
        <v>14.886935999999999</v>
      </c>
      <c r="I17" s="156">
        <f t="shared" si="0"/>
        <v>15.069222999999994</v>
      </c>
      <c r="J17" s="156">
        <f t="shared" si="0"/>
        <v>15.252992000000001</v>
      </c>
      <c r="K17" s="192">
        <f t="shared" si="0"/>
        <v>15.438248999999995</v>
      </c>
      <c r="M17" s="171">
        <v>6.9000000000000101</v>
      </c>
      <c r="N17" s="164">
        <f t="shared" si="1"/>
        <v>328.50900000000144</v>
      </c>
      <c r="O17" s="156">
        <f t="shared" si="2"/>
        <v>329.93937100000142</v>
      </c>
      <c r="P17" s="156">
        <f t="shared" si="3"/>
        <v>331.37388800000139</v>
      </c>
      <c r="Q17" s="156">
        <f t="shared" si="4"/>
        <v>332.8125570000015</v>
      </c>
      <c r="R17" s="195">
        <f t="shared" si="5"/>
        <v>334.25538400000147</v>
      </c>
      <c r="S17" s="156">
        <f t="shared" si="6"/>
        <v>335.70237500000144</v>
      </c>
      <c r="T17" s="192">
        <f t="shared" si="7"/>
        <v>337.1535360000014</v>
      </c>
      <c r="U17" s="156">
        <f t="shared" si="8"/>
        <v>338.60887300000149</v>
      </c>
      <c r="V17" s="156">
        <f t="shared" si="9"/>
        <v>340.0683920000015</v>
      </c>
      <c r="W17" s="192">
        <f t="shared" si="10"/>
        <v>341.53209900000144</v>
      </c>
    </row>
    <row r="18" spans="1:23" x14ac:dyDescent="0.4">
      <c r="A18" s="171">
        <v>2.5</v>
      </c>
      <c r="B18" s="164">
        <f t="shared" si="11"/>
        <v>15.625</v>
      </c>
      <c r="C18" s="156">
        <f t="shared" si="0"/>
        <v>15.813250999999996</v>
      </c>
      <c r="D18" s="156">
        <f t="shared" si="0"/>
        <v>16.003008000000001</v>
      </c>
      <c r="E18" s="156">
        <f t="shared" si="0"/>
        <v>16.194276999999996</v>
      </c>
      <c r="F18" s="195">
        <f t="shared" si="0"/>
        <v>16.387063999999999</v>
      </c>
      <c r="G18" s="156">
        <f t="shared" si="0"/>
        <v>16.581374999999998</v>
      </c>
      <c r="H18" s="192">
        <f t="shared" si="0"/>
        <v>16.777216000000003</v>
      </c>
      <c r="I18" s="156">
        <f t="shared" si="0"/>
        <v>16.974592999999995</v>
      </c>
      <c r="J18" s="156">
        <f t="shared" si="0"/>
        <v>17.173512000000002</v>
      </c>
      <c r="K18" s="192">
        <f t="shared" si="0"/>
        <v>17.373978999999995</v>
      </c>
      <c r="M18" s="171">
        <v>7.0000000000000098</v>
      </c>
      <c r="N18" s="164">
        <f t="shared" si="1"/>
        <v>343.00000000000142</v>
      </c>
      <c r="O18" s="156">
        <f t="shared" si="2"/>
        <v>344.47210100000137</v>
      </c>
      <c r="P18" s="156">
        <f t="shared" si="3"/>
        <v>345.94840800000134</v>
      </c>
      <c r="Q18" s="156">
        <f t="shared" si="4"/>
        <v>347.42892700000147</v>
      </c>
      <c r="R18" s="195">
        <f t="shared" si="5"/>
        <v>348.91366400000146</v>
      </c>
      <c r="S18" s="156">
        <f t="shared" si="6"/>
        <v>350.40262500000142</v>
      </c>
      <c r="T18" s="192">
        <f t="shared" si="7"/>
        <v>351.89581600000139</v>
      </c>
      <c r="U18" s="156">
        <f t="shared" si="8"/>
        <v>353.39324300000152</v>
      </c>
      <c r="V18" s="156">
        <f t="shared" si="9"/>
        <v>354.89491200000145</v>
      </c>
      <c r="W18" s="192">
        <f t="shared" si="10"/>
        <v>356.40082900000147</v>
      </c>
    </row>
    <row r="19" spans="1:23" x14ac:dyDescent="0.4">
      <c r="A19" s="171">
        <v>2.6</v>
      </c>
      <c r="B19" s="164">
        <f t="shared" si="11"/>
        <v>17.576000000000004</v>
      </c>
      <c r="C19" s="156">
        <f t="shared" si="11"/>
        <v>17.779580999999997</v>
      </c>
      <c r="D19" s="156">
        <f t="shared" si="11"/>
        <v>17.984728000000004</v>
      </c>
      <c r="E19" s="156">
        <f t="shared" si="11"/>
        <v>18.191446999999997</v>
      </c>
      <c r="F19" s="195">
        <f t="shared" si="11"/>
        <v>18.399744000000002</v>
      </c>
      <c r="G19" s="156">
        <f t="shared" si="11"/>
        <v>18.609624999999998</v>
      </c>
      <c r="H19" s="192">
        <f t="shared" si="11"/>
        <v>18.821096000000001</v>
      </c>
      <c r="I19" s="156">
        <f t="shared" si="11"/>
        <v>19.034162999999999</v>
      </c>
      <c r="J19" s="156">
        <f t="shared" si="11"/>
        <v>19.248832000000004</v>
      </c>
      <c r="K19" s="192">
        <f t="shared" si="11"/>
        <v>19.465108999999998</v>
      </c>
      <c r="M19" s="171">
        <v>7.1</v>
      </c>
      <c r="N19" s="164">
        <f t="shared" si="1"/>
        <v>357.91099999999994</v>
      </c>
      <c r="O19" s="156">
        <f t="shared" si="2"/>
        <v>359.42543099999989</v>
      </c>
      <c r="P19" s="156">
        <f t="shared" si="3"/>
        <v>360.94412799999986</v>
      </c>
      <c r="Q19" s="156">
        <f t="shared" si="4"/>
        <v>362.46709699999997</v>
      </c>
      <c r="R19" s="195">
        <f t="shared" si="5"/>
        <v>363.99434399999996</v>
      </c>
      <c r="S19" s="156">
        <f t="shared" si="6"/>
        <v>365.52587499999993</v>
      </c>
      <c r="T19" s="192">
        <f t="shared" si="7"/>
        <v>367.06169599999993</v>
      </c>
      <c r="U19" s="156">
        <f t="shared" si="8"/>
        <v>368.60181299999999</v>
      </c>
      <c r="V19" s="156">
        <f t="shared" si="9"/>
        <v>370.146232</v>
      </c>
      <c r="W19" s="192">
        <f t="shared" si="10"/>
        <v>371.69495899999993</v>
      </c>
    </row>
    <row r="20" spans="1:23" x14ac:dyDescent="0.4">
      <c r="A20" s="171">
        <v>2.7</v>
      </c>
      <c r="B20" s="164">
        <f t="shared" si="11"/>
        <v>19.683000000000003</v>
      </c>
      <c r="C20" s="156">
        <f t="shared" si="11"/>
        <v>19.902511000000001</v>
      </c>
      <c r="D20" s="156">
        <f t="shared" si="11"/>
        <v>20.123648000000006</v>
      </c>
      <c r="E20" s="156">
        <f t="shared" si="11"/>
        <v>20.346416999999999</v>
      </c>
      <c r="F20" s="195">
        <f t="shared" si="11"/>
        <v>20.570824000000005</v>
      </c>
      <c r="G20" s="156">
        <f t="shared" si="11"/>
        <v>20.796875</v>
      </c>
      <c r="H20" s="192">
        <f t="shared" si="11"/>
        <v>21.024576000000007</v>
      </c>
      <c r="I20" s="156">
        <f t="shared" si="11"/>
        <v>21.253933</v>
      </c>
      <c r="J20" s="156">
        <f t="shared" si="11"/>
        <v>21.484952000000007</v>
      </c>
      <c r="K20" s="192">
        <f t="shared" si="11"/>
        <v>21.717639000000002</v>
      </c>
      <c r="M20" s="171">
        <v>7.2000000000000099</v>
      </c>
      <c r="N20" s="164">
        <f t="shared" si="1"/>
        <v>373.24800000000158</v>
      </c>
      <c r="O20" s="156">
        <f t="shared" si="2"/>
        <v>374.80536100000154</v>
      </c>
      <c r="P20" s="156">
        <f t="shared" si="3"/>
        <v>376.36704800000149</v>
      </c>
      <c r="Q20" s="156">
        <f t="shared" si="4"/>
        <v>377.93306700000159</v>
      </c>
      <c r="R20" s="195">
        <f t="shared" si="5"/>
        <v>379.50342400000153</v>
      </c>
      <c r="S20" s="156">
        <f t="shared" si="6"/>
        <v>381.07812500000153</v>
      </c>
      <c r="T20" s="192">
        <f t="shared" si="7"/>
        <v>382.65717600000153</v>
      </c>
      <c r="U20" s="156">
        <f t="shared" si="8"/>
        <v>384.24058300000161</v>
      </c>
      <c r="V20" s="156">
        <f t="shared" si="9"/>
        <v>385.82835200000159</v>
      </c>
      <c r="W20" s="192">
        <f t="shared" si="10"/>
        <v>387.42048900000157</v>
      </c>
    </row>
    <row r="21" spans="1:23" x14ac:dyDescent="0.4">
      <c r="A21" s="171">
        <v>2.8</v>
      </c>
      <c r="B21" s="164">
        <f t="shared" si="11"/>
        <v>21.951999999999995</v>
      </c>
      <c r="C21" s="156">
        <f t="shared" si="11"/>
        <v>22.188040999999991</v>
      </c>
      <c r="D21" s="156">
        <f t="shared" si="11"/>
        <v>22.425767999999994</v>
      </c>
      <c r="E21" s="156">
        <f t="shared" si="11"/>
        <v>22.665186999999989</v>
      </c>
      <c r="F21" s="195">
        <f t="shared" si="11"/>
        <v>22.906303999999999</v>
      </c>
      <c r="G21" s="156">
        <f t="shared" si="11"/>
        <v>23.149124999999994</v>
      </c>
      <c r="H21" s="192">
        <f t="shared" si="11"/>
        <v>23.393655999999996</v>
      </c>
      <c r="I21" s="156">
        <f t="shared" si="11"/>
        <v>23.639902999999993</v>
      </c>
      <c r="J21" s="156">
        <f t="shared" si="11"/>
        <v>23.887871999999998</v>
      </c>
      <c r="K21" s="192">
        <f t="shared" si="11"/>
        <v>24.137568999999992</v>
      </c>
      <c r="M21" s="171">
        <v>7.3000000000000096</v>
      </c>
      <c r="N21" s="164">
        <f t="shared" si="1"/>
        <v>389.01700000000153</v>
      </c>
      <c r="O21" s="156">
        <f t="shared" si="2"/>
        <v>390.61789100000152</v>
      </c>
      <c r="P21" s="156">
        <f t="shared" si="3"/>
        <v>392.22316800000146</v>
      </c>
      <c r="Q21" s="156">
        <f t="shared" si="4"/>
        <v>393.83283700000158</v>
      </c>
      <c r="R21" s="195">
        <f t="shared" si="5"/>
        <v>395.44690400000155</v>
      </c>
      <c r="S21" s="156">
        <f t="shared" si="6"/>
        <v>397.0653750000015</v>
      </c>
      <c r="T21" s="192">
        <f t="shared" si="7"/>
        <v>398.6882560000015</v>
      </c>
      <c r="U21" s="156">
        <f t="shared" si="8"/>
        <v>400.31555300000161</v>
      </c>
      <c r="V21" s="156">
        <f t="shared" si="9"/>
        <v>401.94727200000153</v>
      </c>
      <c r="W21" s="192">
        <f t="shared" si="10"/>
        <v>403.58341900000153</v>
      </c>
    </row>
    <row r="22" spans="1:23" x14ac:dyDescent="0.4">
      <c r="A22" s="171">
        <v>2.9</v>
      </c>
      <c r="B22" s="164">
        <f t="shared" si="11"/>
        <v>24.388999999999999</v>
      </c>
      <c r="C22" s="156">
        <f t="shared" si="11"/>
        <v>24.64217099999999</v>
      </c>
      <c r="D22" s="156">
        <f t="shared" si="11"/>
        <v>24.897087999999997</v>
      </c>
      <c r="E22" s="156">
        <f t="shared" si="11"/>
        <v>25.153756999999992</v>
      </c>
      <c r="F22" s="195">
        <f t="shared" si="11"/>
        <v>25.412183999999996</v>
      </c>
      <c r="G22" s="156">
        <f t="shared" si="11"/>
        <v>25.672374999999995</v>
      </c>
      <c r="H22" s="192">
        <f t="shared" si="11"/>
        <v>25.934335999999998</v>
      </c>
      <c r="I22" s="156">
        <f t="shared" si="11"/>
        <v>26.198072999999994</v>
      </c>
      <c r="J22" s="156">
        <f t="shared" si="11"/>
        <v>26.463591999999998</v>
      </c>
      <c r="K22" s="192">
        <f t="shared" si="11"/>
        <v>26.730898999999997</v>
      </c>
      <c r="M22" s="171">
        <v>7.4000000000000101</v>
      </c>
      <c r="N22" s="164">
        <f t="shared" si="1"/>
        <v>405.22400000000164</v>
      </c>
      <c r="O22" s="156">
        <f t="shared" si="2"/>
        <v>406.86902100000162</v>
      </c>
      <c r="P22" s="156">
        <f t="shared" si="3"/>
        <v>408.51848800000164</v>
      </c>
      <c r="Q22" s="156">
        <f t="shared" si="4"/>
        <v>410.17240700000167</v>
      </c>
      <c r="R22" s="195">
        <f t="shared" si="5"/>
        <v>411.8307840000017</v>
      </c>
      <c r="S22" s="156">
        <f t="shared" si="6"/>
        <v>413.49362500000166</v>
      </c>
      <c r="T22" s="192">
        <f t="shared" si="7"/>
        <v>415.16093600000164</v>
      </c>
      <c r="U22" s="156">
        <f t="shared" si="8"/>
        <v>416.83272300000175</v>
      </c>
      <c r="V22" s="156">
        <f t="shared" si="9"/>
        <v>418.50899200000168</v>
      </c>
      <c r="W22" s="192">
        <f t="shared" si="10"/>
        <v>420.18974900000165</v>
      </c>
    </row>
    <row r="23" spans="1:23" x14ac:dyDescent="0.4">
      <c r="A23" s="171">
        <v>3</v>
      </c>
      <c r="B23" s="164">
        <f t="shared" si="11"/>
        <v>27</v>
      </c>
      <c r="C23" s="156">
        <f t="shared" si="11"/>
        <v>27.270900999999995</v>
      </c>
      <c r="D23" s="156">
        <f t="shared" si="11"/>
        <v>27.543607999999999</v>
      </c>
      <c r="E23" s="156">
        <f t="shared" si="11"/>
        <v>27.818126999999997</v>
      </c>
      <c r="F23" s="195">
        <f t="shared" si="11"/>
        <v>28.094464000000002</v>
      </c>
      <c r="G23" s="156">
        <f t="shared" si="11"/>
        <v>28.372624999999992</v>
      </c>
      <c r="H23" s="192">
        <f t="shared" si="11"/>
        <v>28.652616000000002</v>
      </c>
      <c r="I23" s="156">
        <f t="shared" si="11"/>
        <v>28.934442999999995</v>
      </c>
      <c r="J23" s="156">
        <f t="shared" si="11"/>
        <v>29.218112000000001</v>
      </c>
      <c r="K23" s="192">
        <f t="shared" si="11"/>
        <v>29.503628999999997</v>
      </c>
      <c r="M23" s="171">
        <v>7.5000000000000098</v>
      </c>
      <c r="N23" s="164">
        <f t="shared" si="1"/>
        <v>421.87500000000165</v>
      </c>
      <c r="O23" s="156">
        <f t="shared" si="2"/>
        <v>423.56475100000159</v>
      </c>
      <c r="P23" s="156">
        <f t="shared" si="3"/>
        <v>425.25900800000159</v>
      </c>
      <c r="Q23" s="156">
        <f t="shared" si="4"/>
        <v>426.95777700000173</v>
      </c>
      <c r="R23" s="195">
        <f t="shared" si="5"/>
        <v>428.66106400000166</v>
      </c>
      <c r="S23" s="156">
        <f t="shared" si="6"/>
        <v>430.36887500000165</v>
      </c>
      <c r="T23" s="192">
        <f t="shared" si="7"/>
        <v>432.08121600000158</v>
      </c>
      <c r="U23" s="156">
        <f t="shared" si="8"/>
        <v>433.79809300000176</v>
      </c>
      <c r="V23" s="156">
        <f t="shared" si="9"/>
        <v>435.51951200000173</v>
      </c>
      <c r="W23" s="192">
        <f t="shared" si="10"/>
        <v>437.24547900000169</v>
      </c>
    </row>
    <row r="24" spans="1:23" x14ac:dyDescent="0.4">
      <c r="A24" s="171">
        <v>3.1</v>
      </c>
      <c r="B24" s="164">
        <f t="shared" si="11"/>
        <v>29.791000000000004</v>
      </c>
      <c r="C24" s="156">
        <f t="shared" si="11"/>
        <v>30.080230999999994</v>
      </c>
      <c r="D24" s="156">
        <f t="shared" si="11"/>
        <v>30.371328000000002</v>
      </c>
      <c r="E24" s="156">
        <f t="shared" si="11"/>
        <v>30.664296999999998</v>
      </c>
      <c r="F24" s="195">
        <f t="shared" si="11"/>
        <v>30.959144000000002</v>
      </c>
      <c r="G24" s="156">
        <f t="shared" si="11"/>
        <v>31.255874999999996</v>
      </c>
      <c r="H24" s="192">
        <f t="shared" si="11"/>
        <v>31.554496000000007</v>
      </c>
      <c r="I24" s="156">
        <f t="shared" si="11"/>
        <v>31.855013</v>
      </c>
      <c r="J24" s="156">
        <f t="shared" si="11"/>
        <v>32.157432000000007</v>
      </c>
      <c r="K24" s="192">
        <f t="shared" si="11"/>
        <v>32.461759000000001</v>
      </c>
      <c r="M24" s="171">
        <v>7.6000000000000103</v>
      </c>
      <c r="N24" s="164">
        <f t="shared" si="1"/>
        <v>438.97600000000176</v>
      </c>
      <c r="O24" s="156">
        <f t="shared" si="2"/>
        <v>440.71108100000174</v>
      </c>
      <c r="P24" s="156">
        <f t="shared" si="3"/>
        <v>442.45072800000173</v>
      </c>
      <c r="Q24" s="156">
        <f t="shared" si="4"/>
        <v>444.19494700000183</v>
      </c>
      <c r="R24" s="195">
        <f t="shared" si="5"/>
        <v>445.9437440000018</v>
      </c>
      <c r="S24" s="156">
        <f t="shared" si="6"/>
        <v>447.69712500000179</v>
      </c>
      <c r="T24" s="192">
        <f t="shared" si="7"/>
        <v>449.45509600000173</v>
      </c>
      <c r="U24" s="156">
        <f t="shared" si="8"/>
        <v>451.21766300000183</v>
      </c>
      <c r="V24" s="156">
        <f t="shared" si="9"/>
        <v>452.98483200000186</v>
      </c>
      <c r="W24" s="192">
        <f t="shared" si="10"/>
        <v>454.75660900000179</v>
      </c>
    </row>
    <row r="25" spans="1:23" x14ac:dyDescent="0.4">
      <c r="A25" s="171">
        <v>3.2</v>
      </c>
      <c r="B25" s="164">
        <f t="shared" si="11"/>
        <v>32.768000000000008</v>
      </c>
      <c r="C25" s="156">
        <f t="shared" si="11"/>
        <v>33.076160999999999</v>
      </c>
      <c r="D25" s="156">
        <f t="shared" si="11"/>
        <v>33.386248000000009</v>
      </c>
      <c r="E25" s="156">
        <f t="shared" si="11"/>
        <v>33.698267000000001</v>
      </c>
      <c r="F25" s="195">
        <f t="shared" si="11"/>
        <v>34.01222400000001</v>
      </c>
      <c r="G25" s="156">
        <f t="shared" si="11"/>
        <v>34.328125</v>
      </c>
      <c r="H25" s="192">
        <f t="shared" si="11"/>
        <v>34.645976000000005</v>
      </c>
      <c r="I25" s="156">
        <f t="shared" si="11"/>
        <v>34.965783000000002</v>
      </c>
      <c r="J25" s="156">
        <f t="shared" si="11"/>
        <v>35.287552000000005</v>
      </c>
      <c r="K25" s="192">
        <f t="shared" si="11"/>
        <v>35.611288999999999</v>
      </c>
      <c r="M25" s="171">
        <v>7.7000000000000099</v>
      </c>
      <c r="N25" s="164">
        <f t="shared" si="1"/>
        <v>456.53300000000178</v>
      </c>
      <c r="O25" s="156">
        <f t="shared" si="2"/>
        <v>458.3140110000017</v>
      </c>
      <c r="P25" s="156">
        <f t="shared" si="3"/>
        <v>460.09964800000171</v>
      </c>
      <c r="Q25" s="156">
        <f t="shared" si="4"/>
        <v>461.88991700000184</v>
      </c>
      <c r="R25" s="195">
        <f t="shared" si="5"/>
        <v>463.68482400000175</v>
      </c>
      <c r="S25" s="156">
        <f t="shared" si="6"/>
        <v>465.48437500000176</v>
      </c>
      <c r="T25" s="192">
        <f t="shared" si="7"/>
        <v>467.28857600000174</v>
      </c>
      <c r="U25" s="156">
        <f t="shared" si="8"/>
        <v>469.09743300000184</v>
      </c>
      <c r="V25" s="156">
        <f t="shared" si="9"/>
        <v>470.91095200000183</v>
      </c>
      <c r="W25" s="192">
        <f t="shared" si="10"/>
        <v>472.72913900000174</v>
      </c>
    </row>
    <row r="26" spans="1:23" x14ac:dyDescent="0.4">
      <c r="A26" s="171">
        <v>3.3</v>
      </c>
      <c r="B26" s="164">
        <f t="shared" si="11"/>
        <v>35.936999999999998</v>
      </c>
      <c r="C26" s="156">
        <f t="shared" si="11"/>
        <v>36.264690999999985</v>
      </c>
      <c r="D26" s="156">
        <f t="shared" si="11"/>
        <v>36.594367999999996</v>
      </c>
      <c r="E26" s="156">
        <f t="shared" si="11"/>
        <v>36.926036999999987</v>
      </c>
      <c r="F26" s="195">
        <f t="shared" si="11"/>
        <v>37.259703999999999</v>
      </c>
      <c r="G26" s="156">
        <f t="shared" si="11"/>
        <v>37.59537499999999</v>
      </c>
      <c r="H26" s="192">
        <f t="shared" si="11"/>
        <v>37.933055999999993</v>
      </c>
      <c r="I26" s="156">
        <f t="shared" si="11"/>
        <v>38.272752999999987</v>
      </c>
      <c r="J26" s="156">
        <f t="shared" si="11"/>
        <v>38.614471999999992</v>
      </c>
      <c r="K26" s="192">
        <f t="shared" si="11"/>
        <v>38.958218999999985</v>
      </c>
      <c r="M26" s="171">
        <v>7.8000000000000096</v>
      </c>
      <c r="N26" s="164">
        <f t="shared" si="1"/>
        <v>474.55200000000178</v>
      </c>
      <c r="O26" s="156">
        <f t="shared" si="2"/>
        <v>476.37954100000172</v>
      </c>
      <c r="P26" s="156">
        <f t="shared" si="3"/>
        <v>478.21176800000165</v>
      </c>
      <c r="Q26" s="156">
        <f t="shared" si="4"/>
        <v>480.04868700000185</v>
      </c>
      <c r="R26" s="195">
        <f t="shared" si="5"/>
        <v>481.89030400000178</v>
      </c>
      <c r="S26" s="156">
        <f t="shared" si="6"/>
        <v>483.73662500000171</v>
      </c>
      <c r="T26" s="192">
        <f t="shared" si="7"/>
        <v>485.58765600000169</v>
      </c>
      <c r="U26" s="156">
        <f t="shared" si="8"/>
        <v>487.44340300000187</v>
      </c>
      <c r="V26" s="156">
        <f t="shared" si="9"/>
        <v>489.30387200000177</v>
      </c>
      <c r="W26" s="192">
        <f t="shared" si="10"/>
        <v>491.16906900000174</v>
      </c>
    </row>
    <row r="27" spans="1:23" x14ac:dyDescent="0.4">
      <c r="A27" s="171">
        <v>3.4</v>
      </c>
      <c r="B27" s="164">
        <f t="shared" si="11"/>
        <v>39.303999999999995</v>
      </c>
      <c r="C27" s="156">
        <f t="shared" si="11"/>
        <v>39.651820999999991</v>
      </c>
      <c r="D27" s="156">
        <f t="shared" si="11"/>
        <v>40.001687999999994</v>
      </c>
      <c r="E27" s="156">
        <f t="shared" si="11"/>
        <v>40.35360699999999</v>
      </c>
      <c r="F27" s="195">
        <f t="shared" si="11"/>
        <v>40.707583999999997</v>
      </c>
      <c r="G27" s="156">
        <f t="shared" si="11"/>
        <v>41.063624999999988</v>
      </c>
      <c r="H27" s="192">
        <f t="shared" si="11"/>
        <v>41.421736000000003</v>
      </c>
      <c r="I27" s="156">
        <f t="shared" si="11"/>
        <v>41.781922999999992</v>
      </c>
      <c r="J27" s="156">
        <f t="shared" si="11"/>
        <v>42.144192000000004</v>
      </c>
      <c r="K27" s="192">
        <f t="shared" si="11"/>
        <v>42.508548999999988</v>
      </c>
      <c r="M27" s="171">
        <v>7.9000000000000101</v>
      </c>
      <c r="N27" s="164">
        <f t="shared" si="1"/>
        <v>493.03900000000192</v>
      </c>
      <c r="O27" s="156">
        <f t="shared" si="2"/>
        <v>494.91367100000184</v>
      </c>
      <c r="P27" s="156">
        <f t="shared" si="3"/>
        <v>496.79308800000183</v>
      </c>
      <c r="Q27" s="156">
        <f t="shared" si="4"/>
        <v>498.67725700000199</v>
      </c>
      <c r="R27" s="195">
        <f t="shared" si="5"/>
        <v>500.5661840000019</v>
      </c>
      <c r="S27" s="156">
        <f t="shared" si="6"/>
        <v>502.45987500000189</v>
      </c>
      <c r="T27" s="192">
        <f t="shared" si="7"/>
        <v>504.35833600000183</v>
      </c>
      <c r="U27" s="156">
        <f t="shared" si="8"/>
        <v>506.26157300000199</v>
      </c>
      <c r="V27" s="156">
        <f t="shared" si="9"/>
        <v>508.16959200000196</v>
      </c>
      <c r="W27" s="192">
        <f t="shared" si="10"/>
        <v>510.08239900000194</v>
      </c>
    </row>
    <row r="28" spans="1:23" x14ac:dyDescent="0.4">
      <c r="A28" s="171">
        <v>3.5</v>
      </c>
      <c r="B28" s="164">
        <f t="shared" si="11"/>
        <v>42.875</v>
      </c>
      <c r="C28" s="156">
        <f t="shared" si="11"/>
        <v>43.243550999999989</v>
      </c>
      <c r="D28" s="156">
        <f t="shared" si="11"/>
        <v>43.614207999999998</v>
      </c>
      <c r="E28" s="156">
        <f t="shared" si="11"/>
        <v>43.986976999999996</v>
      </c>
      <c r="F28" s="195">
        <f t="shared" si="11"/>
        <v>44.361864000000004</v>
      </c>
      <c r="G28" s="156">
        <f t="shared" si="11"/>
        <v>44.738874999999993</v>
      </c>
      <c r="H28" s="192">
        <f t="shared" si="11"/>
        <v>45.118016000000004</v>
      </c>
      <c r="I28" s="156">
        <f t="shared" si="11"/>
        <v>45.499292999999994</v>
      </c>
      <c r="J28" s="156">
        <f t="shared" si="11"/>
        <v>45.882711999999998</v>
      </c>
      <c r="K28" s="192">
        <f t="shared" si="11"/>
        <v>46.268279</v>
      </c>
      <c r="M28" s="171">
        <v>8.0000000000000107</v>
      </c>
      <c r="N28" s="164">
        <f t="shared" si="1"/>
        <v>512.00000000000205</v>
      </c>
      <c r="O28" s="156">
        <f t="shared" si="2"/>
        <v>513.92240100000208</v>
      </c>
      <c r="P28" s="156">
        <f t="shared" si="3"/>
        <v>515.84960800000192</v>
      </c>
      <c r="Q28" s="156">
        <f t="shared" si="4"/>
        <v>517.78162700000189</v>
      </c>
      <c r="R28" s="195">
        <f t="shared" si="5"/>
        <v>519.71846400000186</v>
      </c>
      <c r="S28" s="156">
        <f t="shared" si="6"/>
        <v>521.66012500000215</v>
      </c>
      <c r="T28" s="192">
        <f t="shared" si="7"/>
        <v>523.60661600000219</v>
      </c>
      <c r="U28" s="156">
        <f t="shared" si="8"/>
        <v>525.55794300000218</v>
      </c>
      <c r="V28" s="156">
        <f t="shared" si="9"/>
        <v>527.51411200000211</v>
      </c>
      <c r="W28" s="192">
        <f t="shared" si="10"/>
        <v>529.47512900000208</v>
      </c>
    </row>
    <row r="29" spans="1:23" x14ac:dyDescent="0.4">
      <c r="A29" s="171">
        <v>3.6</v>
      </c>
      <c r="B29" s="164">
        <f t="shared" si="11"/>
        <v>46.656000000000006</v>
      </c>
      <c r="C29" s="156">
        <f t="shared" si="11"/>
        <v>47.045880999999994</v>
      </c>
      <c r="D29" s="156">
        <f t="shared" si="11"/>
        <v>47.437927999999999</v>
      </c>
      <c r="E29" s="156">
        <f t="shared" si="11"/>
        <v>47.832146999999999</v>
      </c>
      <c r="F29" s="195">
        <f t="shared" si="11"/>
        <v>48.228544000000007</v>
      </c>
      <c r="G29" s="156">
        <f t="shared" si="11"/>
        <v>48.627124999999999</v>
      </c>
      <c r="H29" s="192">
        <f t="shared" si="11"/>
        <v>49.027896000000005</v>
      </c>
      <c r="I29" s="156">
        <f t="shared" si="11"/>
        <v>49.430862999999995</v>
      </c>
      <c r="J29" s="156">
        <f t="shared" si="11"/>
        <v>49.836032000000003</v>
      </c>
      <c r="K29" s="192">
        <f t="shared" si="11"/>
        <v>50.243409</v>
      </c>
      <c r="M29" s="171">
        <v>8.1000000000000103</v>
      </c>
      <c r="N29" s="164">
        <f t="shared" si="1"/>
        <v>531.44100000000208</v>
      </c>
      <c r="O29" s="156">
        <f t="shared" si="2"/>
        <v>533.41173100000196</v>
      </c>
      <c r="P29" s="156">
        <f t="shared" si="3"/>
        <v>535.38732800000196</v>
      </c>
      <c r="Q29" s="156">
        <f t="shared" si="4"/>
        <v>537.36779700000193</v>
      </c>
      <c r="R29" s="195">
        <f t="shared" si="5"/>
        <v>539.35314400000186</v>
      </c>
      <c r="S29" s="156">
        <f t="shared" si="6"/>
        <v>541.3433750000022</v>
      </c>
      <c r="T29" s="192">
        <f t="shared" si="7"/>
        <v>543.33849600000212</v>
      </c>
      <c r="U29" s="156">
        <f t="shared" si="8"/>
        <v>545.33851300000219</v>
      </c>
      <c r="V29" s="156">
        <f t="shared" si="9"/>
        <v>547.34343200000217</v>
      </c>
      <c r="W29" s="192">
        <f t="shared" si="10"/>
        <v>549.35325900000203</v>
      </c>
    </row>
    <row r="30" spans="1:23" x14ac:dyDescent="0.4">
      <c r="A30" s="171">
        <v>3.7</v>
      </c>
      <c r="B30" s="164">
        <f t="shared" si="11"/>
        <v>50.653000000000006</v>
      </c>
      <c r="C30" s="156">
        <f t="shared" si="11"/>
        <v>51.064810999999999</v>
      </c>
      <c r="D30" s="156">
        <f t="shared" si="11"/>
        <v>51.478848000000006</v>
      </c>
      <c r="E30" s="156">
        <f t="shared" si="11"/>
        <v>51.895116999999999</v>
      </c>
      <c r="F30" s="195">
        <f t="shared" si="11"/>
        <v>52.313624000000011</v>
      </c>
      <c r="G30" s="156">
        <f t="shared" si="11"/>
        <v>52.734375</v>
      </c>
      <c r="H30" s="192">
        <f t="shared" si="11"/>
        <v>53.157376000000014</v>
      </c>
      <c r="I30" s="156">
        <f t="shared" si="11"/>
        <v>53.582633000000001</v>
      </c>
      <c r="J30" s="156">
        <f t="shared" si="11"/>
        <v>54.010152000000005</v>
      </c>
      <c r="K30" s="192">
        <f t="shared" si="11"/>
        <v>54.439939000000003</v>
      </c>
      <c r="M30" s="171">
        <v>8.2000000000000099</v>
      </c>
      <c r="N30" s="164">
        <f t="shared" si="1"/>
        <v>551.36800000000198</v>
      </c>
      <c r="O30" s="156">
        <f t="shared" si="2"/>
        <v>553.38766100000191</v>
      </c>
      <c r="P30" s="156">
        <f t="shared" si="3"/>
        <v>555.41224800000191</v>
      </c>
      <c r="Q30" s="156">
        <f t="shared" si="4"/>
        <v>557.44176700000196</v>
      </c>
      <c r="R30" s="195">
        <f t="shared" si="5"/>
        <v>559.47622400000193</v>
      </c>
      <c r="S30" s="156">
        <f t="shared" si="6"/>
        <v>561.51562500000216</v>
      </c>
      <c r="T30" s="192">
        <f t="shared" si="7"/>
        <v>563.55997600000205</v>
      </c>
      <c r="U30" s="156">
        <f t="shared" si="8"/>
        <v>565.60928300000205</v>
      </c>
      <c r="V30" s="156">
        <f t="shared" si="9"/>
        <v>567.66355200000203</v>
      </c>
      <c r="W30" s="192">
        <f t="shared" si="10"/>
        <v>569.72278900000208</v>
      </c>
    </row>
    <row r="31" spans="1:23" x14ac:dyDescent="0.4">
      <c r="A31" s="171">
        <v>3.8</v>
      </c>
      <c r="B31" s="164">
        <f t="shared" si="11"/>
        <v>54.871999999999993</v>
      </c>
      <c r="C31" s="156">
        <f t="shared" si="11"/>
        <v>55.306340999999982</v>
      </c>
      <c r="D31" s="156">
        <f t="shared" si="11"/>
        <v>55.742967999999998</v>
      </c>
      <c r="E31" s="156">
        <f t="shared" si="11"/>
        <v>56.181886999999982</v>
      </c>
      <c r="F31" s="195">
        <f t="shared" si="11"/>
        <v>56.623103999999998</v>
      </c>
      <c r="G31" s="156">
        <f t="shared" si="11"/>
        <v>57.066624999999988</v>
      </c>
      <c r="H31" s="192">
        <f t="shared" si="11"/>
        <v>57.512455999999993</v>
      </c>
      <c r="I31" s="156">
        <f t="shared" si="11"/>
        <v>57.960602999999985</v>
      </c>
      <c r="J31" s="156">
        <f t="shared" si="11"/>
        <v>58.411071999999997</v>
      </c>
      <c r="K31" s="192">
        <f t="shared" si="11"/>
        <v>58.863868999999987</v>
      </c>
      <c r="M31" s="171">
        <v>8.3000000000000096</v>
      </c>
      <c r="N31" s="164">
        <f t="shared" si="1"/>
        <v>571.78700000000197</v>
      </c>
      <c r="O31" s="156">
        <f t="shared" si="2"/>
        <v>573.8561910000019</v>
      </c>
      <c r="P31" s="156">
        <f t="shared" si="3"/>
        <v>575.93036800000186</v>
      </c>
      <c r="Q31" s="156">
        <f t="shared" si="4"/>
        <v>578.00953700000184</v>
      </c>
      <c r="R31" s="195">
        <f t="shared" si="5"/>
        <v>580.09370400000182</v>
      </c>
      <c r="S31" s="156">
        <f t="shared" si="6"/>
        <v>582.18287500000213</v>
      </c>
      <c r="T31" s="192">
        <f t="shared" si="7"/>
        <v>584.27705600000218</v>
      </c>
      <c r="U31" s="156">
        <f t="shared" si="8"/>
        <v>586.37625300000207</v>
      </c>
      <c r="V31" s="156">
        <f t="shared" si="9"/>
        <v>588.48047200000201</v>
      </c>
      <c r="W31" s="192">
        <f t="shared" si="10"/>
        <v>590.58971900000199</v>
      </c>
    </row>
    <row r="32" spans="1:23" x14ac:dyDescent="0.4">
      <c r="A32" s="171">
        <v>3.9</v>
      </c>
      <c r="B32" s="164">
        <f t="shared" si="11"/>
        <v>59.318999999999996</v>
      </c>
      <c r="C32" s="156">
        <f t="shared" si="11"/>
        <v>59.776470999999987</v>
      </c>
      <c r="D32" s="156">
        <f t="shared" si="11"/>
        <v>60.236287999999995</v>
      </c>
      <c r="E32" s="156">
        <f t="shared" si="11"/>
        <v>60.698456999999983</v>
      </c>
      <c r="F32" s="195">
        <f t="shared" si="11"/>
        <v>61.162984000000002</v>
      </c>
      <c r="G32" s="156">
        <f t="shared" si="11"/>
        <v>61.629874999999984</v>
      </c>
      <c r="H32" s="192">
        <f t="shared" si="11"/>
        <v>62.099135999999994</v>
      </c>
      <c r="I32" s="156">
        <f t="shared" si="11"/>
        <v>62.570772999999988</v>
      </c>
      <c r="J32" s="156">
        <f t="shared" si="11"/>
        <v>63.044792000000001</v>
      </c>
      <c r="K32" s="192">
        <f t="shared" si="11"/>
        <v>63.521198999999989</v>
      </c>
      <c r="M32" s="171">
        <v>8.4000000000000092</v>
      </c>
      <c r="N32" s="164">
        <f t="shared" si="1"/>
        <v>592.704000000002</v>
      </c>
      <c r="O32" s="156">
        <f t="shared" si="2"/>
        <v>594.8233210000019</v>
      </c>
      <c r="P32" s="156">
        <f t="shared" si="3"/>
        <v>596.94768800000179</v>
      </c>
      <c r="Q32" s="156">
        <f t="shared" si="4"/>
        <v>599.07710700000189</v>
      </c>
      <c r="R32" s="195">
        <f t="shared" si="5"/>
        <v>601.21158400000172</v>
      </c>
      <c r="S32" s="156">
        <f t="shared" si="6"/>
        <v>603.35112500000218</v>
      </c>
      <c r="T32" s="192">
        <f t="shared" si="7"/>
        <v>605.49573600000201</v>
      </c>
      <c r="U32" s="156">
        <f t="shared" si="8"/>
        <v>607.6454230000021</v>
      </c>
      <c r="V32" s="156">
        <f t="shared" si="9"/>
        <v>609.80019200000197</v>
      </c>
      <c r="W32" s="192">
        <f t="shared" si="10"/>
        <v>611.96004900000196</v>
      </c>
    </row>
    <row r="33" spans="1:23" x14ac:dyDescent="0.4">
      <c r="A33" s="171">
        <v>4</v>
      </c>
      <c r="B33" s="164">
        <f t="shared" si="11"/>
        <v>64</v>
      </c>
      <c r="C33" s="156">
        <f t="shared" si="11"/>
        <v>64.481200999999984</v>
      </c>
      <c r="D33" s="156">
        <f t="shared" si="11"/>
        <v>64.964807999999977</v>
      </c>
      <c r="E33" s="156">
        <f t="shared" si="11"/>
        <v>65.450827000000018</v>
      </c>
      <c r="F33" s="195">
        <f t="shared" si="11"/>
        <v>65.939263999999994</v>
      </c>
      <c r="G33" s="156">
        <f t="shared" si="11"/>
        <v>66.43012499999999</v>
      </c>
      <c r="H33" s="192">
        <f t="shared" si="11"/>
        <v>66.923415999999975</v>
      </c>
      <c r="I33" s="156">
        <f t="shared" si="11"/>
        <v>67.419143000000005</v>
      </c>
      <c r="J33" s="156">
        <f t="shared" si="11"/>
        <v>67.917311999999995</v>
      </c>
      <c r="K33" s="192">
        <f t="shared" si="11"/>
        <v>68.417928999999987</v>
      </c>
      <c r="M33" s="171">
        <v>8.5000000000000107</v>
      </c>
      <c r="N33" s="164">
        <f t="shared" si="1"/>
        <v>614.12500000000239</v>
      </c>
      <c r="O33" s="156">
        <f t="shared" si="2"/>
        <v>616.29505100000222</v>
      </c>
      <c r="P33" s="156">
        <f t="shared" si="3"/>
        <v>618.47020800000223</v>
      </c>
      <c r="Q33" s="156">
        <f t="shared" si="4"/>
        <v>620.65047700000218</v>
      </c>
      <c r="R33" s="195">
        <f t="shared" si="5"/>
        <v>622.83586400000218</v>
      </c>
      <c r="S33" s="156">
        <f t="shared" si="6"/>
        <v>625.02637500000242</v>
      </c>
      <c r="T33" s="192">
        <f t="shared" si="7"/>
        <v>627.22201600000244</v>
      </c>
      <c r="U33" s="156">
        <f t="shared" si="8"/>
        <v>629.42279300000246</v>
      </c>
      <c r="V33" s="156">
        <f t="shared" si="9"/>
        <v>631.62871200000234</v>
      </c>
      <c r="W33" s="192">
        <f t="shared" si="10"/>
        <v>633.83977900000241</v>
      </c>
    </row>
    <row r="34" spans="1:23" x14ac:dyDescent="0.4">
      <c r="A34" s="171">
        <v>4.0999999999999996</v>
      </c>
      <c r="B34" s="164">
        <f t="shared" si="11"/>
        <v>68.920999999999992</v>
      </c>
      <c r="C34" s="156">
        <f t="shared" si="11"/>
        <v>69.426530999999969</v>
      </c>
      <c r="D34" s="156">
        <f t="shared" si="11"/>
        <v>69.934527999999958</v>
      </c>
      <c r="E34" s="156">
        <f t="shared" si="11"/>
        <v>70.444996999999987</v>
      </c>
      <c r="F34" s="195">
        <f t="shared" si="11"/>
        <v>70.957943999999983</v>
      </c>
      <c r="G34" s="156">
        <f t="shared" si="11"/>
        <v>71.473374999999976</v>
      </c>
      <c r="H34" s="192">
        <f t="shared" si="11"/>
        <v>71.991295999999963</v>
      </c>
      <c r="I34" s="156">
        <f t="shared" si="11"/>
        <v>72.511713</v>
      </c>
      <c r="J34" s="156">
        <f t="shared" si="11"/>
        <v>73.034631999999988</v>
      </c>
      <c r="K34" s="192">
        <f t="shared" si="11"/>
        <v>73.560058999999981</v>
      </c>
      <c r="M34" s="171">
        <v>8.6000000000000103</v>
      </c>
      <c r="N34" s="164">
        <f t="shared" si="1"/>
        <v>636.05600000000231</v>
      </c>
      <c r="O34" s="156">
        <f t="shared" si="2"/>
        <v>638.27738100000226</v>
      </c>
      <c r="P34" s="156">
        <f t="shared" si="3"/>
        <v>640.50392800000225</v>
      </c>
      <c r="Q34" s="156">
        <f t="shared" si="4"/>
        <v>642.73564700000225</v>
      </c>
      <c r="R34" s="195">
        <f t="shared" si="5"/>
        <v>644.97254400000213</v>
      </c>
      <c r="S34" s="156">
        <f t="shared" si="6"/>
        <v>647.21462500000246</v>
      </c>
      <c r="T34" s="192">
        <f t="shared" si="7"/>
        <v>649.46189600000241</v>
      </c>
      <c r="U34" s="156">
        <f t="shared" si="8"/>
        <v>651.71436300000232</v>
      </c>
      <c r="V34" s="156">
        <f t="shared" si="9"/>
        <v>653.9720320000024</v>
      </c>
      <c r="W34" s="192">
        <f t="shared" si="10"/>
        <v>656.23490900000229</v>
      </c>
    </row>
    <row r="35" spans="1:23" x14ac:dyDescent="0.4">
      <c r="A35" s="171">
        <v>4.2</v>
      </c>
      <c r="B35" s="164">
        <f t="shared" si="11"/>
        <v>74.088000000000008</v>
      </c>
      <c r="C35" s="156">
        <f t="shared" si="11"/>
        <v>74.618460999999996</v>
      </c>
      <c r="D35" s="156">
        <f t="shared" si="11"/>
        <v>75.151447999999988</v>
      </c>
      <c r="E35" s="156">
        <f t="shared" si="11"/>
        <v>75.686967000000024</v>
      </c>
      <c r="F35" s="195">
        <f t="shared" si="11"/>
        <v>76.225024000000019</v>
      </c>
      <c r="G35" s="156">
        <f t="shared" si="11"/>
        <v>76.765625</v>
      </c>
      <c r="H35" s="192">
        <f t="shared" si="11"/>
        <v>77.30877599999998</v>
      </c>
      <c r="I35" s="156">
        <f t="shared" si="11"/>
        <v>77.85448300000003</v>
      </c>
      <c r="J35" s="156">
        <f t="shared" si="11"/>
        <v>78.402752000000007</v>
      </c>
      <c r="K35" s="192">
        <f t="shared" si="11"/>
        <v>78.953588999999994</v>
      </c>
      <c r="M35" s="171">
        <v>8.7000000000000099</v>
      </c>
      <c r="N35" s="164">
        <f t="shared" si="1"/>
        <v>658.5030000000022</v>
      </c>
      <c r="O35" s="156">
        <f t="shared" si="2"/>
        <v>660.77631100000212</v>
      </c>
      <c r="P35" s="156">
        <f t="shared" si="3"/>
        <v>663.05484800000215</v>
      </c>
      <c r="Q35" s="156">
        <f t="shared" si="4"/>
        <v>665.33861700000216</v>
      </c>
      <c r="R35" s="195">
        <f t="shared" si="5"/>
        <v>667.62762400000213</v>
      </c>
      <c r="S35" s="156">
        <f t="shared" si="6"/>
        <v>669.92187500000239</v>
      </c>
      <c r="T35" s="192">
        <f t="shared" si="7"/>
        <v>672.22137600000246</v>
      </c>
      <c r="U35" s="156">
        <f t="shared" si="8"/>
        <v>674.52613300000235</v>
      </c>
      <c r="V35" s="156">
        <f t="shared" si="9"/>
        <v>676.83615200000236</v>
      </c>
      <c r="W35" s="192">
        <f t="shared" si="10"/>
        <v>679.15143900000226</v>
      </c>
    </row>
    <row r="36" spans="1:23" x14ac:dyDescent="0.4">
      <c r="A36" s="171">
        <v>4.3</v>
      </c>
      <c r="B36" s="164">
        <f t="shared" ref="B36:K47" si="12">($A36+B$2*0.01)^3</f>
        <v>79.506999999999991</v>
      </c>
      <c r="C36" s="156">
        <f t="shared" si="12"/>
        <v>80.062990999999982</v>
      </c>
      <c r="D36" s="156">
        <f t="shared" si="12"/>
        <v>80.621567999999968</v>
      </c>
      <c r="E36" s="156">
        <f t="shared" si="12"/>
        <v>81.182737000000003</v>
      </c>
      <c r="F36" s="195">
        <f t="shared" si="12"/>
        <v>81.746504000000002</v>
      </c>
      <c r="G36" s="156">
        <f t="shared" si="12"/>
        <v>82.312874999999977</v>
      </c>
      <c r="H36" s="192">
        <f t="shared" si="12"/>
        <v>82.881855999999971</v>
      </c>
      <c r="I36" s="156">
        <f t="shared" si="12"/>
        <v>83.45345300000001</v>
      </c>
      <c r="J36" s="156">
        <f t="shared" si="12"/>
        <v>84.027671999999995</v>
      </c>
      <c r="K36" s="192">
        <f t="shared" si="12"/>
        <v>84.604518999999982</v>
      </c>
      <c r="M36" s="171">
        <v>8.8000000000000096</v>
      </c>
      <c r="N36" s="164">
        <f t="shared" si="1"/>
        <v>681.47200000000225</v>
      </c>
      <c r="O36" s="156">
        <f t="shared" si="2"/>
        <v>683.79784100000211</v>
      </c>
      <c r="P36" s="156">
        <f t="shared" si="3"/>
        <v>686.12896800000215</v>
      </c>
      <c r="Q36" s="156">
        <f t="shared" si="4"/>
        <v>688.46538700000212</v>
      </c>
      <c r="R36" s="195">
        <f t="shared" si="5"/>
        <v>690.80710400000203</v>
      </c>
      <c r="S36" s="156">
        <f t="shared" si="6"/>
        <v>693.15412500000241</v>
      </c>
      <c r="T36" s="192">
        <f t="shared" si="7"/>
        <v>695.50645600000246</v>
      </c>
      <c r="U36" s="156">
        <f t="shared" si="8"/>
        <v>697.86410300000227</v>
      </c>
      <c r="V36" s="156">
        <f t="shared" si="9"/>
        <v>700.22707200000229</v>
      </c>
      <c r="W36" s="192">
        <f t="shared" si="10"/>
        <v>702.59536900000228</v>
      </c>
    </row>
    <row r="37" spans="1:23" x14ac:dyDescent="0.4">
      <c r="A37" s="171">
        <v>4.4000000000000004</v>
      </c>
      <c r="B37" s="164">
        <f t="shared" si="12"/>
        <v>85.184000000000026</v>
      </c>
      <c r="C37" s="156">
        <f t="shared" si="12"/>
        <v>85.766120999999998</v>
      </c>
      <c r="D37" s="156">
        <f t="shared" si="12"/>
        <v>86.350887999999998</v>
      </c>
      <c r="E37" s="156">
        <f t="shared" si="12"/>
        <v>86.938307000000023</v>
      </c>
      <c r="F37" s="195">
        <f t="shared" si="12"/>
        <v>87.528384000000017</v>
      </c>
      <c r="G37" s="156">
        <f t="shared" si="12"/>
        <v>88.121125000000006</v>
      </c>
      <c r="H37" s="192">
        <f t="shared" si="12"/>
        <v>88.716536000000005</v>
      </c>
      <c r="I37" s="156">
        <f t="shared" si="12"/>
        <v>89.31462300000004</v>
      </c>
      <c r="J37" s="156">
        <f t="shared" si="12"/>
        <v>89.915392000000026</v>
      </c>
      <c r="K37" s="192">
        <f t="shared" si="12"/>
        <v>90.518849000000017</v>
      </c>
      <c r="M37" s="171">
        <v>8.9000000000000092</v>
      </c>
      <c r="N37" s="164">
        <f t="shared" si="1"/>
        <v>704.96900000000221</v>
      </c>
      <c r="O37" s="156">
        <f t="shared" si="2"/>
        <v>707.34797100000219</v>
      </c>
      <c r="P37" s="156">
        <f t="shared" si="3"/>
        <v>709.73228800000209</v>
      </c>
      <c r="Q37" s="156">
        <f t="shared" si="4"/>
        <v>712.12195700000211</v>
      </c>
      <c r="R37" s="195">
        <f t="shared" si="5"/>
        <v>714.51698400000203</v>
      </c>
      <c r="S37" s="156">
        <f t="shared" si="6"/>
        <v>716.91737500000238</v>
      </c>
      <c r="T37" s="192">
        <f t="shared" si="7"/>
        <v>719.32313600000225</v>
      </c>
      <c r="U37" s="156">
        <f t="shared" si="8"/>
        <v>721.7342730000023</v>
      </c>
      <c r="V37" s="156">
        <f t="shared" si="9"/>
        <v>724.1507920000023</v>
      </c>
      <c r="W37" s="192">
        <f t="shared" si="10"/>
        <v>726.57269900000222</v>
      </c>
    </row>
    <row r="38" spans="1:23" x14ac:dyDescent="0.4">
      <c r="A38" s="171">
        <v>4.5</v>
      </c>
      <c r="B38" s="164">
        <f t="shared" si="12"/>
        <v>91.125</v>
      </c>
      <c r="C38" s="156">
        <f t="shared" si="12"/>
        <v>91.733850999999987</v>
      </c>
      <c r="D38" s="156">
        <f t="shared" si="12"/>
        <v>92.345407999999964</v>
      </c>
      <c r="E38" s="156">
        <f t="shared" si="12"/>
        <v>92.959677000000013</v>
      </c>
      <c r="F38" s="195">
        <f t="shared" si="12"/>
        <v>93.576663999999994</v>
      </c>
      <c r="G38" s="156">
        <f t="shared" si="12"/>
        <v>94.196374999999989</v>
      </c>
      <c r="H38" s="192">
        <f t="shared" si="12"/>
        <v>94.818815999999984</v>
      </c>
      <c r="I38" s="156">
        <f t="shared" si="12"/>
        <v>95.44399300000002</v>
      </c>
      <c r="J38" s="156">
        <f t="shared" si="12"/>
        <v>96.071912000000012</v>
      </c>
      <c r="K38" s="192">
        <f t="shared" si="12"/>
        <v>96.702578999999986</v>
      </c>
      <c r="M38" s="171">
        <v>9.0000000000000107</v>
      </c>
      <c r="N38" s="164">
        <f t="shared" si="1"/>
        <v>729.00000000000261</v>
      </c>
      <c r="O38" s="156">
        <f t="shared" si="2"/>
        <v>731.43270100000257</v>
      </c>
      <c r="P38" s="156">
        <f t="shared" si="3"/>
        <v>733.87080800000251</v>
      </c>
      <c r="Q38" s="156">
        <f t="shared" si="4"/>
        <v>736.31432700000244</v>
      </c>
      <c r="R38" s="195">
        <f t="shared" si="5"/>
        <v>738.76326400000244</v>
      </c>
      <c r="S38" s="156">
        <f t="shared" si="6"/>
        <v>741.21762500000273</v>
      </c>
      <c r="T38" s="192">
        <f t="shared" si="7"/>
        <v>743.67741600000272</v>
      </c>
      <c r="U38" s="156">
        <f t="shared" si="8"/>
        <v>746.14264300000264</v>
      </c>
      <c r="V38" s="156">
        <f t="shared" si="9"/>
        <v>748.61331200000268</v>
      </c>
      <c r="W38" s="192">
        <f t="shared" si="10"/>
        <v>751.08942900000261</v>
      </c>
    </row>
    <row r="39" spans="1:23" x14ac:dyDescent="0.4">
      <c r="A39" s="171">
        <v>4.5999999999999996</v>
      </c>
      <c r="B39" s="164">
        <f t="shared" si="12"/>
        <v>97.33599999999997</v>
      </c>
      <c r="C39" s="156">
        <f t="shared" si="12"/>
        <v>97.972180999999964</v>
      </c>
      <c r="D39" s="156">
        <f t="shared" si="12"/>
        <v>98.611127999999951</v>
      </c>
      <c r="E39" s="156">
        <f t="shared" si="12"/>
        <v>99.252846999999988</v>
      </c>
      <c r="F39" s="195">
        <f t="shared" si="12"/>
        <v>99.89734399999999</v>
      </c>
      <c r="G39" s="156">
        <f t="shared" si="12"/>
        <v>100.54462499999997</v>
      </c>
      <c r="H39" s="192">
        <f t="shared" si="12"/>
        <v>101.19469599999994</v>
      </c>
      <c r="I39" s="156">
        <f t="shared" si="12"/>
        <v>101.84756299999999</v>
      </c>
      <c r="J39" s="156">
        <f t="shared" si="12"/>
        <v>102.50323199999998</v>
      </c>
      <c r="K39" s="192">
        <f t="shared" si="12"/>
        <v>103.16170899999996</v>
      </c>
      <c r="M39" s="171">
        <v>9.1000000000000103</v>
      </c>
      <c r="N39" s="164">
        <f t="shared" si="1"/>
        <v>753.57100000000253</v>
      </c>
      <c r="O39" s="156">
        <f t="shared" si="2"/>
        <v>756.05803100000242</v>
      </c>
      <c r="P39" s="156">
        <f t="shared" si="3"/>
        <v>758.55052800000237</v>
      </c>
      <c r="Q39" s="156">
        <f t="shared" si="4"/>
        <v>761.0484970000025</v>
      </c>
      <c r="R39" s="195">
        <f t="shared" si="5"/>
        <v>763.55194400000244</v>
      </c>
      <c r="S39" s="156">
        <f t="shared" si="6"/>
        <v>766.06087500000274</v>
      </c>
      <c r="T39" s="192">
        <f t="shared" si="7"/>
        <v>768.57529600000271</v>
      </c>
      <c r="U39" s="156">
        <f t="shared" si="8"/>
        <v>771.09521300000267</v>
      </c>
      <c r="V39" s="156">
        <f t="shared" si="9"/>
        <v>773.62063200000262</v>
      </c>
      <c r="W39" s="192">
        <f t="shared" si="10"/>
        <v>776.15155900000264</v>
      </c>
    </row>
    <row r="40" spans="1:23" x14ac:dyDescent="0.4">
      <c r="A40" s="171">
        <v>4.7</v>
      </c>
      <c r="B40" s="164">
        <f t="shared" si="12"/>
        <v>103.82300000000002</v>
      </c>
      <c r="C40" s="156">
        <f t="shared" si="12"/>
        <v>104.487111</v>
      </c>
      <c r="D40" s="156">
        <f t="shared" si="12"/>
        <v>105.15404799999999</v>
      </c>
      <c r="E40" s="156">
        <f t="shared" si="12"/>
        <v>105.82381700000003</v>
      </c>
      <c r="F40" s="195">
        <f t="shared" si="12"/>
        <v>106.496424</v>
      </c>
      <c r="G40" s="156">
        <f t="shared" si="12"/>
        <v>107.171875</v>
      </c>
      <c r="H40" s="192">
        <f t="shared" si="12"/>
        <v>107.85017599999999</v>
      </c>
      <c r="I40" s="156">
        <f t="shared" si="12"/>
        <v>108.53133300000003</v>
      </c>
      <c r="J40" s="156">
        <f t="shared" si="12"/>
        <v>109.21535200000001</v>
      </c>
      <c r="K40" s="192">
        <f t="shared" si="12"/>
        <v>109.90223899999999</v>
      </c>
      <c r="M40" s="171">
        <v>9.2000000000000099</v>
      </c>
      <c r="N40" s="164">
        <f t="shared" si="1"/>
        <v>778.6880000000026</v>
      </c>
      <c r="O40" s="156">
        <f t="shared" si="2"/>
        <v>781.2299610000025</v>
      </c>
      <c r="P40" s="156">
        <f t="shared" si="3"/>
        <v>783.77744800000244</v>
      </c>
      <c r="Q40" s="156">
        <f t="shared" si="4"/>
        <v>786.33046700000227</v>
      </c>
      <c r="R40" s="195">
        <f t="shared" si="5"/>
        <v>788.88902400000234</v>
      </c>
      <c r="S40" s="156">
        <f t="shared" si="6"/>
        <v>791.45312500000273</v>
      </c>
      <c r="T40" s="192">
        <f t="shared" si="7"/>
        <v>794.02277600000264</v>
      </c>
      <c r="U40" s="156">
        <f t="shared" si="8"/>
        <v>796.59798300000261</v>
      </c>
      <c r="V40" s="156">
        <f t="shared" si="9"/>
        <v>799.17875200000265</v>
      </c>
      <c r="W40" s="192">
        <f t="shared" si="10"/>
        <v>801.76508900000249</v>
      </c>
    </row>
    <row r="41" spans="1:23" x14ac:dyDescent="0.4">
      <c r="A41" s="171">
        <v>4.8</v>
      </c>
      <c r="B41" s="164">
        <f t="shared" si="12"/>
        <v>110.592</v>
      </c>
      <c r="C41" s="156">
        <f t="shared" si="12"/>
        <v>111.28464099999997</v>
      </c>
      <c r="D41" s="156">
        <f t="shared" si="12"/>
        <v>111.98016799999996</v>
      </c>
      <c r="E41" s="156">
        <f t="shared" si="12"/>
        <v>112.67858700000001</v>
      </c>
      <c r="F41" s="195">
        <f t="shared" si="12"/>
        <v>113.379904</v>
      </c>
      <c r="G41" s="156">
        <f t="shared" si="12"/>
        <v>114.08412499999997</v>
      </c>
      <c r="H41" s="192">
        <f t="shared" si="12"/>
        <v>114.79125599999996</v>
      </c>
      <c r="I41" s="156">
        <f t="shared" si="12"/>
        <v>115.50130300000002</v>
      </c>
      <c r="J41" s="156">
        <f t="shared" si="12"/>
        <v>116.21427199999999</v>
      </c>
      <c r="K41" s="192">
        <f t="shared" si="12"/>
        <v>116.93016899999996</v>
      </c>
      <c r="M41" s="171">
        <v>9.3000000000000096</v>
      </c>
      <c r="N41" s="164">
        <f t="shared" si="1"/>
        <v>804.35700000000247</v>
      </c>
      <c r="O41" s="156">
        <f t="shared" si="2"/>
        <v>806.95449100000246</v>
      </c>
      <c r="P41" s="156">
        <f t="shared" si="3"/>
        <v>809.55756800000233</v>
      </c>
      <c r="Q41" s="156">
        <f t="shared" si="4"/>
        <v>812.16623700000241</v>
      </c>
      <c r="R41" s="195">
        <f t="shared" si="5"/>
        <v>814.78050400000222</v>
      </c>
      <c r="S41" s="156">
        <f t="shared" si="6"/>
        <v>817.40037500000278</v>
      </c>
      <c r="T41" s="192">
        <f t="shared" si="7"/>
        <v>820.02585600000259</v>
      </c>
      <c r="U41" s="156">
        <f t="shared" si="8"/>
        <v>822.65695300000255</v>
      </c>
      <c r="V41" s="156">
        <f t="shared" si="9"/>
        <v>825.29367200000252</v>
      </c>
      <c r="W41" s="192">
        <f t="shared" si="10"/>
        <v>827.93601900000249</v>
      </c>
    </row>
    <row r="42" spans="1:23" x14ac:dyDescent="0.4">
      <c r="A42" s="171">
        <v>4.9000000000000004</v>
      </c>
      <c r="B42" s="164">
        <f t="shared" si="12"/>
        <v>117.64900000000003</v>
      </c>
      <c r="C42" s="156">
        <f t="shared" si="12"/>
        <v>118.370771</v>
      </c>
      <c r="D42" s="156">
        <f t="shared" si="12"/>
        <v>119.09548799999999</v>
      </c>
      <c r="E42" s="156">
        <f t="shared" si="12"/>
        <v>119.82315700000005</v>
      </c>
      <c r="F42" s="195">
        <f t="shared" si="12"/>
        <v>120.55378400000004</v>
      </c>
      <c r="G42" s="156">
        <f t="shared" si="12"/>
        <v>121.28737500000001</v>
      </c>
      <c r="H42" s="192">
        <f t="shared" si="12"/>
        <v>122.02393600000001</v>
      </c>
      <c r="I42" s="156">
        <f t="shared" si="12"/>
        <v>122.76347300000006</v>
      </c>
      <c r="J42" s="156">
        <f t="shared" si="12"/>
        <v>123.50599200000002</v>
      </c>
      <c r="K42" s="192">
        <f t="shared" si="12"/>
        <v>124.25149900000001</v>
      </c>
      <c r="M42" s="171">
        <v>9.4000000000000092</v>
      </c>
      <c r="N42" s="164">
        <f t="shared" si="1"/>
        <v>830.58400000000245</v>
      </c>
      <c r="O42" s="156">
        <f t="shared" si="2"/>
        <v>833.23762100000249</v>
      </c>
      <c r="P42" s="156">
        <f t="shared" si="3"/>
        <v>835.89688800000226</v>
      </c>
      <c r="Q42" s="156">
        <f t="shared" si="4"/>
        <v>838.56180700000232</v>
      </c>
      <c r="R42" s="195">
        <f t="shared" si="5"/>
        <v>841.2323840000023</v>
      </c>
      <c r="S42" s="156">
        <f t="shared" si="6"/>
        <v>843.90862500000276</v>
      </c>
      <c r="T42" s="192">
        <f t="shared" si="7"/>
        <v>846.59053600000266</v>
      </c>
      <c r="U42" s="156">
        <f t="shared" si="8"/>
        <v>849.27812300000255</v>
      </c>
      <c r="V42" s="156">
        <f t="shared" si="9"/>
        <v>851.97139200000254</v>
      </c>
      <c r="W42" s="192">
        <f t="shared" si="10"/>
        <v>854.67034900000249</v>
      </c>
    </row>
    <row r="43" spans="1:23" x14ac:dyDescent="0.4">
      <c r="A43" s="171">
        <v>5</v>
      </c>
      <c r="B43" s="164">
        <f t="shared" si="12"/>
        <v>125</v>
      </c>
      <c r="C43" s="156">
        <f t="shared" si="12"/>
        <v>125.75150099999998</v>
      </c>
      <c r="D43" s="156">
        <f t="shared" si="12"/>
        <v>126.50600799999997</v>
      </c>
      <c r="E43" s="156">
        <f t="shared" si="12"/>
        <v>127.26352700000001</v>
      </c>
      <c r="F43" s="195">
        <f t="shared" si="12"/>
        <v>128.02406400000001</v>
      </c>
      <c r="G43" s="156">
        <f t="shared" si="12"/>
        <v>128.78762499999999</v>
      </c>
      <c r="H43" s="192">
        <f t="shared" si="12"/>
        <v>129.55421599999997</v>
      </c>
      <c r="I43" s="156">
        <f t="shared" si="12"/>
        <v>130.32384300000001</v>
      </c>
      <c r="J43" s="156">
        <f t="shared" si="12"/>
        <v>131.09651199999999</v>
      </c>
      <c r="K43" s="192">
        <f t="shared" si="12"/>
        <v>131.87222899999998</v>
      </c>
      <c r="M43" s="171">
        <v>9.5000000000000107</v>
      </c>
      <c r="N43" s="164">
        <f t="shared" si="1"/>
        <v>857.37500000000284</v>
      </c>
      <c r="O43" s="156">
        <f t="shared" si="2"/>
        <v>860.0853510000029</v>
      </c>
      <c r="P43" s="156">
        <f t="shared" si="3"/>
        <v>862.80140800000277</v>
      </c>
      <c r="Q43" s="156">
        <f t="shared" si="4"/>
        <v>865.52317700000276</v>
      </c>
      <c r="R43" s="195">
        <f t="shared" si="5"/>
        <v>868.25066400000264</v>
      </c>
      <c r="S43" s="156">
        <f t="shared" si="6"/>
        <v>870.98387500000308</v>
      </c>
      <c r="T43" s="192">
        <f t="shared" si="7"/>
        <v>873.72281600000315</v>
      </c>
      <c r="U43" s="156">
        <f t="shared" si="8"/>
        <v>876.46749300000295</v>
      </c>
      <c r="V43" s="156">
        <f t="shared" si="9"/>
        <v>879.21791200000303</v>
      </c>
      <c r="W43" s="192">
        <f t="shared" si="10"/>
        <v>881.97407900000292</v>
      </c>
    </row>
    <row r="44" spans="1:23" x14ac:dyDescent="0.4">
      <c r="A44" s="171">
        <v>5.0999999999999996</v>
      </c>
      <c r="B44" s="164">
        <f t="shared" si="12"/>
        <v>132.65099999999998</v>
      </c>
      <c r="C44" s="156">
        <f t="shared" si="12"/>
        <v>133.43283099999996</v>
      </c>
      <c r="D44" s="156">
        <f t="shared" si="12"/>
        <v>134.21772799999994</v>
      </c>
      <c r="E44" s="156">
        <f t="shared" si="12"/>
        <v>135.005697</v>
      </c>
      <c r="F44" s="195">
        <f t="shared" si="12"/>
        <v>135.79674399999996</v>
      </c>
      <c r="G44" s="156">
        <f t="shared" si="12"/>
        <v>136.59087499999995</v>
      </c>
      <c r="H44" s="192">
        <f t="shared" si="12"/>
        <v>137.38809599999993</v>
      </c>
      <c r="I44" s="156">
        <f t="shared" si="12"/>
        <v>138.188413</v>
      </c>
      <c r="J44" s="156">
        <f t="shared" si="12"/>
        <v>138.99183199999996</v>
      </c>
      <c r="K44" s="192">
        <f t="shared" si="12"/>
        <v>139.79835899999998</v>
      </c>
      <c r="M44" s="171">
        <v>9.6000000000000103</v>
      </c>
      <c r="N44" s="164">
        <f t="shared" si="1"/>
        <v>884.73600000000283</v>
      </c>
      <c r="O44" s="156">
        <f t="shared" si="2"/>
        <v>887.50368100000276</v>
      </c>
      <c r="P44" s="156">
        <f t="shared" si="3"/>
        <v>890.27712800000279</v>
      </c>
      <c r="Q44" s="156">
        <f t="shared" si="4"/>
        <v>893.05634700000269</v>
      </c>
      <c r="R44" s="195">
        <f t="shared" si="5"/>
        <v>895.84134400000255</v>
      </c>
      <c r="S44" s="156">
        <f t="shared" si="6"/>
        <v>898.63212500000316</v>
      </c>
      <c r="T44" s="192">
        <f t="shared" si="7"/>
        <v>901.42869600000301</v>
      </c>
      <c r="U44" s="156">
        <f t="shared" si="8"/>
        <v>904.23106300000302</v>
      </c>
      <c r="V44" s="156">
        <f t="shared" si="9"/>
        <v>907.03923200000293</v>
      </c>
      <c r="W44" s="192">
        <f t="shared" si="10"/>
        <v>909.85320900000295</v>
      </c>
    </row>
    <row r="45" spans="1:23" x14ac:dyDescent="0.4">
      <c r="A45" s="171">
        <v>5.2</v>
      </c>
      <c r="B45" s="164">
        <f t="shared" si="12"/>
        <v>140.60800000000003</v>
      </c>
      <c r="C45" s="156">
        <f t="shared" si="12"/>
        <v>141.420761</v>
      </c>
      <c r="D45" s="156">
        <f t="shared" si="12"/>
        <v>142.23664799999997</v>
      </c>
      <c r="E45" s="156">
        <f t="shared" si="12"/>
        <v>143.05566700000003</v>
      </c>
      <c r="F45" s="195">
        <f t="shared" si="12"/>
        <v>143.87782400000003</v>
      </c>
      <c r="G45" s="156">
        <f t="shared" si="12"/>
        <v>144.703125</v>
      </c>
      <c r="H45" s="192">
        <f t="shared" si="12"/>
        <v>145.53157599999997</v>
      </c>
      <c r="I45" s="156">
        <f t="shared" si="12"/>
        <v>146.36318300000002</v>
      </c>
      <c r="J45" s="156">
        <f t="shared" si="12"/>
        <v>147.19795200000002</v>
      </c>
      <c r="K45" s="192">
        <f t="shared" si="12"/>
        <v>148.035889</v>
      </c>
      <c r="M45" s="171">
        <v>9.7000000000000099</v>
      </c>
      <c r="N45" s="164">
        <f t="shared" si="1"/>
        <v>912.67300000000273</v>
      </c>
      <c r="O45" s="156">
        <f t="shared" si="2"/>
        <v>915.49861100000282</v>
      </c>
      <c r="P45" s="156">
        <f t="shared" si="3"/>
        <v>918.33004800000265</v>
      </c>
      <c r="Q45" s="156">
        <f t="shared" si="4"/>
        <v>921.16731700000264</v>
      </c>
      <c r="R45" s="195">
        <f t="shared" si="5"/>
        <v>924.01042400000267</v>
      </c>
      <c r="S45" s="156">
        <f t="shared" si="6"/>
        <v>926.85937500000307</v>
      </c>
      <c r="T45" s="192">
        <f t="shared" si="7"/>
        <v>929.71417600000302</v>
      </c>
      <c r="U45" s="156">
        <f t="shared" si="8"/>
        <v>932.57483300000297</v>
      </c>
      <c r="V45" s="156">
        <f t="shared" si="9"/>
        <v>935.44135200000289</v>
      </c>
      <c r="W45" s="192">
        <f t="shared" si="10"/>
        <v>938.3137390000029</v>
      </c>
    </row>
    <row r="46" spans="1:23" x14ac:dyDescent="0.4">
      <c r="A46" s="171">
        <v>5.3</v>
      </c>
      <c r="B46" s="164">
        <f t="shared" si="12"/>
        <v>148.87699999999998</v>
      </c>
      <c r="C46" s="156">
        <f t="shared" si="12"/>
        <v>149.72129099999995</v>
      </c>
      <c r="D46" s="156">
        <f t="shared" si="12"/>
        <v>150.56876799999995</v>
      </c>
      <c r="E46" s="156">
        <f t="shared" si="12"/>
        <v>151.41943699999999</v>
      </c>
      <c r="F46" s="195">
        <f t="shared" si="12"/>
        <v>152.273304</v>
      </c>
      <c r="G46" s="156">
        <f t="shared" si="12"/>
        <v>153.13037499999996</v>
      </c>
      <c r="H46" s="192">
        <f t="shared" si="12"/>
        <v>153.99065599999994</v>
      </c>
      <c r="I46" s="156">
        <f t="shared" si="12"/>
        <v>154.854153</v>
      </c>
      <c r="J46" s="156">
        <f t="shared" si="12"/>
        <v>155.72087199999999</v>
      </c>
      <c r="K46" s="192">
        <f t="shared" si="12"/>
        <v>156.59081899999998</v>
      </c>
      <c r="M46" s="171">
        <v>9.8000000000000096</v>
      </c>
      <c r="N46" s="164">
        <f t="shared" si="1"/>
        <v>941.19200000000285</v>
      </c>
      <c r="O46" s="156">
        <f t="shared" si="2"/>
        <v>944.07614100000262</v>
      </c>
      <c r="P46" s="156">
        <f t="shared" si="3"/>
        <v>946.96616800000265</v>
      </c>
      <c r="Q46" s="156">
        <f t="shared" si="4"/>
        <v>949.86208700000259</v>
      </c>
      <c r="R46" s="195">
        <f t="shared" si="5"/>
        <v>952.76390400000264</v>
      </c>
      <c r="S46" s="156">
        <f t="shared" si="6"/>
        <v>955.67162500000302</v>
      </c>
      <c r="T46" s="192">
        <f t="shared" si="7"/>
        <v>958.58525600000291</v>
      </c>
      <c r="U46" s="156">
        <f t="shared" si="8"/>
        <v>961.50480300000288</v>
      </c>
      <c r="V46" s="156">
        <f t="shared" si="9"/>
        <v>964.43027200000279</v>
      </c>
      <c r="W46" s="192">
        <f t="shared" si="10"/>
        <v>967.36166900000273</v>
      </c>
    </row>
    <row r="47" spans="1:23" x14ac:dyDescent="0.4">
      <c r="A47" s="172">
        <v>5.4</v>
      </c>
      <c r="B47" s="174">
        <f t="shared" si="12"/>
        <v>157.46400000000003</v>
      </c>
      <c r="C47" s="173">
        <f t="shared" si="12"/>
        <v>158.34042100000002</v>
      </c>
      <c r="D47" s="173">
        <f t="shared" si="12"/>
        <v>159.220088</v>
      </c>
      <c r="E47" s="173">
        <f t="shared" si="12"/>
        <v>160.10300700000005</v>
      </c>
      <c r="F47" s="196">
        <f t="shared" si="12"/>
        <v>160.98918400000005</v>
      </c>
      <c r="G47" s="173">
        <f t="shared" si="12"/>
        <v>161.878625</v>
      </c>
      <c r="H47" s="193">
        <f t="shared" si="12"/>
        <v>162.77133599999999</v>
      </c>
      <c r="I47" s="173">
        <f t="shared" si="12"/>
        <v>163.66732300000007</v>
      </c>
      <c r="J47" s="173">
        <f t="shared" si="12"/>
        <v>164.56659200000004</v>
      </c>
      <c r="K47" s="193">
        <f t="shared" si="12"/>
        <v>165.46914900000002</v>
      </c>
      <c r="M47" s="172">
        <v>9.9000000000000092</v>
      </c>
      <c r="N47" s="174">
        <f t="shared" si="1"/>
        <v>970.29900000000282</v>
      </c>
      <c r="O47" s="173">
        <f t="shared" si="2"/>
        <v>973.24227100000257</v>
      </c>
      <c r="P47" s="173">
        <f t="shared" si="3"/>
        <v>976.19148800000266</v>
      </c>
      <c r="Q47" s="173">
        <f t="shared" si="4"/>
        <v>979.14665700000251</v>
      </c>
      <c r="R47" s="196">
        <f t="shared" si="5"/>
        <v>982.10778400000254</v>
      </c>
      <c r="S47" s="173">
        <f t="shared" si="6"/>
        <v>985.07487500000298</v>
      </c>
      <c r="T47" s="193">
        <f t="shared" si="7"/>
        <v>988.04793600000289</v>
      </c>
      <c r="U47" s="173">
        <f t="shared" si="8"/>
        <v>991.02697300000284</v>
      </c>
      <c r="V47" s="173">
        <f t="shared" si="9"/>
        <v>994.01199200000281</v>
      </c>
      <c r="W47" s="193">
        <f t="shared" si="10"/>
        <v>997.00299900000277</v>
      </c>
    </row>
  </sheetData>
  <mergeCells count="2">
    <mergeCell ref="A1:K1"/>
    <mergeCell ref="M1:W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3"/>
  <sheetViews>
    <sheetView zoomScaleNormal="100" workbookViewId="0">
      <selection sqref="A1:T1"/>
    </sheetView>
  </sheetViews>
  <sheetFormatPr defaultRowHeight="16.5" x14ac:dyDescent="0.4"/>
  <cols>
    <col min="1" max="1" width="3" style="185" customWidth="1"/>
    <col min="2" max="11" width="5.5" style="175" customWidth="1"/>
    <col min="12" max="20" width="3.5" style="175" customWidth="1"/>
    <col min="21" max="21" width="2.09765625" style="175" customWidth="1"/>
    <col min="22" max="22" width="3" style="185" customWidth="1"/>
    <col min="23" max="32" width="5.5" style="175" customWidth="1"/>
    <col min="33" max="41" width="3.5" style="175" customWidth="1"/>
    <col min="42" max="16384" width="8.796875" style="175"/>
  </cols>
  <sheetData>
    <row r="1" spans="1:41" x14ac:dyDescent="0.4">
      <c r="A1" s="228" t="s">
        <v>248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4"/>
      <c r="V1" s="228" t="s">
        <v>248</v>
      </c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</row>
    <row r="2" spans="1:41" ht="17.25" customHeight="1" x14ac:dyDescent="0.4">
      <c r="A2" s="253"/>
      <c r="B2" s="238">
        <v>0</v>
      </c>
      <c r="C2" s="234">
        <v>1</v>
      </c>
      <c r="D2" s="234">
        <v>2</v>
      </c>
      <c r="E2" s="234">
        <v>3</v>
      </c>
      <c r="F2" s="232">
        <v>4</v>
      </c>
      <c r="G2" s="234">
        <v>5</v>
      </c>
      <c r="H2" s="236">
        <v>6</v>
      </c>
      <c r="I2" s="234">
        <v>7</v>
      </c>
      <c r="J2" s="234">
        <v>8</v>
      </c>
      <c r="K2" s="234">
        <v>9</v>
      </c>
      <c r="L2" s="240" t="s">
        <v>1</v>
      </c>
      <c r="M2" s="241"/>
      <c r="N2" s="241"/>
      <c r="O2" s="241"/>
      <c r="P2" s="241"/>
      <c r="Q2" s="241"/>
      <c r="R2" s="241"/>
      <c r="S2" s="241"/>
      <c r="T2" s="242"/>
      <c r="V2" s="255"/>
      <c r="W2" s="238">
        <v>0</v>
      </c>
      <c r="X2" s="234">
        <v>1</v>
      </c>
      <c r="Y2" s="234">
        <v>2</v>
      </c>
      <c r="Z2" s="234">
        <v>3</v>
      </c>
      <c r="AA2" s="232">
        <v>4</v>
      </c>
      <c r="AB2" s="234">
        <v>5</v>
      </c>
      <c r="AC2" s="236">
        <v>6</v>
      </c>
      <c r="AD2" s="234">
        <v>7</v>
      </c>
      <c r="AE2" s="234">
        <v>8</v>
      </c>
      <c r="AF2" s="234">
        <v>9</v>
      </c>
      <c r="AG2" s="240" t="s">
        <v>1</v>
      </c>
      <c r="AH2" s="241"/>
      <c r="AI2" s="241"/>
      <c r="AJ2" s="241"/>
      <c r="AK2" s="241"/>
      <c r="AL2" s="241"/>
      <c r="AM2" s="241"/>
      <c r="AN2" s="241"/>
      <c r="AO2" s="242"/>
    </row>
    <row r="3" spans="1:41" x14ac:dyDescent="0.4">
      <c r="A3" s="254"/>
      <c r="B3" s="239"/>
      <c r="C3" s="235"/>
      <c r="D3" s="235"/>
      <c r="E3" s="235"/>
      <c r="F3" s="233"/>
      <c r="G3" s="235"/>
      <c r="H3" s="237"/>
      <c r="I3" s="235"/>
      <c r="J3" s="235"/>
      <c r="K3" s="235"/>
      <c r="L3" s="15">
        <v>1</v>
      </c>
      <c r="M3" s="182">
        <v>2</v>
      </c>
      <c r="N3" s="182">
        <v>3</v>
      </c>
      <c r="O3" s="15">
        <v>4</v>
      </c>
      <c r="P3" s="182">
        <v>5</v>
      </c>
      <c r="Q3" s="19">
        <v>6</v>
      </c>
      <c r="R3" s="182">
        <v>7</v>
      </c>
      <c r="S3" s="182">
        <v>8</v>
      </c>
      <c r="T3" s="19">
        <v>9</v>
      </c>
      <c r="V3" s="256"/>
      <c r="W3" s="239"/>
      <c r="X3" s="235"/>
      <c r="Y3" s="235"/>
      <c r="Z3" s="235"/>
      <c r="AA3" s="233"/>
      <c r="AB3" s="235"/>
      <c r="AC3" s="237"/>
      <c r="AD3" s="235"/>
      <c r="AE3" s="235"/>
      <c r="AF3" s="235"/>
      <c r="AG3" s="15">
        <v>1</v>
      </c>
      <c r="AH3" s="182">
        <v>2</v>
      </c>
      <c r="AI3" s="182">
        <v>3</v>
      </c>
      <c r="AJ3" s="176">
        <v>4</v>
      </c>
      <c r="AK3" s="177">
        <v>5</v>
      </c>
      <c r="AL3" s="178">
        <v>6</v>
      </c>
      <c r="AM3" s="182">
        <v>7</v>
      </c>
      <c r="AN3" s="182">
        <v>8</v>
      </c>
      <c r="AO3" s="19">
        <v>9</v>
      </c>
    </row>
    <row r="4" spans="1:41" x14ac:dyDescent="0.4">
      <c r="A4" s="170">
        <v>1</v>
      </c>
      <c r="B4" s="21">
        <f>(($A4+B$2*0.01)^(1/3))*100000</f>
        <v>100000</v>
      </c>
      <c r="C4" s="7">
        <f t="shared" ref="C4:K19" si="0">(($A4+C$2*0.01)^(1/3))*100000</f>
        <v>100332.22835420891</v>
      </c>
      <c r="D4" s="7">
        <f t="shared" si="0"/>
        <v>100662.2709560113</v>
      </c>
      <c r="E4" s="7">
        <f t="shared" si="0"/>
        <v>100990.16340499608</v>
      </c>
      <c r="F4" s="6">
        <f t="shared" si="0"/>
        <v>101315.94038201772</v>
      </c>
      <c r="G4" s="7">
        <f t="shared" si="0"/>
        <v>101639.63568148535</v>
      </c>
      <c r="H4" s="8">
        <f t="shared" si="0"/>
        <v>101961.28224222163</v>
      </c>
      <c r="I4" s="7">
        <f t="shared" si="0"/>
        <v>102280.91217696715</v>
      </c>
      <c r="J4" s="7">
        <f t="shared" si="0"/>
        <v>102598.55680060181</v>
      </c>
      <c r="K4" s="7">
        <f t="shared" si="0"/>
        <v>102914.24665715065</v>
      </c>
      <c r="L4" s="27">
        <f>(($A4+B$2*0.01+L$3*0.001)^(1/3))*100000-(($A4+B$2*0.01)^(1/3))*100000</f>
        <v>33.322228390941746</v>
      </c>
      <c r="M4" s="13">
        <f t="shared" ref="M4:T4" si="1">(($A4+C$2*0.01+M$3*0.001)^(1/3))*100000-(($A4+C$2*0.01)^(1/3))*100000</f>
        <v>66.182227868412156</v>
      </c>
      <c r="N4" s="13">
        <f t="shared" si="1"/>
        <v>98.591905289489659</v>
      </c>
      <c r="O4" s="27">
        <f t="shared" si="1"/>
        <v>130.56273543923453</v>
      </c>
      <c r="P4" s="13">
        <f t="shared" si="1"/>
        <v>162.10578105102468</v>
      </c>
      <c r="Q4" s="14">
        <f t="shared" si="1"/>
        <v>193.23171170442947</v>
      </c>
      <c r="R4" s="13">
        <f t="shared" si="1"/>
        <v>223.95082167364308</v>
      </c>
      <c r="S4" s="13">
        <f t="shared" si="1"/>
        <v>254.27304679488589</v>
      </c>
      <c r="T4" s="14">
        <f t="shared" si="1"/>
        <v>284.20798041592934</v>
      </c>
      <c r="V4" s="186">
        <v>5.5</v>
      </c>
      <c r="W4" s="21">
        <f t="shared" ref="W4:W48" si="2">(($V4+B$2*0.01)^(1/3))*100000</f>
        <v>176517.41676630315</v>
      </c>
      <c r="X4" s="7">
        <f t="shared" ref="X4:X48" si="3">(($V4+C$2*0.01)^(1/3))*100000</f>
        <v>176624.33224778422</v>
      </c>
      <c r="Y4" s="7">
        <f t="shared" ref="Y4:Y48" si="4">(($V4+D$2*0.01)^(1/3))*100000</f>
        <v>176731.11844807223</v>
      </c>
      <c r="Z4" s="7">
        <f t="shared" ref="Z4:Z48" si="5">(($V4+E$2*0.01)^(1/3))*100000</f>
        <v>176837.77575727375</v>
      </c>
      <c r="AA4" s="6">
        <f t="shared" ref="AA4:AA48" si="6">(($V4+F$2*0.01)^(1/3))*100000</f>
        <v>176944.30456361535</v>
      </c>
      <c r="AB4" s="7">
        <f t="shared" ref="AB4:AB48" si="7">(($V4+G$2*0.01)^(1/3))*100000</f>
        <v>177050.70525345596</v>
      </c>
      <c r="AC4" s="8">
        <f t="shared" ref="AC4:AC48" si="8">(($V4+H$2*0.01)^(1/3))*100000</f>
        <v>177156.97821129925</v>
      </c>
      <c r="AD4" s="7">
        <f t="shared" ref="AD4:AD48" si="9">(($V4+I$2*0.01)^(1/3))*100000</f>
        <v>177263.12381980583</v>
      </c>
      <c r="AE4" s="7">
        <f t="shared" ref="AE4:AE48" si="10">(($V4+J$2*0.01)^(1/3))*100000</f>
        <v>177369.14245980547</v>
      </c>
      <c r="AF4" s="7">
        <f t="shared" ref="AF4:AF48" si="11">(($V4+K$2*0.01)^(1/3))*100000</f>
        <v>177475.03451030893</v>
      </c>
      <c r="AG4" s="27">
        <f t="shared" ref="AG4:AG48" si="12">(($V4+B$2*0.01+L$3*0.001)^(1/3))*100000-(($V4+B$2*0.01)^(1/3))*100000</f>
        <v>10.697376958851237</v>
      </c>
      <c r="AH4" s="13">
        <f t="shared" ref="AH4:AH48" si="13">(($V4+C$2*0.01+M$3*0.001)^(1/3))*100000-(($V4+C$2*0.01)^(1/3))*100000</f>
        <v>21.367570042493753</v>
      </c>
      <c r="AI4" s="13">
        <f t="shared" ref="AI4:AI48" si="14">(($V4+D$2*0.01+N$3*0.001)^(1/3))*100000-(($V4+D$2*0.01)^(1/3))*100000</f>
        <v>32.010708624002291</v>
      </c>
      <c r="AJ4" s="27">
        <f t="shared" ref="AJ4:AJ48" si="15">(($V4+E$2*0.01+O$3*0.001)^(1/3))*100000-(($V4+E$2*0.01)^(1/3))*100000</f>
        <v>42.62692120205611</v>
      </c>
      <c r="AK4" s="13">
        <f t="shared" ref="AK4:AK48" si="16">(($V4+F$2*0.01+P$3*0.001)^(1/3))*100000-(($V4+F$2*0.01)^(1/3))*100000</f>
        <v>53.216335408127634</v>
      </c>
      <c r="AL4" s="14">
        <f t="shared" ref="AL4:AL48" si="17">(($V4+G$2*0.01+Q$3*0.001)^(1/3))*100000-(($V4+G$2*0.01)^(1/3))*100000</f>
        <v>63.779078014253173</v>
      </c>
      <c r="AM4" s="13">
        <f t="shared" ref="AM4:AM48" si="18">(($V4+H$2*0.01+R$3*0.001)^(1/3))*100000-(($V4+H$2*0.01)^(1/3))*100000</f>
        <v>74.315274940308882</v>
      </c>
      <c r="AN4" s="13">
        <f t="shared" ref="AN4:AN48" si="19">(($V4+I$2*0.01+S$3*0.001)^(1/3))*100000-(($V4+I$2*0.01)^(1/3))*100000</f>
        <v>84.825051261665067</v>
      </c>
      <c r="AO4" s="14">
        <f t="shared" ref="AO4:AO48" si="20">(($V4+J$2*0.01+T$3*0.001)^(1/3))*100000-(($V4+J$2*0.01)^(1/3))*100000</f>
        <v>95.308531216025585</v>
      </c>
    </row>
    <row r="5" spans="1:41" x14ac:dyDescent="0.4">
      <c r="A5" s="171">
        <v>1.1000000000000001</v>
      </c>
      <c r="B5" s="22">
        <f>(($A5+B$2*0.01)^(1/3))*100000</f>
        <v>103228.01154563672</v>
      </c>
      <c r="C5" s="7">
        <f t="shared" si="0"/>
        <v>103539.88054484062</v>
      </c>
      <c r="D5" s="7">
        <f t="shared" si="0"/>
        <v>103849.88203702208</v>
      </c>
      <c r="E5" s="7">
        <f t="shared" si="0"/>
        <v>104158.04373065589</v>
      </c>
      <c r="F5" s="6">
        <f t="shared" si="0"/>
        <v>104464.39268223186</v>
      </c>
      <c r="G5" s="7">
        <f t="shared" si="0"/>
        <v>104768.95531716473</v>
      </c>
      <c r="H5" s="8">
        <f t="shared" si="0"/>
        <v>105071.75744985804</v>
      </c>
      <c r="I5" s="7">
        <f t="shared" si="0"/>
        <v>105372.82430296311</v>
      </c>
      <c r="J5" s="7">
        <f t="shared" si="0"/>
        <v>105672.1805258721</v>
      </c>
      <c r="K5" s="7">
        <f t="shared" si="0"/>
        <v>105969.85021248148</v>
      </c>
      <c r="L5" s="27">
        <f>(($A5+B$2*0.01+L$3*0.001)^(1/3))*100000-(($A5+B$2*0.01)^(1/3))*100000</f>
        <v>31.271741248201579</v>
      </c>
      <c r="M5" s="13">
        <f t="shared" ref="M5:M6" si="21">(($A5+C$2*0.01+M$3*0.001)^(1/3))*100000-(($A5+C$2*0.01)^(1/3))*100000</f>
        <v>62.148802765237633</v>
      </c>
      <c r="N5" s="13">
        <f t="shared" ref="N5:N6" si="22">(($A5+D$2*0.01+N$3*0.001)^(1/3))*100000-(($A5+D$2*0.01)^(1/3))*100000</f>
        <v>92.64044344908325</v>
      </c>
      <c r="O5" s="27">
        <f t="shared" ref="O5:O6" si="23">(($A5+E$2*0.01+O$3*0.001)^(1/3))*100000-(($A5+E$2*0.01)^(1/3))*100000</f>
        <v>122.7556159375963</v>
      </c>
      <c r="P5" s="13">
        <f t="shared" ref="P5:P6" si="24">(($A5+F$2*0.01+P$3*0.001)^(1/3))*100000-(($A5+F$2*0.01)^(1/3))*100000</f>
        <v>152.50297955556016</v>
      </c>
      <c r="Q5" s="14">
        <f t="shared" ref="Q5:Q6" si="25">(($A5+G$2*0.01+Q$3*0.001)^(1/3))*100000-(($A5+G$2*0.01)^(1/3))*100000</f>
        <v>181.89091259868292</v>
      </c>
      <c r="R5" s="13">
        <f t="shared" ref="R5:R6" si="26">(($A5+H$2*0.01+R$3*0.001)^(1/3))*100000-(($A5+H$2*0.01)^(1/3))*100000</f>
        <v>210.92752399441088</v>
      </c>
      <c r="S5" s="13">
        <f t="shared" ref="S5:S6" si="27">(($A5+I$2*0.01+S$3*0.001)^(1/3))*100000-(($A5+I$2*0.01)^(1/3))*100000</f>
        <v>239.62066437634348</v>
      </c>
      <c r="T5" s="14">
        <f t="shared" ref="T5:T6" si="28">(($A5+J$2*0.01+T$3*0.001)^(1/3))*100000-(($A5+J$2*0.01)^(1/3))*100000</f>
        <v>267.97793660672323</v>
      </c>
      <c r="V5" s="186">
        <v>5.6</v>
      </c>
      <c r="W5" s="22">
        <f t="shared" si="2"/>
        <v>177580.80034852013</v>
      </c>
      <c r="X5" s="7">
        <f t="shared" si="3"/>
        <v>177686.44034984778</v>
      </c>
      <c r="Y5" s="7">
        <f t="shared" si="4"/>
        <v>177791.95488791718</v>
      </c>
      <c r="Z5" s="7">
        <f t="shared" si="5"/>
        <v>177897.34433458181</v>
      </c>
      <c r="AA5" s="6">
        <f t="shared" si="6"/>
        <v>178002.60905993497</v>
      </c>
      <c r="AB5" s="7">
        <f t="shared" si="7"/>
        <v>178107.74943232111</v>
      </c>
      <c r="AC5" s="8">
        <f t="shared" si="8"/>
        <v>178212.76581834716</v>
      </c>
      <c r="AD5" s="7">
        <f t="shared" si="9"/>
        <v>178317.65858289387</v>
      </c>
      <c r="AE5" s="7">
        <f t="shared" si="10"/>
        <v>178422.42808912694</v>
      </c>
      <c r="AF5" s="7">
        <f t="shared" si="11"/>
        <v>178527.07469850796</v>
      </c>
      <c r="AG5" s="27">
        <f t="shared" si="12"/>
        <v>10.569656613777624</v>
      </c>
      <c r="AH5" s="13">
        <f t="shared" si="13"/>
        <v>21.112932749761967</v>
      </c>
      <c r="AI5" s="13">
        <f t="shared" si="14"/>
        <v>31.629951723676641</v>
      </c>
      <c r="AJ5" s="27">
        <f t="shared" si="15"/>
        <v>42.120836032321677</v>
      </c>
      <c r="AK5" s="13">
        <f t="shared" si="16"/>
        <v>52.585707360412925</v>
      </c>
      <c r="AL5" s="14">
        <f t="shared" si="17"/>
        <v>63.024686587945325</v>
      </c>
      <c r="AM5" s="13">
        <f t="shared" si="18"/>
        <v>73.437893796595745</v>
      </c>
      <c r="AN5" s="13">
        <f t="shared" si="19"/>
        <v>83.825448276940733</v>
      </c>
      <c r="AO5" s="14">
        <f t="shared" si="20"/>
        <v>94.187468534626532</v>
      </c>
    </row>
    <row r="6" spans="1:41" x14ac:dyDescent="0.4">
      <c r="A6" s="171">
        <v>1.2</v>
      </c>
      <c r="B6" s="22">
        <f t="shared" ref="B6:K44" si="29">(($A6+B$2*0.01)^(1/3))*100000</f>
        <v>106265.85691826111</v>
      </c>
      <c r="C6" s="7">
        <f t="shared" si="0"/>
        <v>106560.22367666107</v>
      </c>
      <c r="D6" s="7">
        <f t="shared" si="0"/>
        <v>106852.97301488766</v>
      </c>
      <c r="E6" s="7">
        <f t="shared" si="0"/>
        <v>107144.12696907732</v>
      </c>
      <c r="F6" s="6">
        <f t="shared" si="0"/>
        <v>107433.70709889663</v>
      </c>
      <c r="G6" s="7">
        <f t="shared" si="0"/>
        <v>107721.7345015942</v>
      </c>
      <c r="H6" s="8">
        <f t="shared" si="0"/>
        <v>108008.22982552907</v>
      </c>
      <c r="I6" s="7">
        <f t="shared" si="0"/>
        <v>108293.21328319993</v>
      </c>
      <c r="J6" s="7">
        <f t="shared" si="0"/>
        <v>108576.70466379625</v>
      </c>
      <c r="K6" s="7">
        <f t="shared" si="0"/>
        <v>108858.7233452933</v>
      </c>
      <c r="L6" s="27">
        <f t="shared" ref="L6:L48" si="30">(($A6+B$2*0.01+L$3*0.001)^(1/3))*100000-(($A6+B$2*0.01)^(1/3))*100000</f>
        <v>29.510097856371431</v>
      </c>
      <c r="M6" s="13">
        <f t="shared" si="21"/>
        <v>58.678549125572317</v>
      </c>
      <c r="N6" s="13">
        <f t="shared" si="22"/>
        <v>87.512711529328953</v>
      </c>
      <c r="O6" s="27">
        <f t="shared" si="23"/>
        <v>116.01971919591597</v>
      </c>
      <c r="P6" s="13">
        <f t="shared" si="24"/>
        <v>144.20649135079293</v>
      </c>
      <c r="Q6" s="14">
        <f t="shared" si="25"/>
        <v>172.07974059761909</v>
      </c>
      <c r="R6" s="13">
        <f t="shared" si="26"/>
        <v>199.64598081290023</v>
      </c>
      <c r="S6" s="13">
        <f t="shared" si="27"/>
        <v>226.91153467401455</v>
      </c>
      <c r="T6" s="14">
        <f t="shared" si="28"/>
        <v>253.8825408420962</v>
      </c>
      <c r="V6" s="186">
        <v>5.7</v>
      </c>
      <c r="W6" s="22">
        <f t="shared" si="2"/>
        <v>178631.59877080566</v>
      </c>
      <c r="X6" s="7">
        <f t="shared" si="3"/>
        <v>178736.00066410645</v>
      </c>
      <c r="Y6" s="7">
        <f t="shared" si="4"/>
        <v>178840.28073482544</v>
      </c>
      <c r="Z6" s="7">
        <f t="shared" si="5"/>
        <v>178944.43933771722</v>
      </c>
      <c r="AA6" s="6">
        <f t="shared" si="6"/>
        <v>179048.47682588617</v>
      </c>
      <c r="AB6" s="7">
        <f t="shared" si="7"/>
        <v>179152.39355079734</v>
      </c>
      <c r="AC6" s="8">
        <f t="shared" si="8"/>
        <v>179256.18986228658</v>
      </c>
      <c r="AD6" s="7">
        <f t="shared" si="9"/>
        <v>179359.86610857124</v>
      </c>
      <c r="AE6" s="7">
        <f t="shared" si="10"/>
        <v>179463.42263626013</v>
      </c>
      <c r="AF6" s="7">
        <f t="shared" si="11"/>
        <v>179566.85979036396</v>
      </c>
      <c r="AG6" s="27">
        <f t="shared" si="12"/>
        <v>10.445681491022697</v>
      </c>
      <c r="AH6" s="13">
        <f t="shared" si="13"/>
        <v>20.865748574316967</v>
      </c>
      <c r="AI6" s="13">
        <f t="shared" si="14"/>
        <v>31.260318891319912</v>
      </c>
      <c r="AJ6" s="27">
        <f t="shared" si="15"/>
        <v>41.62950931568048</v>
      </c>
      <c r="AK6" s="13">
        <f t="shared" si="16"/>
        <v>51.973435960011557</v>
      </c>
      <c r="AL6" s="14">
        <f t="shared" si="17"/>
        <v>62.292214182118187</v>
      </c>
      <c r="AM6" s="13">
        <f t="shared" si="18"/>
        <v>72.585958591516828</v>
      </c>
      <c r="AN6" s="13">
        <f t="shared" si="19"/>
        <v>82.854783055314329</v>
      </c>
      <c r="AO6" s="14">
        <f t="shared" si="20"/>
        <v>93.098800704814494</v>
      </c>
    </row>
    <row r="7" spans="1:41" x14ac:dyDescent="0.4">
      <c r="A7" s="171">
        <v>1.3</v>
      </c>
      <c r="B7" s="22">
        <f t="shared" si="29"/>
        <v>109139.2883061106</v>
      </c>
      <c r="C7" s="7">
        <f t="shared" si="0"/>
        <v>109418.41813635301</v>
      </c>
      <c r="D7" s="7">
        <f t="shared" si="0"/>
        <v>109696.13104865237</v>
      </c>
      <c r="E7" s="7">
        <f t="shared" si="0"/>
        <v>109972.44488862668</v>
      </c>
      <c r="F7" s="6">
        <f t="shared" si="0"/>
        <v>110247.37714497332</v>
      </c>
      <c r="G7" s="7">
        <f t="shared" si="0"/>
        <v>110520.94495921161</v>
      </c>
      <c r="H7" s="8">
        <f t="shared" si="0"/>
        <v>110793.16513508928</v>
      </c>
      <c r="I7" s="7">
        <f t="shared" si="0"/>
        <v>111064.05414766722</v>
      </c>
      <c r="J7" s="7">
        <f t="shared" si="0"/>
        <v>111333.62815209517</v>
      </c>
      <c r="K7" s="7">
        <f t="shared" si="0"/>
        <v>111601.90299209167</v>
      </c>
      <c r="L7" s="27">
        <f t="shared" si="30"/>
        <v>27.977260468251188</v>
      </c>
      <c r="M7" s="13">
        <f t="shared" ref="M7:M48" si="31">(($A7+C$2*0.01+M$3*0.001)^(1/3))*100000-(($A7+C$2*0.01)^(1/3))*100000</f>
        <v>55.655359615557245</v>
      </c>
      <c r="N7" s="13">
        <f t="shared" ref="N7:N48" si="32">(($A7+D$2*0.01+N$3*0.001)^(1/3))*100000-(($A7+D$2*0.01)^(1/3))*100000</f>
        <v>83.040252036778838</v>
      </c>
      <c r="O7" s="27">
        <f t="shared" ref="O7:O48" si="33">(($A7+E$2*0.01+O$3*0.001)^(1/3))*100000-(($A7+E$2*0.01)^(1/3))*100000</f>
        <v>110.13772497478931</v>
      </c>
      <c r="P7" s="13">
        <f t="shared" ref="P7:P48" si="34">(($A7+F$2*0.01+P$3*0.001)^(1/3))*100000-(($A7+F$2*0.01)^(1/3))*100000</f>
        <v>136.9534043399326</v>
      </c>
      <c r="Q7" s="14">
        <f t="shared" ref="Q7:Q48" si="35">(($A7+G$2*0.01+Q$3*0.001)^(1/3))*100000-(($A7+G$2*0.01)^(1/3))*100000</f>
        <v>163.49276046702289</v>
      </c>
      <c r="R7" s="13">
        <f t="shared" ref="R7:R48" si="36">(($A7+H$2*0.01+R$3*0.001)^(1/3))*100000-(($A7+H$2*0.01)^(1/3))*100000</f>
        <v>189.76111362305528</v>
      </c>
      <c r="S7" s="13">
        <f t="shared" ref="S7:S48" si="37">(($A7+I$2*0.01+S$3*0.001)^(1/3))*100000-(($A7+I$2*0.01)^(1/3))*100000</f>
        <v>215.76363927817147</v>
      </c>
      <c r="T7" s="14">
        <f t="shared" ref="T7:T48" si="38">(($A7+J$2*0.01+T$3*0.001)^(1/3))*100000-(($A7+J$2*0.01)^(1/3))*100000</f>
        <v>241.50537315233669</v>
      </c>
      <c r="V7" s="186">
        <v>5.8</v>
      </c>
      <c r="W7" s="22">
        <f t="shared" si="2"/>
        <v>179670.17791430527</v>
      </c>
      <c r="X7" s="7">
        <f t="shared" si="3"/>
        <v>179773.3773499286</v>
      </c>
      <c r="Y7" s="7">
        <f t="shared" si="4"/>
        <v>179876.45843751045</v>
      </c>
      <c r="Z7" s="7">
        <f t="shared" si="5"/>
        <v>179979.42151576901</v>
      </c>
      <c r="AA7" s="6">
        <f t="shared" si="6"/>
        <v>180082.26692187402</v>
      </c>
      <c r="AB7" s="7">
        <f t="shared" si="7"/>
        <v>180184.9949914566</v>
      </c>
      <c r="AC7" s="8">
        <f t="shared" si="8"/>
        <v>180287.60605861875</v>
      </c>
      <c r="AD7" s="7">
        <f t="shared" si="9"/>
        <v>180390.10045594297</v>
      </c>
      <c r="AE7" s="7">
        <f t="shared" si="10"/>
        <v>180492.47851450171</v>
      </c>
      <c r="AF7" s="7">
        <f t="shared" si="11"/>
        <v>180594.74056386683</v>
      </c>
      <c r="AG7" s="27">
        <f t="shared" si="12"/>
        <v>10.325278909818735</v>
      </c>
      <c r="AH7" s="13">
        <f t="shared" si="13"/>
        <v>20.625674498354783</v>
      </c>
      <c r="AI7" s="13">
        <f t="shared" si="14"/>
        <v>30.90129908543895</v>
      </c>
      <c r="AJ7" s="27">
        <f t="shared" si="15"/>
        <v>41.152264270727756</v>
      </c>
      <c r="AK7" s="13">
        <f t="shared" si="16"/>
        <v>51.378680939495098</v>
      </c>
      <c r="AL7" s="14">
        <f t="shared" si="17"/>
        <v>61.58065926854033</v>
      </c>
      <c r="AM7" s="13">
        <f t="shared" si="18"/>
        <v>71.758308732038131</v>
      </c>
      <c r="AN7" s="13">
        <f t="shared" si="19"/>
        <v>81.911738107242854</v>
      </c>
      <c r="AO7" s="14">
        <f t="shared" si="20"/>
        <v>92.041055480396608</v>
      </c>
    </row>
    <row r="8" spans="1:41" x14ac:dyDescent="0.4">
      <c r="A8" s="171">
        <v>1.4</v>
      </c>
      <c r="B8" s="22">
        <f t="shared" si="29"/>
        <v>111868.89420813968</v>
      </c>
      <c r="C8" s="7">
        <f t="shared" si="0"/>
        <v>112134.61704540996</v>
      </c>
      <c r="D8" s="7">
        <f t="shared" si="0"/>
        <v>112399.08646142267</v>
      </c>
      <c r="E8" s="7">
        <f t="shared" si="0"/>
        <v>112662.31713345757</v>
      </c>
      <c r="F8" s="6">
        <f t="shared" si="0"/>
        <v>112924.32346572341</v>
      </c>
      <c r="G8" s="7">
        <f t="shared" si="0"/>
        <v>113185.11959629507</v>
      </c>
      <c r="H8" s="8">
        <f t="shared" si="0"/>
        <v>113444.71940382816</v>
      </c>
      <c r="I8" s="7">
        <f t="shared" si="0"/>
        <v>113703.13651405943</v>
      </c>
      <c r="J8" s="7">
        <f t="shared" si="0"/>
        <v>113960.38430610129</v>
      </c>
      <c r="K8" s="7">
        <f t="shared" si="0"/>
        <v>114216.47591853834</v>
      </c>
      <c r="L8" s="27">
        <f t="shared" si="30"/>
        <v>26.629111743270187</v>
      </c>
      <c r="M8" s="13">
        <f t="shared" si="31"/>
        <v>52.993683240856626</v>
      </c>
      <c r="N8" s="13">
        <f t="shared" si="32"/>
        <v>79.098609118736931</v>
      </c>
      <c r="O8" s="27">
        <f t="shared" si="33"/>
        <v>104.94865605824452</v>
      </c>
      <c r="P8" s="13">
        <f t="shared" si="34"/>
        <v>130.54846707869729</v>
      </c>
      <c r="Q8" s="14">
        <f t="shared" si="35"/>
        <v>155.90256564621814</v>
      </c>
      <c r="R8" s="13">
        <f t="shared" si="36"/>
        <v>181.01535961672198</v>
      </c>
      <c r="S8" s="13">
        <f t="shared" si="37"/>
        <v>205.89114502117445</v>
      </c>
      <c r="T8" s="14">
        <f t="shared" si="38"/>
        <v>230.53410970006371</v>
      </c>
      <c r="V8" s="186">
        <v>5.9</v>
      </c>
      <c r="W8" s="22">
        <f t="shared" si="2"/>
        <v>180696.88693211897</v>
      </c>
      <c r="X8" s="7">
        <f t="shared" si="3"/>
        <v>180798.91794585661</v>
      </c>
      <c r="Y8" s="7">
        <f t="shared" si="4"/>
        <v>180900.8339302055</v>
      </c>
      <c r="Z8" s="7">
        <f t="shared" si="5"/>
        <v>181002.63520882771</v>
      </c>
      <c r="AA8" s="6">
        <f t="shared" si="6"/>
        <v>181104.32210393058</v>
      </c>
      <c r="AB8" s="7">
        <f t="shared" si="7"/>
        <v>181205.89493627578</v>
      </c>
      <c r="AC8" s="8">
        <f t="shared" si="8"/>
        <v>181307.35402518828</v>
      </c>
      <c r="AD8" s="7">
        <f t="shared" si="9"/>
        <v>181408.69968856496</v>
      </c>
      <c r="AE8" s="7">
        <f t="shared" si="10"/>
        <v>181509.93224288357</v>
      </c>
      <c r="AF8" s="7">
        <f t="shared" si="11"/>
        <v>181611.05200321146</v>
      </c>
      <c r="AG8" s="27">
        <f t="shared" si="12"/>
        <v>10.20828695083037</v>
      </c>
      <c r="AH8" s="13">
        <f t="shared" si="13"/>
        <v>20.392388842650689</v>
      </c>
      <c r="AI8" s="13">
        <f t="shared" si="14"/>
        <v>30.552412999473745</v>
      </c>
      <c r="AJ8" s="27">
        <f t="shared" si="15"/>
        <v>40.688466068502748</v>
      </c>
      <c r="AK8" s="13">
        <f t="shared" si="16"/>
        <v>50.800654025922995</v>
      </c>
      <c r="AL8" s="14">
        <f t="shared" si="17"/>
        <v>60.889082182140555</v>
      </c>
      <c r="AM8" s="13">
        <f t="shared" si="18"/>
        <v>70.953855187137378</v>
      </c>
      <c r="AN8" s="13">
        <f t="shared" si="19"/>
        <v>80.995077036088333</v>
      </c>
      <c r="AO8" s="14">
        <f t="shared" si="20"/>
        <v>91.012851074250648</v>
      </c>
    </row>
    <row r="9" spans="1:41" x14ac:dyDescent="0.4">
      <c r="A9" s="171">
        <v>1.5</v>
      </c>
      <c r="B9" s="22">
        <f t="shared" si="29"/>
        <v>114471.42425533319</v>
      </c>
      <c r="C9" s="7">
        <f t="shared" si="0"/>
        <v>114725.24199154921</v>
      </c>
      <c r="D9" s="7">
        <f t="shared" si="0"/>
        <v>114977.94157889663</v>
      </c>
      <c r="E9" s="7">
        <f t="shared" si="0"/>
        <v>115229.53525110873</v>
      </c>
      <c r="F9" s="6">
        <f t="shared" si="0"/>
        <v>115480.03502915456</v>
      </c>
      <c r="G9" s="7">
        <f t="shared" si="0"/>
        <v>115729.45272629378</v>
      </c>
      <c r="H9" s="8">
        <f t="shared" si="0"/>
        <v>115977.79995297994</v>
      </c>
      <c r="I9" s="7">
        <f t="shared" si="0"/>
        <v>116225.0881216171</v>
      </c>
      <c r="J9" s="7">
        <f t="shared" si="0"/>
        <v>116471.32845117549</v>
      </c>
      <c r="K9" s="7">
        <f t="shared" si="0"/>
        <v>116716.53197167123</v>
      </c>
      <c r="L9" s="27">
        <f t="shared" si="30"/>
        <v>25.43244346184656</v>
      </c>
      <c r="M9" s="13">
        <f t="shared" si="31"/>
        <v>50.628974794133683</v>
      </c>
      <c r="N9" s="13">
        <f t="shared" si="32"/>
        <v>75.593671729991911</v>
      </c>
      <c r="O9" s="27">
        <f t="shared" si="33"/>
        <v>100.3305123764585</v>
      </c>
      <c r="P9" s="13">
        <f t="shared" si="34"/>
        <v>124.84337833276368</v>
      </c>
      <c r="Q9" s="14">
        <f t="shared" si="35"/>
        <v>149.13605769030983</v>
      </c>
      <c r="R9" s="13">
        <f t="shared" si="36"/>
        <v>173.21224791920395</v>
      </c>
      <c r="S9" s="13">
        <f t="shared" si="37"/>
        <v>197.07555864674214</v>
      </c>
      <c r="T9" s="14">
        <f t="shared" si="38"/>
        <v>220.72951433232811</v>
      </c>
      <c r="V9" s="186">
        <v>6</v>
      </c>
      <c r="W9" s="22">
        <f t="shared" si="2"/>
        <v>181712.05928321398</v>
      </c>
      <c r="X9" s="7">
        <f t="shared" si="3"/>
        <v>181812.95439516322</v>
      </c>
      <c r="Y9" s="7">
        <f t="shared" si="4"/>
        <v>181913.73764994662</v>
      </c>
      <c r="Z9" s="7">
        <f t="shared" si="5"/>
        <v>182014.40935707506</v>
      </c>
      <c r="AA9" s="6">
        <f t="shared" si="6"/>
        <v>182114.96982469145</v>
      </c>
      <c r="AB9" s="7">
        <f t="shared" si="7"/>
        <v>182215.4193595791</v>
      </c>
      <c r="AC9" s="8">
        <f t="shared" si="8"/>
        <v>182315.75826716973</v>
      </c>
      <c r="AD9" s="7">
        <f t="shared" si="9"/>
        <v>182415.98685155183</v>
      </c>
      <c r="AE9" s="7">
        <f t="shared" si="10"/>
        <v>182516.10541547864</v>
      </c>
      <c r="AF9" s="7">
        <f t="shared" si="11"/>
        <v>182616.1142603764</v>
      </c>
      <c r="AG9" s="27">
        <f t="shared" si="12"/>
        <v>10.094553616829216</v>
      </c>
      <c r="AH9" s="13">
        <f t="shared" si="13"/>
        <v>20.165589605865534</v>
      </c>
      <c r="AI9" s="13">
        <f t="shared" si="14"/>
        <v>30.213210595422424</v>
      </c>
      <c r="AJ9" s="27">
        <f t="shared" si="15"/>
        <v>40.237518577749142</v>
      </c>
      <c r="AK9" s="13">
        <f t="shared" si="16"/>
        <v>50.238614913861966</v>
      </c>
      <c r="AL9" s="14">
        <f t="shared" si="17"/>
        <v>60.216600338346325</v>
      </c>
      <c r="AM9" s="13">
        <f t="shared" si="18"/>
        <v>70.17157496479922</v>
      </c>
      <c r="AN9" s="13">
        <f t="shared" si="19"/>
        <v>80.103638290398521</v>
      </c>
      <c r="AO9" s="14">
        <f t="shared" si="20"/>
        <v>90.012889200937934</v>
      </c>
    </row>
    <row r="10" spans="1:41" x14ac:dyDescent="0.4">
      <c r="A10" s="171">
        <v>1.6</v>
      </c>
      <c r="B10" s="22">
        <f t="shared" si="29"/>
        <v>116960.70952851465</v>
      </c>
      <c r="C10" s="7">
        <f t="shared" si="0"/>
        <v>117203.87178673215</v>
      </c>
      <c r="D10" s="7">
        <f t="shared" si="0"/>
        <v>117446.02923506591</v>
      </c>
      <c r="E10" s="7">
        <f t="shared" si="0"/>
        <v>117687.19218995578</v>
      </c>
      <c r="F10" s="6">
        <f t="shared" si="0"/>
        <v>117927.37079940733</v>
      </c>
      <c r="G10" s="7">
        <f t="shared" si="0"/>
        <v>118166.57504675015</v>
      </c>
      <c r="H10" s="8">
        <f t="shared" si="0"/>
        <v>118404.81475428984</v>
      </c>
      <c r="I10" s="7">
        <f t="shared" si="0"/>
        <v>118642.09958685799</v>
      </c>
      <c r="J10" s="7">
        <f t="shared" si="0"/>
        <v>118878.43905526258</v>
      </c>
      <c r="K10" s="7">
        <f t="shared" si="0"/>
        <v>119113.84251964328</v>
      </c>
      <c r="L10" s="27">
        <f t="shared" si="30"/>
        <v>24.36173982731998</v>
      </c>
      <c r="M10" s="13">
        <f t="shared" si="31"/>
        <v>48.511541875064722</v>
      </c>
      <c r="N10" s="13">
        <f t="shared" si="32"/>
        <v>72.452843321079854</v>
      </c>
      <c r="O10" s="27">
        <f t="shared" si="33"/>
        <v>96.189002517785411</v>
      </c>
      <c r="P10" s="13">
        <f t="shared" si="34"/>
        <v>119.72330130898627</v>
      </c>
      <c r="Q10" s="14">
        <f t="shared" si="35"/>
        <v>143.05894726417318</v>
      </c>
      <c r="R10" s="13">
        <f t="shared" si="36"/>
        <v>166.19907583361783</v>
      </c>
      <c r="S10" s="13">
        <f t="shared" si="37"/>
        <v>189.14675242702651</v>
      </c>
      <c r="T10" s="14">
        <f t="shared" si="38"/>
        <v>211.90497442006017</v>
      </c>
      <c r="V10" s="186">
        <v>6.1</v>
      </c>
      <c r="W10" s="22">
        <f t="shared" si="2"/>
        <v>182716.01368635203</v>
      </c>
      <c r="X10" s="7">
        <f t="shared" si="3"/>
        <v>182815.80399220134</v>
      </c>
      <c r="Y10" s="7">
        <f t="shared" si="4"/>
        <v>182915.4854754167</v>
      </c>
      <c r="Z10" s="7">
        <f t="shared" si="5"/>
        <v>183015.05843219496</v>
      </c>
      <c r="AA10" s="6">
        <f t="shared" si="6"/>
        <v>183114.52315744516</v>
      </c>
      <c r="AB10" s="7">
        <f t="shared" si="7"/>
        <v>183213.87994479618</v>
      </c>
      <c r="AC10" s="8">
        <f t="shared" si="8"/>
        <v>183313.12908660443</v>
      </c>
      <c r="AD10" s="7">
        <f t="shared" si="9"/>
        <v>183412.27087396142</v>
      </c>
      <c r="AE10" s="7">
        <f t="shared" si="10"/>
        <v>183511.30559670116</v>
      </c>
      <c r="AF10" s="7">
        <f t="shared" si="11"/>
        <v>183610.23354340775</v>
      </c>
      <c r="AG10" s="27">
        <f t="shared" si="12"/>
        <v>9.9839360718324315</v>
      </c>
      <c r="AH10" s="13">
        <f t="shared" si="13"/>
        <v>19.944992956880014</v>
      </c>
      <c r="AI10" s="13">
        <f t="shared" si="14"/>
        <v>29.883268866193248</v>
      </c>
      <c r="AJ10" s="27">
        <f t="shared" si="15"/>
        <v>39.798861411662074</v>
      </c>
      <c r="AK10" s="13">
        <f t="shared" si="16"/>
        <v>49.691867610905319</v>
      </c>
      <c r="AL10" s="14">
        <f t="shared" si="17"/>
        <v>59.562383892014623</v>
      </c>
      <c r="AM10" s="13">
        <f t="shared" si="18"/>
        <v>69.410506097920006</v>
      </c>
      <c r="AN10" s="13">
        <f t="shared" si="19"/>
        <v>79.236329491192009</v>
      </c>
      <c r="AO10" s="14">
        <f t="shared" si="20"/>
        <v>89.039948758465471</v>
      </c>
    </row>
    <row r="11" spans="1:41" x14ac:dyDescent="0.4">
      <c r="A11" s="171">
        <v>1.7</v>
      </c>
      <c r="B11" s="22">
        <f t="shared" si="29"/>
        <v>119348.3191927337</v>
      </c>
      <c r="C11" s="7">
        <f t="shared" si="0"/>
        <v>119581.87814303488</v>
      </c>
      <c r="D11" s="7">
        <f t="shared" si="0"/>
        <v>119814.52829790185</v>
      </c>
      <c r="E11" s="7">
        <f t="shared" si="0"/>
        <v>120046.27844654687</v>
      </c>
      <c r="F11" s="6">
        <f t="shared" si="0"/>
        <v>120277.13724296163</v>
      </c>
      <c r="G11" s="7">
        <f t="shared" si="0"/>
        <v>120507.11320876151</v>
      </c>
      <c r="H11" s="8">
        <f t="shared" si="0"/>
        <v>120736.21473595373</v>
      </c>
      <c r="I11" s="7">
        <f t="shared" si="0"/>
        <v>120964.45008963262</v>
      </c>
      <c r="J11" s="7">
        <f t="shared" si="0"/>
        <v>121191.82741060379</v>
      </c>
      <c r="K11" s="7">
        <f t="shared" si="0"/>
        <v>121418.35471793955</v>
      </c>
      <c r="L11" s="27">
        <f t="shared" si="30"/>
        <v>23.397044158060453</v>
      </c>
      <c r="M11" s="13">
        <f t="shared" si="31"/>
        <v>46.602451382830623</v>
      </c>
      <c r="N11" s="13">
        <f t="shared" si="32"/>
        <v>69.619148900965229</v>
      </c>
      <c r="O11" s="27">
        <f t="shared" si="33"/>
        <v>92.450000687938882</v>
      </c>
      <c r="P11" s="13">
        <f t="shared" si="34"/>
        <v>115.09780922059144</v>
      </c>
      <c r="Q11" s="14">
        <f t="shared" si="35"/>
        <v>137.56531717024336</v>
      </c>
      <c r="R11" s="13">
        <f t="shared" si="36"/>
        <v>159.85520903971337</v>
      </c>
      <c r="S11" s="13">
        <f t="shared" si="37"/>
        <v>181.97011274538818</v>
      </c>
      <c r="T11" s="14">
        <f t="shared" si="38"/>
        <v>203.91260114723991</v>
      </c>
      <c r="V11" s="186">
        <v>6.2</v>
      </c>
      <c r="W11" s="22">
        <f t="shared" si="2"/>
        <v>183709.05500142276</v>
      </c>
      <c r="X11" s="7">
        <f t="shared" si="3"/>
        <v>183807.7702568525</v>
      </c>
      <c r="Y11" s="7">
        <f t="shared" si="4"/>
        <v>183906.37959457535</v>
      </c>
      <c r="Z11" s="7">
        <f t="shared" si="5"/>
        <v>184004.88329824904</v>
      </c>
      <c r="AA11" s="6">
        <f t="shared" si="6"/>
        <v>184103.28165031775</v>
      </c>
      <c r="AB11" s="7">
        <f t="shared" si="7"/>
        <v>184201.57493201931</v>
      </c>
      <c r="AC11" s="8">
        <f t="shared" si="8"/>
        <v>184299.76342339223</v>
      </c>
      <c r="AD11" s="7">
        <f t="shared" si="9"/>
        <v>184397.84740328271</v>
      </c>
      <c r="AE11" s="7">
        <f t="shared" si="10"/>
        <v>184495.82714935165</v>
      </c>
      <c r="AF11" s="7">
        <f t="shared" si="11"/>
        <v>184593.70293808155</v>
      </c>
      <c r="AG11" s="27">
        <f t="shared" si="12"/>
        <v>9.8762999492173549</v>
      </c>
      <c r="AH11" s="13">
        <f t="shared" si="13"/>
        <v>19.730331866536289</v>
      </c>
      <c r="AI11" s="13">
        <f t="shared" si="14"/>
        <v>29.562189802672947</v>
      </c>
      <c r="AJ11" s="27">
        <f t="shared" si="15"/>
        <v>39.371967243787367</v>
      </c>
      <c r="AK11" s="13">
        <f t="shared" si="16"/>
        <v>49.159757116256515</v>
      </c>
      <c r="AL11" s="14">
        <f t="shared" si="17"/>
        <v>58.92565179039957</v>
      </c>
      <c r="AM11" s="13">
        <f t="shared" si="18"/>
        <v>68.669743085309165</v>
      </c>
      <c r="AN11" s="13">
        <f t="shared" si="19"/>
        <v>78.392122272809502</v>
      </c>
      <c r="AO11" s="14">
        <f t="shared" si="20"/>
        <v>88.092880081647309</v>
      </c>
    </row>
    <row r="12" spans="1:41" x14ac:dyDescent="0.4">
      <c r="A12" s="171">
        <v>1.8</v>
      </c>
      <c r="B12" s="22">
        <f t="shared" si="29"/>
        <v>121644.03991146799</v>
      </c>
      <c r="C12" s="7">
        <f t="shared" si="0"/>
        <v>121868.89077419763</v>
      </c>
      <c r="D12" s="7">
        <f t="shared" si="0"/>
        <v>122092.9149746794</v>
      </c>
      <c r="E12" s="7">
        <f t="shared" si="0"/>
        <v>122316.12006930872</v>
      </c>
      <c r="F12" s="6">
        <f t="shared" si="0"/>
        <v>122538.51350456833</v>
      </c>
      <c r="G12" s="7">
        <f t="shared" si="0"/>
        <v>122760.10261921486</v>
      </c>
      <c r="H12" s="8">
        <f t="shared" si="0"/>
        <v>122980.89464641</v>
      </c>
      <c r="I12" s="7">
        <f t="shared" si="0"/>
        <v>123200.8967157985</v>
      </c>
      <c r="J12" s="7">
        <f t="shared" si="0"/>
        <v>123420.11585553436</v>
      </c>
      <c r="K12" s="7">
        <f t="shared" si="0"/>
        <v>123638.5589942567</v>
      </c>
      <c r="L12" s="27">
        <f t="shared" si="30"/>
        <v>22.522503738451633</v>
      </c>
      <c r="M12" s="13">
        <f t="shared" si="31"/>
        <v>44.870729670845321</v>
      </c>
      <c r="N12" s="13">
        <f t="shared" si="32"/>
        <v>67.047193582577165</v>
      </c>
      <c r="O12" s="27">
        <f t="shared" si="33"/>
        <v>89.054359867950552</v>
      </c>
      <c r="P12" s="13">
        <f t="shared" si="34"/>
        <v>110.89464287702867</v>
      </c>
      <c r="Q12" s="14">
        <f t="shared" si="35"/>
        <v>132.57040821903502</v>
      </c>
      <c r="R12" s="13">
        <f t="shared" si="36"/>
        <v>154.08397402474657</v>
      </c>
      <c r="S12" s="13">
        <f t="shared" si="37"/>
        <v>175.43761216889834</v>
      </c>
      <c r="T12" s="14">
        <f t="shared" si="38"/>
        <v>196.63354945452011</v>
      </c>
      <c r="V12" s="186">
        <v>6.3000000000000096</v>
      </c>
      <c r="W12" s="22">
        <f t="shared" si="2"/>
        <v>184691.47504478344</v>
      </c>
      <c r="X12" s="7">
        <f t="shared" si="3"/>
        <v>184789.14374360337</v>
      </c>
      <c r="Y12" s="7">
        <f t="shared" si="4"/>
        <v>184886.70930752973</v>
      </c>
      <c r="Z12" s="7">
        <f t="shared" si="5"/>
        <v>184984.17200839953</v>
      </c>
      <c r="AA12" s="6">
        <f t="shared" si="6"/>
        <v>185081.53211690526</v>
      </c>
      <c r="AB12" s="7">
        <f t="shared" si="7"/>
        <v>185178.78990260136</v>
      </c>
      <c r="AC12" s="8">
        <f t="shared" si="8"/>
        <v>185275.94563391097</v>
      </c>
      <c r="AD12" s="7">
        <f t="shared" si="9"/>
        <v>185372.99957813229</v>
      </c>
      <c r="AE12" s="7">
        <f t="shared" si="10"/>
        <v>185469.95200144517</v>
      </c>
      <c r="AF12" s="7">
        <f t="shared" si="11"/>
        <v>185566.80316891739</v>
      </c>
      <c r="AG12" s="27">
        <f t="shared" si="12"/>
        <v>9.7715187233116012</v>
      </c>
      <c r="AH12" s="13">
        <f t="shared" si="13"/>
        <v>19.521354861411965</v>
      </c>
      <c r="AI12" s="13">
        <f t="shared" si="14"/>
        <v>29.249598543276079</v>
      </c>
      <c r="AJ12" s="27">
        <f t="shared" si="15"/>
        <v>38.956339365511667</v>
      </c>
      <c r="AK12" s="13">
        <f t="shared" si="16"/>
        <v>48.641666396375513</v>
      </c>
      <c r="AL12" s="14">
        <f t="shared" si="17"/>
        <v>58.305668179964414</v>
      </c>
      <c r="AM12" s="13">
        <f t="shared" si="18"/>
        <v>67.948432739940472</v>
      </c>
      <c r="AN12" s="13">
        <f t="shared" si="19"/>
        <v>77.570047583780251</v>
      </c>
      <c r="AO12" s="14">
        <f t="shared" si="20"/>
        <v>87.17059970626724</v>
      </c>
    </row>
    <row r="13" spans="1:41" x14ac:dyDescent="0.4">
      <c r="A13" s="171">
        <v>1.9</v>
      </c>
      <c r="B13" s="22">
        <f t="shared" si="29"/>
        <v>123856.23296301707</v>
      </c>
      <c r="C13" s="7">
        <f t="shared" si="0"/>
        <v>124073.14449715945</v>
      </c>
      <c r="D13" s="7">
        <f t="shared" si="0"/>
        <v>124289.30023815435</v>
      </c>
      <c r="E13" s="7">
        <f t="shared" si="0"/>
        <v>124504.70673538849</v>
      </c>
      <c r="F13" s="6">
        <f t="shared" si="0"/>
        <v>124719.37044791123</v>
      </c>
      <c r="G13" s="7">
        <f t="shared" si="0"/>
        <v>124933.29774613908</v>
      </c>
      <c r="H13" s="8">
        <f t="shared" si="0"/>
        <v>125146.49491351946</v>
      </c>
      <c r="I13" s="7">
        <f t="shared" si="0"/>
        <v>125358.96814815496</v>
      </c>
      <c r="J13" s="7">
        <f t="shared" si="0"/>
        <v>125570.72356438912</v>
      </c>
      <c r="K13" s="7">
        <f t="shared" si="0"/>
        <v>125781.76719435499</v>
      </c>
      <c r="L13" s="27">
        <f t="shared" si="30"/>
        <v>21.725352658031625</v>
      </c>
      <c r="M13" s="13">
        <f t="shared" si="31"/>
        <v>43.29140075558098</v>
      </c>
      <c r="N13" s="13">
        <f t="shared" si="32"/>
        <v>64.700324146804633</v>
      </c>
      <c r="O13" s="27">
        <f t="shared" si="33"/>
        <v>85.954260463855462</v>
      </c>
      <c r="P13" s="13">
        <f t="shared" si="34"/>
        <v>107.05530616622127</v>
      </c>
      <c r="Q13" s="14">
        <f t="shared" si="35"/>
        <v>128.00551755829656</v>
      </c>
      <c r="R13" s="13">
        <f t="shared" si="36"/>
        <v>148.80691177624976</v>
      </c>
      <c r="S13" s="13">
        <f t="shared" si="37"/>
        <v>169.46146774551016</v>
      </c>
      <c r="T13" s="14">
        <f t="shared" si="38"/>
        <v>189.97112710974761</v>
      </c>
      <c r="V13" s="186">
        <v>6.4000000000000101</v>
      </c>
      <c r="W13" s="22">
        <f t="shared" si="2"/>
        <v>185663.55334451125</v>
      </c>
      <c r="X13" s="7">
        <f t="shared" si="3"/>
        <v>185760.20279108966</v>
      </c>
      <c r="Y13" s="7">
        <f t="shared" si="4"/>
        <v>185856.75177042265</v>
      </c>
      <c r="Z13" s="7">
        <f t="shared" si="5"/>
        <v>185953.20054319341</v>
      </c>
      <c r="AA13" s="6">
        <f t="shared" si="6"/>
        <v>186049.54936900467</v>
      </c>
      <c r="AB13" s="7">
        <f t="shared" si="7"/>
        <v>186145.79850638463</v>
      </c>
      <c r="AC13" s="8">
        <f t="shared" si="8"/>
        <v>186241.94821279333</v>
      </c>
      <c r="AD13" s="7">
        <f t="shared" si="9"/>
        <v>186337.99874462851</v>
      </c>
      <c r="AE13" s="7">
        <f t="shared" si="10"/>
        <v>186433.95035723163</v>
      </c>
      <c r="AF13" s="7">
        <f t="shared" si="11"/>
        <v>186529.80330489398</v>
      </c>
      <c r="AG13" s="27">
        <f t="shared" si="12"/>
        <v>9.6694731357856654</v>
      </c>
      <c r="AH13" s="13">
        <f t="shared" si="13"/>
        <v>19.317824888799805</v>
      </c>
      <c r="AI13" s="13">
        <f t="shared" si="14"/>
        <v>28.945141687523574</v>
      </c>
      <c r="AJ13" s="27">
        <f t="shared" si="15"/>
        <v>38.551509458076907</v>
      </c>
      <c r="AK13" s="13">
        <f t="shared" si="16"/>
        <v>48.137013627681881</v>
      </c>
      <c r="AL13" s="14">
        <f t="shared" si="17"/>
        <v>57.701739128649933</v>
      </c>
      <c r="AM13" s="13">
        <f t="shared" si="18"/>
        <v>67.245770401670597</v>
      </c>
      <c r="AN13" s="13">
        <f t="shared" si="19"/>
        <v>76.769191399973352</v>
      </c>
      <c r="AO13" s="14">
        <f t="shared" si="20"/>
        <v>86.272085592761869</v>
      </c>
    </row>
    <row r="14" spans="1:41" x14ac:dyDescent="0.4">
      <c r="A14" s="171">
        <v>2</v>
      </c>
      <c r="B14" s="22">
        <f t="shared" si="29"/>
        <v>125992.10498948731</v>
      </c>
      <c r="C14" s="7">
        <f t="shared" si="0"/>
        <v>126201.74282199965</v>
      </c>
      <c r="D14" s="7">
        <f t="shared" si="0"/>
        <v>126410.68648632707</v>
      </c>
      <c r="E14" s="7">
        <f t="shared" si="0"/>
        <v>126618.94170053571</v>
      </c>
      <c r="F14" s="6">
        <f t="shared" si="0"/>
        <v>126826.51410769994</v>
      </c>
      <c r="G14" s="7">
        <f t="shared" si="0"/>
        <v>127033.40927724809</v>
      </c>
      <c r="H14" s="8">
        <f t="shared" si="0"/>
        <v>127239.63270627749</v>
      </c>
      <c r="I14" s="7">
        <f t="shared" si="0"/>
        <v>127445.18982083995</v>
      </c>
      <c r="J14" s="7">
        <f t="shared" si="0"/>
        <v>127650.08597719816</v>
      </c>
      <c r="K14" s="7">
        <f t="shared" si="0"/>
        <v>127854.32646305396</v>
      </c>
      <c r="L14" s="27">
        <f t="shared" si="30"/>
        <v>20.995185356063303</v>
      </c>
      <c r="M14" s="13">
        <f t="shared" si="31"/>
        <v>41.844082251249347</v>
      </c>
      <c r="N14" s="13">
        <f t="shared" si="32"/>
        <v>62.548593327126582</v>
      </c>
      <c r="O14" s="27">
        <f t="shared" si="33"/>
        <v>83.110586187642184</v>
      </c>
      <c r="P14" s="13">
        <f t="shared" si="34"/>
        <v>103.53189422744617</v>
      </c>
      <c r="Q14" s="14">
        <f t="shared" si="35"/>
        <v>123.81431743589928</v>
      </c>
      <c r="R14" s="13">
        <f t="shared" si="36"/>
        <v>143.95962317849626</v>
      </c>
      <c r="S14" s="13">
        <f t="shared" si="37"/>
        <v>163.96954695569002</v>
      </c>
      <c r="T14" s="14">
        <f t="shared" si="38"/>
        <v>183.84579314054281</v>
      </c>
      <c r="V14" s="186">
        <v>6.5000000000000098</v>
      </c>
      <c r="W14" s="22">
        <f t="shared" si="2"/>
        <v>186625.55784086249</v>
      </c>
      <c r="X14" s="7">
        <f t="shared" si="3"/>
        <v>186721.2142173457</v>
      </c>
      <c r="Y14" s="7">
        <f t="shared" si="4"/>
        <v>186816.77268551957</v>
      </c>
      <c r="Z14" s="7">
        <f t="shared" si="5"/>
        <v>186912.23349553318</v>
      </c>
      <c r="AA14" s="6">
        <f t="shared" si="6"/>
        <v>187007.5968965147</v>
      </c>
      <c r="AB14" s="7">
        <f t="shared" si="7"/>
        <v>187102.86313657701</v>
      </c>
      <c r="AC14" s="8">
        <f t="shared" si="8"/>
        <v>187198.03246282323</v>
      </c>
      <c r="AD14" s="7">
        <f t="shared" si="9"/>
        <v>187293.10512135268</v>
      </c>
      <c r="AE14" s="7">
        <f t="shared" si="10"/>
        <v>187388.0813572662</v>
      </c>
      <c r="AF14" s="7">
        <f t="shared" si="11"/>
        <v>187482.96141467188</v>
      </c>
      <c r="AG14" s="27">
        <f t="shared" si="12"/>
        <v>9.570050672715297</v>
      </c>
      <c r="AH14" s="13">
        <f t="shared" si="13"/>
        <v>19.119518280000193</v>
      </c>
      <c r="AI14" s="13">
        <f t="shared" si="14"/>
        <v>28.648485755868023</v>
      </c>
      <c r="AJ14" s="27">
        <f t="shared" si="15"/>
        <v>38.157035559474025</v>
      </c>
      <c r="AK14" s="13">
        <f t="shared" si="16"/>
        <v>47.645249678491382</v>
      </c>
      <c r="AL14" s="14">
        <f t="shared" si="17"/>
        <v>57.113209632865619</v>
      </c>
      <c r="AM14" s="13">
        <f t="shared" si="18"/>
        <v>66.560996478132438</v>
      </c>
      <c r="AN14" s="13">
        <f t="shared" si="19"/>
        <v>75.988690808648244</v>
      </c>
      <c r="AO14" s="14">
        <f t="shared" si="20"/>
        <v>85.396372761315433</v>
      </c>
    </row>
    <row r="15" spans="1:41" x14ac:dyDescent="0.4">
      <c r="A15" s="171">
        <v>2.1</v>
      </c>
      <c r="B15" s="22">
        <f t="shared" si="29"/>
        <v>128057.91649874943</v>
      </c>
      <c r="C15" s="7">
        <f t="shared" si="0"/>
        <v>128260.86123844085</v>
      </c>
      <c r="D15" s="7">
        <f t="shared" si="0"/>
        <v>128463.16577124737</v>
      </c>
      <c r="E15" s="7">
        <f t="shared" si="0"/>
        <v>128664.8351223739</v>
      </c>
      <c r="F15" s="6">
        <f t="shared" si="0"/>
        <v>128865.87425420976</v>
      </c>
      <c r="G15" s="7">
        <f t="shared" si="0"/>
        <v>129066.28806740328</v>
      </c>
      <c r="H15" s="8">
        <f t="shared" si="0"/>
        <v>129266.08140191302</v>
      </c>
      <c r="I15" s="7">
        <f t="shared" si="0"/>
        <v>129465.2590380366</v>
      </c>
      <c r="J15" s="7">
        <f t="shared" si="0"/>
        <v>129663.8256974172</v>
      </c>
      <c r="K15" s="7">
        <f t="shared" si="0"/>
        <v>129861.7860440284</v>
      </c>
      <c r="L15" s="27">
        <f t="shared" si="30"/>
        <v>20.323427812851151</v>
      </c>
      <c r="M15" s="13">
        <f t="shared" si="31"/>
        <v>40.511961392214289</v>
      </c>
      <c r="N15" s="13">
        <f t="shared" si="32"/>
        <v>60.567272420608788</v>
      </c>
      <c r="O15" s="27">
        <f t="shared" si="33"/>
        <v>80.49100324131723</v>
      </c>
      <c r="P15" s="13">
        <f t="shared" si="34"/>
        <v>100.28476751937706</v>
      </c>
      <c r="Q15" s="14">
        <f t="shared" si="35"/>
        <v>119.9501508842659</v>
      </c>
      <c r="R15" s="13">
        <f t="shared" si="36"/>
        <v>139.48871155544475</v>
      </c>
      <c r="S15" s="13">
        <f t="shared" si="37"/>
        <v>158.90198095056985</v>
      </c>
      <c r="T15" s="14">
        <f t="shared" si="38"/>
        <v>178.19146427746455</v>
      </c>
      <c r="V15" s="186">
        <v>6.6000000000000103</v>
      </c>
      <c r="W15" s="22">
        <f t="shared" si="2"/>
        <v>187577.74553669043</v>
      </c>
      <c r="X15" s="7">
        <f t="shared" si="3"/>
        <v>187672.43396546086</v>
      </c>
      <c r="Y15" s="7">
        <f t="shared" si="4"/>
        <v>187767.02694214569</v>
      </c>
      <c r="Z15" s="7">
        <f t="shared" si="5"/>
        <v>187861.52470693659</v>
      </c>
      <c r="AA15" s="6">
        <f t="shared" si="6"/>
        <v>187955.92749905956</v>
      </c>
      <c r="AB15" s="7">
        <f t="shared" si="7"/>
        <v>188050.23555678039</v>
      </c>
      <c r="AC15" s="8">
        <f t="shared" si="8"/>
        <v>188144.44911740982</v>
      </c>
      <c r="AD15" s="7">
        <f t="shared" si="9"/>
        <v>188238.56841730897</v>
      </c>
      <c r="AE15" s="7">
        <f t="shared" si="10"/>
        <v>188332.59369189435</v>
      </c>
      <c r="AF15" s="7">
        <f t="shared" si="11"/>
        <v>188426.52517564321</v>
      </c>
      <c r="AG15" s="27">
        <f t="shared" si="12"/>
        <v>9.473145086405566</v>
      </c>
      <c r="AH15" s="13">
        <f t="shared" si="13"/>
        <v>18.92622380371904</v>
      </c>
      <c r="AI15" s="13">
        <f t="shared" si="14"/>
        <v>28.359315782727208</v>
      </c>
      <c r="AJ15" s="27">
        <f t="shared" si="15"/>
        <v>37.772500205028336</v>
      </c>
      <c r="AK15" s="13">
        <f t="shared" si="16"/>
        <v>47.165855806437321</v>
      </c>
      <c r="AL15" s="14">
        <f t="shared" si="17"/>
        <v>56.539460880303523</v>
      </c>
      <c r="AM15" s="13">
        <f t="shared" si="18"/>
        <v>65.89339328056667</v>
      </c>
      <c r="AN15" s="13">
        <f t="shared" si="19"/>
        <v>75.227730424987385</v>
      </c>
      <c r="AO15" s="14">
        <f t="shared" si="20"/>
        <v>84.542549298348604</v>
      </c>
    </row>
    <row r="16" spans="1:41" x14ac:dyDescent="0.4">
      <c r="A16" s="171">
        <v>2.2000000000000002</v>
      </c>
      <c r="B16" s="22">
        <f t="shared" si="29"/>
        <v>130059.1446851387</v>
      </c>
      <c r="C16" s="7">
        <f t="shared" si="0"/>
        <v>130255.90617225473</v>
      </c>
      <c r="D16" s="7">
        <f t="shared" si="0"/>
        <v>130452.07500204537</v>
      </c>
      <c r="E16" s="7">
        <f t="shared" si="0"/>
        <v>130647.65561724587</v>
      </c>
      <c r="F16" s="6">
        <f t="shared" si="0"/>
        <v>130842.65240754357</v>
      </c>
      <c r="G16" s="7">
        <f t="shared" si="0"/>
        <v>131037.06971044482</v>
      </c>
      <c r="H16" s="8">
        <f t="shared" si="0"/>
        <v>131230.9118121241</v>
      </c>
      <c r="I16" s="7">
        <f t="shared" si="0"/>
        <v>131424.18294825559</v>
      </c>
      <c r="J16" s="7">
        <f t="shared" si="0"/>
        <v>131616.88730482789</v>
      </c>
      <c r="K16" s="7">
        <f t="shared" si="0"/>
        <v>131809.0290189416</v>
      </c>
      <c r="L16" s="27">
        <f t="shared" si="30"/>
        <v>19.702946019519004</v>
      </c>
      <c r="M16" s="13">
        <f t="shared" si="31"/>
        <v>39.28103560564341</v>
      </c>
      <c r="N16" s="13">
        <f t="shared" si="32"/>
        <v>58.735746343314531</v>
      </c>
      <c r="O16" s="27">
        <f t="shared" si="33"/>
        <v>78.068531047421857</v>
      </c>
      <c r="P16" s="13">
        <f t="shared" si="34"/>
        <v>97.280818296043435</v>
      </c>
      <c r="Q16" s="14">
        <f t="shared" si="35"/>
        <v>116.37401294942538</v>
      </c>
      <c r="R16" s="13">
        <f t="shared" si="36"/>
        <v>135.34949665583554</v>
      </c>
      <c r="S16" s="13">
        <f t="shared" si="37"/>
        <v>154.20862834411673</v>
      </c>
      <c r="T16" s="14">
        <f t="shared" si="38"/>
        <v>172.9527447030996</v>
      </c>
      <c r="V16" s="186">
        <v>6.7000000000000099</v>
      </c>
      <c r="W16" s="22">
        <f t="shared" si="2"/>
        <v>188520.36310209869</v>
      </c>
      <c r="X16" s="7">
        <f t="shared" si="3"/>
        <v>188614.10770387473</v>
      </c>
      <c r="Y16" s="7">
        <f t="shared" si="4"/>
        <v>188707.75921266142</v>
      </c>
      <c r="Z16" s="7">
        <f t="shared" si="5"/>
        <v>188801.31785922978</v>
      </c>
      <c r="AA16" s="6">
        <f t="shared" si="6"/>
        <v>188894.78387343694</v>
      </c>
      <c r="AB16" s="7">
        <f t="shared" si="7"/>
        <v>188988.15748423105</v>
      </c>
      <c r="AC16" s="8">
        <f t="shared" si="8"/>
        <v>189081.43891965627</v>
      </c>
      <c r="AD16" s="7">
        <f t="shared" si="9"/>
        <v>189174.62840685749</v>
      </c>
      <c r="AE16" s="7">
        <f t="shared" si="10"/>
        <v>189267.72617208547</v>
      </c>
      <c r="AF16" s="7">
        <f t="shared" si="11"/>
        <v>189360.73244070142</v>
      </c>
      <c r="AG16" s="27">
        <f t="shared" si="12"/>
        <v>9.3786559580767062</v>
      </c>
      <c r="AH16" s="13">
        <f t="shared" si="13"/>
        <v>18.737741798628122</v>
      </c>
      <c r="AI16" s="13">
        <f t="shared" si="14"/>
        <v>28.077334027300822</v>
      </c>
      <c r="AJ16" s="27">
        <f t="shared" si="15"/>
        <v>37.397508724796353</v>
      </c>
      <c r="AK16" s="13">
        <f t="shared" si="16"/>
        <v>46.698341549810721</v>
      </c>
      <c r="AL16" s="14">
        <f t="shared" si="17"/>
        <v>55.979907742032083</v>
      </c>
      <c r="AM16" s="13">
        <f t="shared" si="18"/>
        <v>65.242282125196652</v>
      </c>
      <c r="AN16" s="13">
        <f t="shared" si="19"/>
        <v>74.485539110115496</v>
      </c>
      <c r="AO16" s="14">
        <f t="shared" si="20"/>
        <v>83.709752697410295</v>
      </c>
    </row>
    <row r="17" spans="1:41" x14ac:dyDescent="0.4">
      <c r="A17" s="171">
        <v>2.2999999999999998</v>
      </c>
      <c r="B17" s="22">
        <f t="shared" si="29"/>
        <v>132000.61217959123</v>
      </c>
      <c r="C17" s="7">
        <f t="shared" si="0"/>
        <v>132191.64082843086</v>
      </c>
      <c r="D17" s="7">
        <f t="shared" si="0"/>
        <v>132382.11896052459</v>
      </c>
      <c r="E17" s="7">
        <f t="shared" si="0"/>
        <v>132572.05052508166</v>
      </c>
      <c r="F17" s="6">
        <f t="shared" si="0"/>
        <v>132761.4394261773</v>
      </c>
      <c r="G17" s="7">
        <f t="shared" si="0"/>
        <v>132950.28952345866</v>
      </c>
      <c r="H17" s="8">
        <f t="shared" si="0"/>
        <v>133138.60463283732</v>
      </c>
      <c r="I17" s="7">
        <f t="shared" si="0"/>
        <v>133326.38852716767</v>
      </c>
      <c r="J17" s="7">
        <f t="shared" si="0"/>
        <v>133513.64493691211</v>
      </c>
      <c r="K17" s="7">
        <f t="shared" si="0"/>
        <v>133700.37755079338</v>
      </c>
      <c r="L17" s="27">
        <f t="shared" si="30"/>
        <v>19.127751634136075</v>
      </c>
      <c r="M17" s="13">
        <f t="shared" si="31"/>
        <v>38.139540728036081</v>
      </c>
      <c r="N17" s="13">
        <f t="shared" si="32"/>
        <v>57.036680456600152</v>
      </c>
      <c r="O17" s="27">
        <f t="shared" si="33"/>
        <v>75.820462925708853</v>
      </c>
      <c r="P17" s="13">
        <f t="shared" si="34"/>
        <v>94.492159605928464</v>
      </c>
      <c r="Q17" s="14">
        <f t="shared" si="35"/>
        <v>113.05302175617544</v>
      </c>
      <c r="R17" s="13">
        <f t="shared" si="36"/>
        <v>131.50428083591396</v>
      </c>
      <c r="S17" s="13">
        <f t="shared" si="37"/>
        <v>149.84714890786563</v>
      </c>
      <c r="T17" s="14">
        <f t="shared" si="38"/>
        <v>168.08281903050374</v>
      </c>
      <c r="V17" s="186">
        <v>6.8000000000000096</v>
      </c>
      <c r="W17" s="22">
        <f t="shared" si="2"/>
        <v>189453.64743718199</v>
      </c>
      <c r="X17" s="7">
        <f t="shared" si="3"/>
        <v>189546.47138512394</v>
      </c>
      <c r="Y17" s="7">
        <f t="shared" si="4"/>
        <v>189639.20450724888</v>
      </c>
      <c r="Z17" s="7">
        <f t="shared" si="5"/>
        <v>189731.84702540797</v>
      </c>
      <c r="AA17" s="6">
        <f t="shared" si="6"/>
        <v>189824.3991605867</v>
      </c>
      <c r="AB17" s="7">
        <f t="shared" si="7"/>
        <v>189916.86113290928</v>
      </c>
      <c r="AC17" s="8">
        <f t="shared" si="8"/>
        <v>190009.23316164353</v>
      </c>
      <c r="AD17" s="7">
        <f t="shared" si="9"/>
        <v>190101.51546520533</v>
      </c>
      <c r="AE17" s="7">
        <f t="shared" si="10"/>
        <v>190193.70826116312</v>
      </c>
      <c r="AF17" s="7">
        <f t="shared" si="11"/>
        <v>190285.8117662424</v>
      </c>
      <c r="AG17" s="27">
        <f t="shared" si="12"/>
        <v>9.2864882966969162</v>
      </c>
      <c r="AH17" s="13">
        <f t="shared" si="13"/>
        <v>18.553883378626779</v>
      </c>
      <c r="AI17" s="13">
        <f t="shared" si="14"/>
        <v>27.802258792595239</v>
      </c>
      <c r="AJ17" s="27">
        <f t="shared" si="15"/>
        <v>37.031687682931079</v>
      </c>
      <c r="AK17" s="13">
        <f t="shared" si="16"/>
        <v>46.242242794047343</v>
      </c>
      <c r="AL17" s="14">
        <f t="shared" si="17"/>
        <v>55.433996473497245</v>
      </c>
      <c r="AM17" s="13">
        <f t="shared" si="18"/>
        <v>64.607020674709929</v>
      </c>
      <c r="AN17" s="13">
        <f t="shared" si="19"/>
        <v>73.761386959609808</v>
      </c>
      <c r="AO17" s="14">
        <f t="shared" si="20"/>
        <v>82.897166501556057</v>
      </c>
    </row>
    <row r="18" spans="1:41" x14ac:dyDescent="0.4">
      <c r="A18" s="171">
        <v>2.4</v>
      </c>
      <c r="B18" s="22">
        <f t="shared" si="29"/>
        <v>133886.59001643391</v>
      </c>
      <c r="C18" s="7">
        <f t="shared" si="0"/>
        <v>134072.2859409829</v>
      </c>
      <c r="D18" s="7">
        <f t="shared" si="0"/>
        <v>134257.46889173135</v>
      </c>
      <c r="E18" s="7">
        <f t="shared" si="0"/>
        <v>134442.14239671492</v>
      </c>
      <c r="F18" s="6">
        <f t="shared" si="0"/>
        <v>134626.30994530578</v>
      </c>
      <c r="G18" s="7">
        <f t="shared" si="0"/>
        <v>134809.9749887925</v>
      </c>
      <c r="H18" s="8">
        <f t="shared" si="0"/>
        <v>134993.14094094947</v>
      </c>
      <c r="I18" s="7">
        <f t="shared" si="0"/>
        <v>135175.81117859518</v>
      </c>
      <c r="J18" s="7">
        <f t="shared" si="0"/>
        <v>135357.98904214014</v>
      </c>
      <c r="K18" s="7">
        <f t="shared" si="0"/>
        <v>135539.67783612447</v>
      </c>
      <c r="L18" s="27">
        <f t="shared" si="30"/>
        <v>18.592777633311925</v>
      </c>
      <c r="M18" s="13">
        <f t="shared" si="31"/>
        <v>37.077514595119283</v>
      </c>
      <c r="N18" s="13">
        <f t="shared" si="32"/>
        <v>55.455383791500935</v>
      </c>
      <c r="O18" s="27">
        <f t="shared" si="33"/>
        <v>73.727540084422799</v>
      </c>
      <c r="P18" s="13">
        <f t="shared" si="34"/>
        <v>91.895120647852309</v>
      </c>
      <c r="Q18" s="14">
        <f t="shared" si="35"/>
        <v>109.95924531598575</v>
      </c>
      <c r="R18" s="13">
        <f t="shared" si="36"/>
        <v>127.92101692288998</v>
      </c>
      <c r="S18" s="13">
        <f t="shared" si="37"/>
        <v>145.78152163384948</v>
      </c>
      <c r="T18" s="14">
        <f t="shared" si="38"/>
        <v>163.54182926937938</v>
      </c>
      <c r="V18" s="186">
        <v>6.9000000000000101</v>
      </c>
      <c r="W18" s="22">
        <f t="shared" si="2"/>
        <v>190377.8261963304</v>
      </c>
      <c r="X18" s="7">
        <f t="shared" si="3"/>
        <v>190469.75176648036</v>
      </c>
      <c r="Y18" s="7">
        <f t="shared" si="4"/>
        <v>190561.58869091596</v>
      </c>
      <c r="Z18" s="7">
        <f t="shared" si="5"/>
        <v>190653.33718303582</v>
      </c>
      <c r="AA18" s="6">
        <f t="shared" si="6"/>
        <v>190744.99745541764</v>
      </c>
      <c r="AB18" s="7">
        <f t="shared" si="7"/>
        <v>190836.56971982293</v>
      </c>
      <c r="AC18" s="8">
        <f t="shared" si="8"/>
        <v>190928.05418720088</v>
      </c>
      <c r="AD18" s="7">
        <f t="shared" si="9"/>
        <v>191019.45106769295</v>
      </c>
      <c r="AE18" s="7">
        <f t="shared" si="10"/>
        <v>191110.76057063686</v>
      </c>
      <c r="AF18" s="7">
        <f t="shared" si="11"/>
        <v>191201.98290457117</v>
      </c>
      <c r="AG18" s="27">
        <f t="shared" si="12"/>
        <v>9.1965521710517351</v>
      </c>
      <c r="AH18" s="13">
        <f t="shared" si="13"/>
        <v>18.374469703645445</v>
      </c>
      <c r="AI18" s="13">
        <f t="shared" si="14"/>
        <v>27.533823340956587</v>
      </c>
      <c r="AJ18" s="27">
        <f t="shared" si="15"/>
        <v>36.674683444376569</v>
      </c>
      <c r="AK18" s="13">
        <f t="shared" si="16"/>
        <v>45.797119996423135</v>
      </c>
      <c r="AL18" s="14">
        <f t="shared" si="17"/>
        <v>54.901202602952253</v>
      </c>
      <c r="AM18" s="13">
        <f t="shared" si="18"/>
        <v>63.987000496359542</v>
      </c>
      <c r="AN18" s="13">
        <f t="shared" si="19"/>
        <v>73.054582537675742</v>
      </c>
      <c r="AO18" s="14">
        <f t="shared" si="20"/>
        <v>82.104017219418893</v>
      </c>
    </row>
    <row r="19" spans="1:41" x14ac:dyDescent="0.4">
      <c r="A19" s="171">
        <v>2.5</v>
      </c>
      <c r="B19" s="22">
        <f t="shared" si="29"/>
        <v>135720.88082974535</v>
      </c>
      <c r="C19" s="7">
        <f t="shared" si="0"/>
        <v>135901.60125737468</v>
      </c>
      <c r="D19" s="7">
        <f t="shared" si="0"/>
        <v>136081.84231906733</v>
      </c>
      <c r="E19" s="7">
        <f t="shared" si="0"/>
        <v>136261.60718105957</v>
      </c>
      <c r="F19" s="6">
        <f t="shared" si="0"/>
        <v>136440.8989762587</v>
      </c>
      <c r="G19" s="7">
        <f t="shared" si="0"/>
        <v>136619.72080472342</v>
      </c>
      <c r="H19" s="8">
        <f t="shared" si="0"/>
        <v>136798.07573413575</v>
      </c>
      <c r="I19" s="7">
        <f t="shared" si="0"/>
        <v>136975.966800264</v>
      </c>
      <c r="J19" s="7">
        <f t="shared" si="0"/>
        <v>137153.39700741746</v>
      </c>
      <c r="K19" s="7">
        <f t="shared" si="0"/>
        <v>137330.36932889317</v>
      </c>
      <c r="L19" s="27">
        <f t="shared" si="30"/>
        <v>18.093705164297717</v>
      </c>
      <c r="M19" s="13">
        <f t="shared" si="31"/>
        <v>36.086459810030647</v>
      </c>
      <c r="N19" s="13">
        <f t="shared" si="32"/>
        <v>53.979316378739895</v>
      </c>
      <c r="O19" s="27">
        <f t="shared" si="33"/>
        <v>71.773311760858633</v>
      </c>
      <c r="P19" s="13">
        <f t="shared" si="34"/>
        <v>89.469467590679415</v>
      </c>
      <c r="Q19" s="14">
        <f t="shared" si="35"/>
        <v>107.06879053500597</v>
      </c>
      <c r="R19" s="13">
        <f t="shared" si="36"/>
        <v>124.57227257455816</v>
      </c>
      <c r="S19" s="13">
        <f t="shared" si="37"/>
        <v>141.98089127946878</v>
      </c>
      <c r="T19" s="14">
        <f t="shared" si="38"/>
        <v>159.29561007837765</v>
      </c>
      <c r="V19" s="186">
        <v>7.0000000000000098</v>
      </c>
      <c r="W19" s="22">
        <f t="shared" si="2"/>
        <v>191293.118277239</v>
      </c>
      <c r="X19" s="7">
        <f t="shared" si="3"/>
        <v>191384.16689559261</v>
      </c>
      <c r="Y19" s="7">
        <f t="shared" si="4"/>
        <v>191475.12896579731</v>
      </c>
      <c r="Z19" s="7">
        <f t="shared" si="5"/>
        <v>191566.00469323565</v>
      </c>
      <c r="AA19" s="6">
        <f t="shared" si="6"/>
        <v>191656.79428251143</v>
      </c>
      <c r="AB19" s="7">
        <f t="shared" si="7"/>
        <v>191747.49793745388</v>
      </c>
      <c r="AC19" s="8">
        <f t="shared" si="8"/>
        <v>191838.11586112157</v>
      </c>
      <c r="AD19" s="7">
        <f t="shared" si="9"/>
        <v>191928.64825580639</v>
      </c>
      <c r="AE19" s="7">
        <f t="shared" si="10"/>
        <v>192019.09532303768</v>
      </c>
      <c r="AF19" s="7">
        <f t="shared" si="11"/>
        <v>192109.45726358599</v>
      </c>
      <c r="AG19" s="27">
        <f t="shared" si="12"/>
        <v>9.1087623716157395</v>
      </c>
      <c r="AH19" s="13">
        <f t="shared" si="13"/>
        <v>18.19933130935533</v>
      </c>
      <c r="AI19" s="13">
        <f t="shared" si="14"/>
        <v>27.271774897439172</v>
      </c>
      <c r="AJ19" s="27">
        <f t="shared" si="15"/>
        <v>36.326160858065123</v>
      </c>
      <c r="AK19" s="13">
        <f t="shared" si="16"/>
        <v>45.362556553736795</v>
      </c>
      <c r="AL19" s="14">
        <f t="shared" si="17"/>
        <v>54.381028989766492</v>
      </c>
      <c r="AM19" s="13">
        <f t="shared" si="18"/>
        <v>63.381644816836342</v>
      </c>
      <c r="AN19" s="13">
        <f t="shared" si="19"/>
        <v>72.364470333443023</v>
      </c>
      <c r="AO19" s="14">
        <f t="shared" si="20"/>
        <v>81.329571487876819</v>
      </c>
    </row>
    <row r="20" spans="1:41" x14ac:dyDescent="0.4">
      <c r="A20" s="171">
        <v>2.6</v>
      </c>
      <c r="B20" s="22">
        <f t="shared" si="29"/>
        <v>137506.88670741409</v>
      </c>
      <c r="C20" s="7">
        <f t="shared" si="29"/>
        <v>137682.95205555996</v>
      </c>
      <c r="D20" s="7">
        <f t="shared" si="29"/>
        <v>137858.5682561901</v>
      </c>
      <c r="E20" s="7">
        <f t="shared" si="29"/>
        <v>138033.73816285888</v>
      </c>
      <c r="F20" s="6">
        <f t="shared" si="29"/>
        <v>138208.4646002237</v>
      </c>
      <c r="G20" s="7">
        <f t="shared" si="29"/>
        <v>138382.75036444591</v>
      </c>
      <c r="H20" s="8">
        <f t="shared" si="29"/>
        <v>138556.59822358462</v>
      </c>
      <c r="I20" s="7">
        <f t="shared" si="29"/>
        <v>138730.01091798343</v>
      </c>
      <c r="J20" s="7">
        <f t="shared" si="29"/>
        <v>138902.99116065082</v>
      </c>
      <c r="K20" s="7">
        <f t="shared" si="29"/>
        <v>139075.54163763346</v>
      </c>
      <c r="L20" s="27">
        <f t="shared" si="30"/>
        <v>17.626828382723033</v>
      </c>
      <c r="M20" s="13">
        <f t="shared" si="31"/>
        <v>35.159080194163835</v>
      </c>
      <c r="N20" s="13">
        <f t="shared" si="32"/>
        <v>52.597703789448133</v>
      </c>
      <c r="O20" s="27">
        <f t="shared" si="33"/>
        <v>69.943634043302154</v>
      </c>
      <c r="P20" s="13">
        <f t="shared" si="34"/>
        <v>87.197792596154613</v>
      </c>
      <c r="Q20" s="14">
        <f t="shared" si="35"/>
        <v>104.3610880948836</v>
      </c>
      <c r="R20" s="13">
        <f t="shared" si="36"/>
        <v>121.43441642817925</v>
      </c>
      <c r="S20" s="13">
        <f t="shared" si="37"/>
        <v>138.41866095692967</v>
      </c>
      <c r="T20" s="14">
        <f t="shared" si="38"/>
        <v>155.31469273901894</v>
      </c>
      <c r="V20" s="186">
        <v>7.1000000000000103</v>
      </c>
      <c r="W20" s="22">
        <f t="shared" si="2"/>
        <v>192199.73427746721</v>
      </c>
      <c r="X20" s="7">
        <f t="shared" si="3"/>
        <v>192289.92656394624</v>
      </c>
      <c r="Y20" s="7">
        <f t="shared" si="4"/>
        <v>192380.034321541</v>
      </c>
      <c r="Z20" s="7">
        <f t="shared" si="5"/>
        <v>192470.0577480263</v>
      </c>
      <c r="AA20" s="6">
        <f t="shared" si="6"/>
        <v>192559.99704043751</v>
      </c>
      <c r="AB20" s="7">
        <f t="shared" si="7"/>
        <v>192649.85239507447</v>
      </c>
      <c r="AC20" s="8">
        <f t="shared" si="8"/>
        <v>192739.62400750531</v>
      </c>
      <c r="AD20" s="7">
        <f t="shared" si="9"/>
        <v>192829.31207257012</v>
      </c>
      <c r="AE20" s="7">
        <f t="shared" si="10"/>
        <v>192918.91678438458</v>
      </c>
      <c r="AF20" s="7">
        <f t="shared" si="11"/>
        <v>193008.4383363438</v>
      </c>
      <c r="AG20" s="27">
        <f t="shared" si="12"/>
        <v>9.0230380996363238</v>
      </c>
      <c r="AH20" s="13">
        <f t="shared" si="13"/>
        <v>18.028307490225416</v>
      </c>
      <c r="AI20" s="13">
        <f t="shared" si="14"/>
        <v>27.015873732714681</v>
      </c>
      <c r="AJ20" s="27">
        <f t="shared" si="15"/>
        <v>35.985802044102456</v>
      </c>
      <c r="AK20" s="13">
        <f t="shared" si="16"/>
        <v>44.938157300115563</v>
      </c>
      <c r="AL20" s="14">
        <f t="shared" si="17"/>
        <v>53.87300403721747</v>
      </c>
      <c r="AM20" s="13">
        <f t="shared" si="18"/>
        <v>62.790406454936601</v>
      </c>
      <c r="AN20" s="13">
        <f t="shared" si="19"/>
        <v>71.690428418281954</v>
      </c>
      <c r="AO20" s="14">
        <f t="shared" si="20"/>
        <v>80.573133459867677</v>
      </c>
    </row>
    <row r="21" spans="1:41" x14ac:dyDescent="0.4">
      <c r="A21" s="171">
        <v>2.7</v>
      </c>
      <c r="B21" s="22">
        <f t="shared" si="29"/>
        <v>139247.66500838337</v>
      </c>
      <c r="C21" s="7">
        <f t="shared" si="29"/>
        <v>139419.36390611858</v>
      </c>
      <c r="D21" s="7">
        <f t="shared" si="29"/>
        <v>139590.64093817773</v>
      </c>
      <c r="E21" s="7">
        <f t="shared" si="29"/>
        <v>139761.49868636849</v>
      </c>
      <c r="F21" s="6">
        <f t="shared" si="29"/>
        <v>139931.93970730994</v>
      </c>
      <c r="G21" s="7">
        <f t="shared" si="29"/>
        <v>140101.96653276935</v>
      </c>
      <c r="H21" s="8">
        <f t="shared" si="29"/>
        <v>140271.58166999317</v>
      </c>
      <c r="I21" s="7">
        <f t="shared" si="29"/>
        <v>140440.78760203227</v>
      </c>
      <c r="J21" s="7">
        <f t="shared" si="29"/>
        <v>140609.58678806192</v>
      </c>
      <c r="K21" s="7">
        <f t="shared" si="29"/>
        <v>140777.98166369629</v>
      </c>
      <c r="L21" s="27">
        <f t="shared" si="30"/>
        <v>17.188947836431907</v>
      </c>
      <c r="M21" s="13">
        <f t="shared" si="31"/>
        <v>34.28907268261537</v>
      </c>
      <c r="N21" s="13">
        <f t="shared" si="32"/>
        <v>51.301232453202829</v>
      </c>
      <c r="O21" s="27">
        <f t="shared" si="33"/>
        <v>68.226273314416176</v>
      </c>
      <c r="P21" s="13">
        <f t="shared" si="34"/>
        <v>85.065029891207814</v>
      </c>
      <c r="Q21" s="14">
        <f t="shared" si="35"/>
        <v>101.81832546906662</v>
      </c>
      <c r="R21" s="13">
        <f t="shared" si="36"/>
        <v>118.48697219244787</v>
      </c>
      <c r="S21" s="13">
        <f t="shared" si="37"/>
        <v>135.07177125822636</v>
      </c>
      <c r="T21" s="14">
        <f t="shared" si="38"/>
        <v>151.57351310556987</v>
      </c>
      <c r="V21" s="186">
        <v>7.2000000000000099</v>
      </c>
      <c r="W21" s="22">
        <f t="shared" si="2"/>
        <v>193097.87692112604</v>
      </c>
      <c r="X21" s="7">
        <f t="shared" si="3"/>
        <v>193187.23273069612</v>
      </c>
      <c r="Y21" s="7">
        <f t="shared" si="4"/>
        <v>193276.50595630927</v>
      </c>
      <c r="Z21" s="7">
        <f t="shared" si="5"/>
        <v>193365.69678851467</v>
      </c>
      <c r="AA21" s="6">
        <f t="shared" si="6"/>
        <v>193454.80541715899</v>
      </c>
      <c r="AB21" s="7">
        <f t="shared" si="7"/>
        <v>193543.83203138993</v>
      </c>
      <c r="AC21" s="8">
        <f t="shared" si="8"/>
        <v>193632.77681965983</v>
      </c>
      <c r="AD21" s="7">
        <f t="shared" si="9"/>
        <v>193721.63996972924</v>
      </c>
      <c r="AE21" s="7">
        <f t="shared" si="10"/>
        <v>193810.42166867011</v>
      </c>
      <c r="AF21" s="7">
        <f t="shared" si="11"/>
        <v>193899.12210286965</v>
      </c>
      <c r="AG21" s="27">
        <f t="shared" si="12"/>
        <v>8.939302680286346</v>
      </c>
      <c r="AH21" s="13">
        <f t="shared" si="13"/>
        <v>17.861245731444797</v>
      </c>
      <c r="AI21" s="13">
        <f t="shared" si="14"/>
        <v>26.765892317867838</v>
      </c>
      <c r="AJ21" s="27">
        <f t="shared" si="15"/>
        <v>35.653305277141044</v>
      </c>
      <c r="AK21" s="13">
        <f t="shared" si="16"/>
        <v>44.52354712257511</v>
      </c>
      <c r="AL21" s="14">
        <f t="shared" si="17"/>
        <v>53.376680045155808</v>
      </c>
      <c r="AM21" s="13">
        <f t="shared" si="18"/>
        <v>62.212765915581258</v>
      </c>
      <c r="AN21" s="13">
        <f t="shared" si="19"/>
        <v>71.031866286561126</v>
      </c>
      <c r="AO21" s="14">
        <f t="shared" si="20"/>
        <v>79.834042394999415</v>
      </c>
    </row>
    <row r="22" spans="1:41" x14ac:dyDescent="0.4">
      <c r="A22" s="171">
        <v>2.8</v>
      </c>
      <c r="B22" s="22">
        <f t="shared" si="29"/>
        <v>140945.97464129783</v>
      </c>
      <c r="C22" s="7">
        <f t="shared" si="29"/>
        <v>141113.56811028116</v>
      </c>
      <c r="D22" s="7">
        <f t="shared" si="29"/>
        <v>141280.76443741249</v>
      </c>
      <c r="E22" s="7">
        <f t="shared" si="29"/>
        <v>141447.56596710332</v>
      </c>
      <c r="F22" s="6">
        <f t="shared" si="29"/>
        <v>141613.97502170029</v>
      </c>
      <c r="G22" s="7">
        <f t="shared" si="29"/>
        <v>141779.99390176911</v>
      </c>
      <c r="H22" s="8">
        <f t="shared" si="29"/>
        <v>141945.62488637504</v>
      </c>
      <c r="I22" s="7">
        <f t="shared" si="29"/>
        <v>142110.87023335777</v>
      </c>
      <c r="J22" s="7">
        <f t="shared" si="29"/>
        <v>142275.73217960249</v>
      </c>
      <c r="K22" s="7">
        <f t="shared" si="29"/>
        <v>142440.21294130644</v>
      </c>
      <c r="L22" s="27">
        <f t="shared" si="30"/>
        <v>16.777285557996947</v>
      </c>
      <c r="M22" s="13">
        <f t="shared" si="31"/>
        <v>33.470961433224147</v>
      </c>
      <c r="N22" s="13">
        <f t="shared" si="32"/>
        <v>50.081806547590531</v>
      </c>
      <c r="O22" s="27">
        <f t="shared" si="33"/>
        <v>66.610589533520397</v>
      </c>
      <c r="P22" s="13">
        <f t="shared" si="34"/>
        <v>83.05806890813983</v>
      </c>
      <c r="Q22" s="14">
        <f t="shared" si="35"/>
        <v>99.424993245076621</v>
      </c>
      <c r="R22" s="13">
        <f t="shared" si="36"/>
        <v>115.71210134125431</v>
      </c>
      <c r="S22" s="13">
        <f t="shared" si="37"/>
        <v>131.92012238159077</v>
      </c>
      <c r="T22" s="14">
        <f t="shared" si="38"/>
        <v>148.04977609950583</v>
      </c>
      <c r="V22" s="186">
        <v>7.3000000000000096</v>
      </c>
      <c r="W22" s="22">
        <f t="shared" si="2"/>
        <v>193987.74145803339</v>
      </c>
      <c r="X22" s="7">
        <f t="shared" si="3"/>
        <v>194076.27991918899</v>
      </c>
      <c r="Y22" s="7">
        <f t="shared" si="4"/>
        <v>194164.73767068933</v>
      </c>
      <c r="Z22" s="7">
        <f t="shared" si="5"/>
        <v>194253.11489621605</v>
      </c>
      <c r="AA22" s="6">
        <f t="shared" si="6"/>
        <v>194341.41177878276</v>
      </c>
      <c r="AB22" s="7">
        <f t="shared" si="7"/>
        <v>194429.62850073856</v>
      </c>
      <c r="AC22" s="8">
        <f t="shared" si="8"/>
        <v>194517.76524377128</v>
      </c>
      <c r="AD22" s="7">
        <f t="shared" si="9"/>
        <v>194605.82218891068</v>
      </c>
      <c r="AE22" s="7">
        <f t="shared" si="10"/>
        <v>194693.79951653187</v>
      </c>
      <c r="AF22" s="7">
        <f t="shared" si="11"/>
        <v>194781.69740635849</v>
      </c>
      <c r="AG22" s="27">
        <f t="shared" si="12"/>
        <v>8.8574832988379057</v>
      </c>
      <c r="AH22" s="13">
        <f t="shared" si="13"/>
        <v>17.698001185024623</v>
      </c>
      <c r="AI22" s="13">
        <f t="shared" si="14"/>
        <v>26.521614545228658</v>
      </c>
      <c r="AJ22" s="27">
        <f t="shared" si="15"/>
        <v>35.328383955435129</v>
      </c>
      <c r="AK22" s="13">
        <f t="shared" si="16"/>
        <v>44.118369683303172</v>
      </c>
      <c r="AL22" s="14">
        <f t="shared" si="17"/>
        <v>52.891631689824862</v>
      </c>
      <c r="AM22" s="13">
        <f t="shared" si="18"/>
        <v>61.648229631420691</v>
      </c>
      <c r="AN22" s="13">
        <f t="shared" si="19"/>
        <v>70.388222862326074</v>
      </c>
      <c r="AO22" s="14">
        <f t="shared" si="20"/>
        <v>79.111670435988344</v>
      </c>
    </row>
    <row r="23" spans="1:41" x14ac:dyDescent="0.4">
      <c r="A23" s="171">
        <v>2.9</v>
      </c>
      <c r="B23" s="22">
        <f t="shared" si="29"/>
        <v>142604.31471424087</v>
      </c>
      <c r="C23" s="7">
        <f t="shared" si="29"/>
        <v>142768.03967400911</v>
      </c>
      <c r="D23" s="7">
        <f t="shared" si="29"/>
        <v>142931.38997630047</v>
      </c>
      <c r="E23" s="7">
        <f t="shared" si="29"/>
        <v>143094.36775713987</v>
      </c>
      <c r="F23" s="6">
        <f t="shared" si="29"/>
        <v>143256.97513313385</v>
      </c>
      <c r="G23" s="7">
        <f t="shared" si="29"/>
        <v>143419.21420171222</v>
      </c>
      <c r="H23" s="8">
        <f t="shared" si="29"/>
        <v>143581.08704136638</v>
      </c>
      <c r="I23" s="7">
        <f t="shared" si="29"/>
        <v>143742.59571188351</v>
      </c>
      <c r="J23" s="7">
        <f t="shared" si="29"/>
        <v>143903.74225457732</v>
      </c>
      <c r="K23" s="7">
        <f t="shared" si="29"/>
        <v>144064.52869251501</v>
      </c>
      <c r="L23" s="27">
        <f t="shared" si="30"/>
        <v>16.389416845166124</v>
      </c>
      <c r="M23" s="13">
        <f t="shared" si="31"/>
        <v>32.699964422004996</v>
      </c>
      <c r="N23" s="13">
        <f t="shared" si="32"/>
        <v>48.932352325326065</v>
      </c>
      <c r="O23" s="27">
        <f t="shared" si="33"/>
        <v>65.08728109599906</v>
      </c>
      <c r="P23" s="13">
        <f t="shared" si="34"/>
        <v>81.165442369296215</v>
      </c>
      <c r="Q23" s="14">
        <f t="shared" si="35"/>
        <v>97.167519020731561</v>
      </c>
      <c r="R23" s="13">
        <f t="shared" si="36"/>
        <v>113.09418530837866</v>
      </c>
      <c r="S23" s="13">
        <f t="shared" si="37"/>
        <v>128.9461070127436</v>
      </c>
      <c r="T23" s="14">
        <f t="shared" si="38"/>
        <v>144.72394157393137</v>
      </c>
      <c r="V23" s="186">
        <v>7.4000000000000101</v>
      </c>
      <c r="W23" s="22">
        <f t="shared" si="2"/>
        <v>194869.51603746586</v>
      </c>
      <c r="X23" s="7">
        <f t="shared" si="3"/>
        <v>194957.25558828437</v>
      </c>
      <c r="Y23" s="7">
        <f t="shared" si="4"/>
        <v>195044.9162366025</v>
      </c>
      <c r="Z23" s="7">
        <f t="shared" si="5"/>
        <v>195132.49815957015</v>
      </c>
      <c r="AA23" s="6">
        <f t="shared" si="6"/>
        <v>195220.00153370161</v>
      </c>
      <c r="AB23" s="7">
        <f t="shared" si="7"/>
        <v>195307.42653487885</v>
      </c>
      <c r="AC23" s="8">
        <f t="shared" si="8"/>
        <v>195394.77333835454</v>
      </c>
      <c r="AD23" s="7">
        <f t="shared" si="9"/>
        <v>195482.04211875514</v>
      </c>
      <c r="AE23" s="7">
        <f t="shared" si="10"/>
        <v>195569.23305008412</v>
      </c>
      <c r="AF23" s="7">
        <f t="shared" si="11"/>
        <v>195656.34630572473</v>
      </c>
      <c r="AG23" s="27">
        <f t="shared" si="12"/>
        <v>8.7775107563065831</v>
      </c>
      <c r="AH23" s="13">
        <f t="shared" si="13"/>
        <v>17.538436185655883</v>
      </c>
      <c r="AI23" s="13">
        <f t="shared" si="14"/>
        <v>26.282835008460097</v>
      </c>
      <c r="AJ23" s="27">
        <f t="shared" si="15"/>
        <v>35.0107656493783</v>
      </c>
      <c r="AK23" s="13">
        <f t="shared" si="16"/>
        <v>43.72228623990668</v>
      </c>
      <c r="AL23" s="14">
        <f t="shared" si="17"/>
        <v>52.417454619484488</v>
      </c>
      <c r="AM23" s="13">
        <f t="shared" si="18"/>
        <v>61.096328338084277</v>
      </c>
      <c r="AN23" s="13">
        <f t="shared" si="19"/>
        <v>69.758964657608885</v>
      </c>
      <c r="AO23" s="14">
        <f t="shared" si="20"/>
        <v>78.405420553841395</v>
      </c>
    </row>
    <row r="24" spans="1:41" x14ac:dyDescent="0.4">
      <c r="A24" s="171">
        <v>3</v>
      </c>
      <c r="B24" s="22">
        <f t="shared" si="29"/>
        <v>144224.95703074083</v>
      </c>
      <c r="C24" s="7">
        <f t="shared" si="29"/>
        <v>144385.02925649617</v>
      </c>
      <c r="D24" s="7">
        <f t="shared" si="29"/>
        <v>144544.74733943609</v>
      </c>
      <c r="E24" s="7">
        <f t="shared" si="29"/>
        <v>144704.11323184258</v>
      </c>
      <c r="F24" s="6">
        <f t="shared" si="29"/>
        <v>144863.12886883481</v>
      </c>
      <c r="G24" s="7">
        <f t="shared" si="29"/>
        <v>145021.79616857559</v>
      </c>
      <c r="H24" s="8">
        <f t="shared" si="29"/>
        <v>145180.11703247519</v>
      </c>
      <c r="I24" s="7">
        <f t="shared" si="29"/>
        <v>145338.09334539183</v>
      </c>
      <c r="J24" s="7">
        <f t="shared" si="29"/>
        <v>145495.72697582914</v>
      </c>
      <c r="K24" s="7">
        <f t="shared" si="29"/>
        <v>145653.01977613059</v>
      </c>
      <c r="L24" s="27">
        <f t="shared" si="30"/>
        <v>16.023215000284836</v>
      </c>
      <c r="M24" s="13">
        <f t="shared" si="31"/>
        <v>31.971885291335639</v>
      </c>
      <c r="N24" s="13">
        <f t="shared" si="32"/>
        <v>47.846659350005211</v>
      </c>
      <c r="O24" s="27">
        <f t="shared" si="33"/>
        <v>63.64817765186308</v>
      </c>
      <c r="P24" s="13">
        <f t="shared" si="34"/>
        <v>79.377072798408335</v>
      </c>
      <c r="Q24" s="14">
        <f t="shared" si="35"/>
        <v>95.033969641342992</v>
      </c>
      <c r="R24" s="13">
        <f t="shared" si="36"/>
        <v>110.61948540469166</v>
      </c>
      <c r="S24" s="13">
        <f t="shared" si="37"/>
        <v>126.1342298045638</v>
      </c>
      <c r="T24" s="14">
        <f t="shared" si="38"/>
        <v>141.57880516644218</v>
      </c>
      <c r="V24" s="186">
        <v>7.5000000000000098</v>
      </c>
      <c r="W24" s="22">
        <f t="shared" si="2"/>
        <v>195743.38205844327</v>
      </c>
      <c r="X24" s="7">
        <f t="shared" si="3"/>
        <v>195830.34048039207</v>
      </c>
      <c r="Y24" s="7">
        <f t="shared" si="4"/>
        <v>195917.22174311237</v>
      </c>
      <c r="Z24" s="7">
        <f t="shared" si="5"/>
        <v>196004.02601753749</v>
      </c>
      <c r="AA24" s="6">
        <f t="shared" si="6"/>
        <v>196090.75347399552</v>
      </c>
      <c r="AB24" s="7">
        <f t="shared" si="7"/>
        <v>196177.40428221261</v>
      </c>
      <c r="AC24" s="8">
        <f t="shared" si="8"/>
        <v>196263.97861131546</v>
      </c>
      <c r="AD24" s="7">
        <f t="shared" si="9"/>
        <v>196350.47662983471</v>
      </c>
      <c r="AE24" s="7">
        <f t="shared" si="10"/>
        <v>196436.89850570742</v>
      </c>
      <c r="AF24" s="7">
        <f t="shared" si="11"/>
        <v>196523.24440628014</v>
      </c>
      <c r="AG24" s="27">
        <f t="shared" si="12"/>
        <v>8.6993192443042062</v>
      </c>
      <c r="AH24" s="13">
        <f t="shared" si="13"/>
        <v>17.382419803732773</v>
      </c>
      <c r="AI24" s="13">
        <f t="shared" si="14"/>
        <v>26.049358336953446</v>
      </c>
      <c r="AJ24" s="27">
        <f t="shared" si="15"/>
        <v>34.700191221141722</v>
      </c>
      <c r="AK24" s="13">
        <f t="shared" si="16"/>
        <v>43.334974554221844</v>
      </c>
      <c r="AL24" s="14">
        <f t="shared" si="17"/>
        <v>51.953764156147372</v>
      </c>
      <c r="AM24" s="13">
        <f t="shared" si="18"/>
        <v>60.556615571025759</v>
      </c>
      <c r="AN24" s="13">
        <f t="shared" si="19"/>
        <v>69.143584068748169</v>
      </c>
      <c r="AO24" s="14">
        <f t="shared" si="20"/>
        <v>77.7147246467066</v>
      </c>
    </row>
    <row r="25" spans="1:41" x14ac:dyDescent="0.4">
      <c r="A25" s="171">
        <v>3.1</v>
      </c>
      <c r="B25" s="22">
        <f t="shared" si="29"/>
        <v>145809.97358267117</v>
      </c>
      <c r="C25" s="7">
        <f t="shared" si="29"/>
        <v>145966.59021604597</v>
      </c>
      <c r="D25" s="7">
        <f t="shared" si="29"/>
        <v>146122.87148125606</v>
      </c>
      <c r="E25" s="7">
        <f t="shared" si="29"/>
        <v>146278.81916789155</v>
      </c>
      <c r="F25" s="6">
        <f t="shared" si="29"/>
        <v>146434.43505031196</v>
      </c>
      <c r="G25" s="7">
        <f t="shared" si="29"/>
        <v>146589.72088782376</v>
      </c>
      <c r="H25" s="8">
        <f t="shared" si="29"/>
        <v>146744.67842485561</v>
      </c>
      <c r="I25" s="7">
        <f t="shared" si="29"/>
        <v>146899.30939113066</v>
      </c>
      <c r="J25" s="7">
        <f t="shared" si="29"/>
        <v>147053.61550183652</v>
      </c>
      <c r="K25" s="7">
        <f t="shared" si="29"/>
        <v>147207.59845779269</v>
      </c>
      <c r="L25" s="27">
        <f t="shared" si="30"/>
        <v>15.676806225790642</v>
      </c>
      <c r="M25" s="13">
        <f t="shared" si="31"/>
        <v>31.28302500754944</v>
      </c>
      <c r="N25" s="13">
        <f t="shared" si="32"/>
        <v>46.81925071470323</v>
      </c>
      <c r="O25" s="27">
        <f t="shared" si="33"/>
        <v>62.286070617527002</v>
      </c>
      <c r="P25" s="13">
        <f t="shared" si="34"/>
        <v>77.68406499599223</v>
      </c>
      <c r="Q25" s="14">
        <f t="shared" si="35"/>
        <v>93.013807247014483</v>
      </c>
      <c r="R25" s="13">
        <f t="shared" si="36"/>
        <v>108.27586398902349</v>
      </c>
      <c r="S25" s="13">
        <f t="shared" si="37"/>
        <v>123.47079516533995</v>
      </c>
      <c r="T25" s="14">
        <f t="shared" si="38"/>
        <v>138.59915414513671</v>
      </c>
      <c r="V25" s="186">
        <v>7.6000000000000103</v>
      </c>
      <c r="W25" s="22">
        <f t="shared" si="2"/>
        <v>196609.51449831179</v>
      </c>
      <c r="X25" s="7">
        <f t="shared" si="3"/>
        <v>196695.70894797629</v>
      </c>
      <c r="Y25" s="7">
        <f t="shared" si="4"/>
        <v>196781.8279208657</v>
      </c>
      <c r="Z25" s="7">
        <f t="shared" si="5"/>
        <v>196867.87158199266</v>
      </c>
      <c r="AA25" s="6">
        <f t="shared" si="6"/>
        <v>196953.84009579345</v>
      </c>
      <c r="AB25" s="7">
        <f t="shared" si="7"/>
        <v>197039.73362613053</v>
      </c>
      <c r="AC25" s="8">
        <f t="shared" si="8"/>
        <v>197125.55233629563</v>
      </c>
      <c r="AD25" s="7">
        <f t="shared" si="9"/>
        <v>197211.29638901207</v>
      </c>
      <c r="AE25" s="7">
        <f t="shared" si="10"/>
        <v>197296.9659464377</v>
      </c>
      <c r="AF25" s="7">
        <f t="shared" si="11"/>
        <v>197382.56117016761</v>
      </c>
      <c r="AG25" s="27">
        <f t="shared" si="12"/>
        <v>8.6228461361606605</v>
      </c>
      <c r="AH25" s="13">
        <f t="shared" si="13"/>
        <v>17.229827431176091</v>
      </c>
      <c r="AI25" s="13">
        <f t="shared" si="14"/>
        <v>25.820998580165906</v>
      </c>
      <c r="AJ25" s="27">
        <f t="shared" si="15"/>
        <v>34.396414010319859</v>
      </c>
      <c r="AK25" s="13">
        <f t="shared" si="16"/>
        <v>42.956127882411238</v>
      </c>
      <c r="AL25" s="14">
        <f t="shared" si="17"/>
        <v>51.500194092746824</v>
      </c>
      <c r="AM25" s="13">
        <f t="shared" si="18"/>
        <v>60.028666274301941</v>
      </c>
      <c r="AN25" s="13">
        <f t="shared" si="19"/>
        <v>68.541597799106967</v>
      </c>
      <c r="AO25" s="14">
        <f t="shared" si="20"/>
        <v>77.039041779353283</v>
      </c>
    </row>
    <row r="26" spans="1:41" x14ac:dyDescent="0.4">
      <c r="A26" s="171">
        <v>3.2</v>
      </c>
      <c r="B26" s="22">
        <f t="shared" si="29"/>
        <v>147361.25994561546</v>
      </c>
      <c r="C26" s="7">
        <f t="shared" si="29"/>
        <v>147514.60163788064</v>
      </c>
      <c r="D26" s="7">
        <f t="shared" si="29"/>
        <v>147667.62519328366</v>
      </c>
      <c r="E26" s="7">
        <f t="shared" si="29"/>
        <v>147820.33225679747</v>
      </c>
      <c r="F26" s="6">
        <f t="shared" si="29"/>
        <v>147972.7244598282</v>
      </c>
      <c r="G26" s="7">
        <f t="shared" si="29"/>
        <v>148124.80342036852</v>
      </c>
      <c r="H26" s="8">
        <f t="shared" si="29"/>
        <v>148276.57074314883</v>
      </c>
      <c r="I26" s="7">
        <f t="shared" si="29"/>
        <v>148428.02801978617</v>
      </c>
      <c r="J26" s="7">
        <f t="shared" si="29"/>
        <v>148579.17682893129</v>
      </c>
      <c r="K26" s="7">
        <f t="shared" si="29"/>
        <v>148730.01873641339</v>
      </c>
      <c r="L26" s="27">
        <f t="shared" si="30"/>
        <v>15.348532549891388</v>
      </c>
      <c r="M26" s="13">
        <f t="shared" si="31"/>
        <v>30.63010919385124</v>
      </c>
      <c r="N26" s="13">
        <f t="shared" si="32"/>
        <v>45.845276212552562</v>
      </c>
      <c r="O26" s="27">
        <f t="shared" si="33"/>
        <v>60.994573563861195</v>
      </c>
      <c r="P26" s="13">
        <f t="shared" si="34"/>
        <v>76.078534976753872</v>
      </c>
      <c r="Q26" s="14">
        <f t="shared" si="35"/>
        <v>91.097688043868402</v>
      </c>
      <c r="R26" s="13">
        <f t="shared" si="36"/>
        <v>106.05255431222031</v>
      </c>
      <c r="S26" s="13">
        <f t="shared" si="37"/>
        <v>120.94364937220234</v>
      </c>
      <c r="T26" s="14">
        <f t="shared" si="38"/>
        <v>135.77148294521612</v>
      </c>
      <c r="V26" s="186">
        <v>7.7000000000000099</v>
      </c>
      <c r="W26" s="22">
        <f t="shared" si="2"/>
        <v>197468.08222123675</v>
      </c>
      <c r="X26" s="7">
        <f t="shared" si="3"/>
        <v>197553.52926012262</v>
      </c>
      <c r="Y26" s="7">
        <f t="shared" si="4"/>
        <v>197638.90244674793</v>
      </c>
      <c r="Z26" s="7">
        <f t="shared" si="5"/>
        <v>197724.20194048318</v>
      </c>
      <c r="AA26" s="6">
        <f t="shared" si="6"/>
        <v>197809.42790014931</v>
      </c>
      <c r="AB26" s="7">
        <f t="shared" si="7"/>
        <v>197894.58048402035</v>
      </c>
      <c r="AC26" s="8">
        <f t="shared" si="8"/>
        <v>197979.65984982596</v>
      </c>
      <c r="AD26" s="7">
        <f t="shared" si="9"/>
        <v>198064.66615475394</v>
      </c>
      <c r="AE26" s="7">
        <f t="shared" si="10"/>
        <v>198149.59955545297</v>
      </c>
      <c r="AF26" s="7">
        <f t="shared" si="11"/>
        <v>198234.46020803493</v>
      </c>
      <c r="AG26" s="27">
        <f t="shared" si="12"/>
        <v>8.5480317937908694</v>
      </c>
      <c r="AH26" s="13">
        <f t="shared" si="13"/>
        <v>17.080540398135781</v>
      </c>
      <c r="AI26" s="13">
        <f t="shared" si="14"/>
        <v>25.597578637098195</v>
      </c>
      <c r="AJ26" s="27">
        <f t="shared" si="15"/>
        <v>34.099199079151731</v>
      </c>
      <c r="AK26" s="13">
        <f t="shared" si="16"/>
        <v>42.585454039071919</v>
      </c>
      <c r="AL26" s="14">
        <f t="shared" si="17"/>
        <v>51.056395579100354</v>
      </c>
      <c r="AM26" s="13">
        <f t="shared" si="18"/>
        <v>59.512075510720024</v>
      </c>
      <c r="AN26" s="13">
        <f t="shared" si="19"/>
        <v>67.952545396459755</v>
      </c>
      <c r="AO26" s="14">
        <f t="shared" si="20"/>
        <v>76.377856550883735</v>
      </c>
    </row>
    <row r="27" spans="1:41" x14ac:dyDescent="0.4">
      <c r="A27" s="171">
        <v>3.3</v>
      </c>
      <c r="B27" s="22">
        <f t="shared" si="29"/>
        <v>148880.55529538274</v>
      </c>
      <c r="C27" s="7">
        <f t="shared" si="29"/>
        <v>149030.78804645158</v>
      </c>
      <c r="D27" s="7">
        <f t="shared" si="29"/>
        <v>149180.71851783281</v>
      </c>
      <c r="E27" s="7">
        <f t="shared" si="29"/>
        <v>149330.3482254768</v>
      </c>
      <c r="F27" s="6">
        <f t="shared" si="29"/>
        <v>149479.67867320619</v>
      </c>
      <c r="G27" s="7">
        <f t="shared" si="29"/>
        <v>149628.71135284912</v>
      </c>
      <c r="H27" s="8">
        <f t="shared" si="29"/>
        <v>149777.44774437015</v>
      </c>
      <c r="I27" s="7">
        <f t="shared" si="29"/>
        <v>149925.88931599967</v>
      </c>
      <c r="J27" s="7">
        <f t="shared" si="29"/>
        <v>150074.03752436151</v>
      </c>
      <c r="K27" s="7">
        <f t="shared" si="29"/>
        <v>150221.8938145987</v>
      </c>
      <c r="L27" s="27">
        <f t="shared" si="30"/>
        <v>15.036921150167473</v>
      </c>
      <c r="M27" s="13">
        <f t="shared" si="31"/>
        <v>30.010227965132799</v>
      </c>
      <c r="N27" s="13">
        <f t="shared" si="32"/>
        <v>44.920423828356434</v>
      </c>
      <c r="O27" s="27">
        <f t="shared" si="33"/>
        <v>59.768006471858826</v>
      </c>
      <c r="P27" s="13">
        <f t="shared" si="34"/>
        <v>74.553468057973078</v>
      </c>
      <c r="Q27" s="14">
        <f t="shared" si="35"/>
        <v>89.27729525914765</v>
      </c>
      <c r="R27" s="13">
        <f t="shared" si="36"/>
        <v>103.93996933702147</v>
      </c>
      <c r="S27" s="13">
        <f t="shared" si="37"/>
        <v>118.54196621972369</v>
      </c>
      <c r="T27" s="14">
        <f t="shared" si="38"/>
        <v>133.08375657774741</v>
      </c>
      <c r="V27" s="186">
        <v>7.8000000000000096</v>
      </c>
      <c r="W27" s="22">
        <f t="shared" si="2"/>
        <v>198319.24826807753</v>
      </c>
      <c r="X27" s="7">
        <f t="shared" si="3"/>
        <v>198403.96389062694</v>
      </c>
      <c r="Y27" s="7">
        <f t="shared" si="4"/>
        <v>198488.6072302</v>
      </c>
      <c r="Z27" s="7">
        <f t="shared" si="5"/>
        <v>198573.17844078696</v>
      </c>
      <c r="AA27" s="6">
        <f t="shared" si="6"/>
        <v>198657.6776758538</v>
      </c>
      <c r="AB27" s="7">
        <f t="shared" si="7"/>
        <v>198742.10508834478</v>
      </c>
      <c r="AC27" s="8">
        <f t="shared" si="8"/>
        <v>198826.46083068481</v>
      </c>
      <c r="AD27" s="7">
        <f t="shared" si="9"/>
        <v>198910.74505478182</v>
      </c>
      <c r="AE27" s="7">
        <f t="shared" si="10"/>
        <v>198994.95791202926</v>
      </c>
      <c r="AF27" s="7">
        <f t="shared" si="11"/>
        <v>199079.0995533086</v>
      </c>
      <c r="AG27" s="27">
        <f t="shared" si="12"/>
        <v>8.4748193884734064</v>
      </c>
      <c r="AH27" s="13">
        <f t="shared" si="13"/>
        <v>16.93444561745855</v>
      </c>
      <c r="AI27" s="13">
        <f t="shared" si="14"/>
        <v>25.378929726808565</v>
      </c>
      <c r="AJ27" s="27">
        <f t="shared" si="15"/>
        <v>33.808322512602899</v>
      </c>
      <c r="AK27" s="13">
        <f t="shared" si="16"/>
        <v>42.22267452874803</v>
      </c>
      <c r="AL27" s="14">
        <f t="shared" si="17"/>
        <v>50.622036088461755</v>
      </c>
      <c r="AM27" s="13">
        <f t="shared" si="18"/>
        <v>59.006457265553763</v>
      </c>
      <c r="AN27" s="13">
        <f t="shared" si="19"/>
        <v>67.375987896288279</v>
      </c>
      <c r="AO27" s="14">
        <f t="shared" si="20"/>
        <v>75.730677580373595</v>
      </c>
    </row>
    <row r="28" spans="1:41" x14ac:dyDescent="0.4">
      <c r="A28" s="171">
        <v>3.4</v>
      </c>
      <c r="B28" s="22">
        <f t="shared" si="29"/>
        <v>150369.45962049748</v>
      </c>
      <c r="C28" s="7">
        <f t="shared" si="29"/>
        <v>150516.73636460962</v>
      </c>
      <c r="D28" s="7">
        <f t="shared" si="29"/>
        <v>150663.72545837329</v>
      </c>
      <c r="E28" s="7">
        <f t="shared" si="29"/>
        <v>150810.42830223186</v>
      </c>
      <c r="F28" s="6">
        <f t="shared" si="29"/>
        <v>150956.8462857515</v>
      </c>
      <c r="G28" s="7">
        <f t="shared" si="29"/>
        <v>151102.98078773689</v>
      </c>
      <c r="H28" s="8">
        <f t="shared" si="29"/>
        <v>151248.83317634562</v>
      </c>
      <c r="I28" s="7">
        <f t="shared" si="29"/>
        <v>151394.40480920067</v>
      </c>
      <c r="J28" s="7">
        <f t="shared" si="29"/>
        <v>151539.69703350196</v>
      </c>
      <c r="K28" s="7">
        <f t="shared" si="29"/>
        <v>151684.71118613577</v>
      </c>
      <c r="L28" s="27">
        <f t="shared" si="30"/>
        <v>14.740658816182986</v>
      </c>
      <c r="M28" s="13">
        <f t="shared" si="31"/>
        <v>29.42078580884845</v>
      </c>
      <c r="N28" s="13">
        <f t="shared" si="32"/>
        <v>44.040845963056199</v>
      </c>
      <c r="O28" s="27">
        <f t="shared" si="33"/>
        <v>58.601299195637694</v>
      </c>
      <c r="P28" s="13">
        <f t="shared" si="34"/>
        <v>73.102600426413119</v>
      </c>
      <c r="Q28" s="14">
        <f t="shared" si="35"/>
        <v>87.545199647865957</v>
      </c>
      <c r="R28" s="13">
        <f t="shared" si="36"/>
        <v>101.92954199385713</v>
      </c>
      <c r="S28" s="13">
        <f t="shared" si="37"/>
        <v>116.25606780714588</v>
      </c>
      <c r="T28" s="14">
        <f t="shared" si="38"/>
        <v>130.5252127055719</v>
      </c>
      <c r="V28" s="186">
        <v>7.9000000000000101</v>
      </c>
      <c r="W28" s="22">
        <f t="shared" si="2"/>
        <v>199163.17012899136</v>
      </c>
      <c r="X28" s="7">
        <f t="shared" si="3"/>
        <v>199247.16978894189</v>
      </c>
      <c r="Y28" s="7">
        <f t="shared" si="4"/>
        <v>199331.09868251934</v>
      </c>
      <c r="Z28" s="7">
        <f t="shared" si="5"/>
        <v>199414.95695858033</v>
      </c>
      <c r="AA28" s="6">
        <f t="shared" si="6"/>
        <v>199498.74476548101</v>
      </c>
      <c r="AB28" s="7">
        <f t="shared" si="7"/>
        <v>199582.46225107956</v>
      </c>
      <c r="AC28" s="8">
        <f t="shared" si="8"/>
        <v>199666.10956273836</v>
      </c>
      <c r="AD28" s="7">
        <f t="shared" si="9"/>
        <v>199749.68684732632</v>
      </c>
      <c r="AE28" s="7">
        <f t="shared" si="10"/>
        <v>199833.1942512212</v>
      </c>
      <c r="AF28" s="7">
        <f t="shared" si="11"/>
        <v>199916.63192031177</v>
      </c>
      <c r="AG28" s="27">
        <f t="shared" si="12"/>
        <v>8.4031547346385196</v>
      </c>
      <c r="AH28" s="13">
        <f t="shared" si="13"/>
        <v>16.791435254708631</v>
      </c>
      <c r="AI28" s="13">
        <f t="shared" si="14"/>
        <v>25.164890897664009</v>
      </c>
      <c r="AJ28" s="27">
        <f t="shared" si="15"/>
        <v>33.523570768302307</v>
      </c>
      <c r="AK28" s="13">
        <f t="shared" si="16"/>
        <v>41.867523740307661</v>
      </c>
      <c r="AL28" s="14">
        <f t="shared" si="17"/>
        <v>50.196798457385739</v>
      </c>
      <c r="AM28" s="13">
        <f t="shared" si="18"/>
        <v>58.511443335039075</v>
      </c>
      <c r="AN28" s="13">
        <f t="shared" si="19"/>
        <v>66.81150656164391</v>
      </c>
      <c r="AO28" s="14">
        <f t="shared" si="20"/>
        <v>75.097036099934485</v>
      </c>
    </row>
    <row r="29" spans="1:41" x14ac:dyDescent="0.4">
      <c r="A29" s="171">
        <v>3.5</v>
      </c>
      <c r="B29" s="22">
        <f t="shared" si="29"/>
        <v>151829.44859378313</v>
      </c>
      <c r="C29" s="7">
        <f t="shared" si="29"/>
        <v>151973.91057302657</v>
      </c>
      <c r="D29" s="7">
        <f t="shared" si="29"/>
        <v>152118.09843045566</v>
      </c>
      <c r="E29" s="7">
        <f t="shared" si="29"/>
        <v>152262.01346277076</v>
      </c>
      <c r="F29" s="6">
        <f t="shared" si="29"/>
        <v>152405.65695688591</v>
      </c>
      <c r="G29" s="7">
        <f t="shared" si="29"/>
        <v>152549.03019002988</v>
      </c>
      <c r="H29" s="8">
        <f t="shared" si="29"/>
        <v>152692.13442984619</v>
      </c>
      <c r="I29" s="7">
        <f t="shared" si="29"/>
        <v>152834.97093449187</v>
      </c>
      <c r="J29" s="7">
        <f t="shared" si="29"/>
        <v>152977.54095273453</v>
      </c>
      <c r="K29" s="7">
        <f t="shared" si="29"/>
        <v>153119.84572404873</v>
      </c>
      <c r="L29" s="27">
        <f t="shared" si="30"/>
        <v>14.45857056582463</v>
      </c>
      <c r="M29" s="13">
        <f t="shared" si="31"/>
        <v>28.859459594794316</v>
      </c>
      <c r="N29" s="13">
        <f t="shared" si="32"/>
        <v>43.203097588586388</v>
      </c>
      <c r="O29" s="27">
        <f t="shared" si="33"/>
        <v>57.489910489384783</v>
      </c>
      <c r="P29" s="13">
        <f t="shared" si="34"/>
        <v>71.720319742162246</v>
      </c>
      <c r="Q29" s="14">
        <f t="shared" si="35"/>
        <v>85.894742355681956</v>
      </c>
      <c r="R29" s="13">
        <f t="shared" si="36"/>
        <v>100.01359096265514</v>
      </c>
      <c r="S29" s="13">
        <f t="shared" si="37"/>
        <v>114.07727387853083</v>
      </c>
      <c r="T29" s="14">
        <f t="shared" si="38"/>
        <v>128.08619516002364</v>
      </c>
      <c r="V29" s="186">
        <v>8.0000000000000107</v>
      </c>
      <c r="W29" s="22">
        <f t="shared" si="2"/>
        <v>200000.00000000006</v>
      </c>
      <c r="X29" s="7">
        <f t="shared" si="3"/>
        <v>200083.29863520377</v>
      </c>
      <c r="Y29" s="7">
        <f t="shared" si="4"/>
        <v>200166.52797035818</v>
      </c>
      <c r="Z29" s="7">
        <f t="shared" si="5"/>
        <v>200249.68814941859</v>
      </c>
      <c r="AA29" s="6">
        <f t="shared" si="6"/>
        <v>200332.77931586246</v>
      </c>
      <c r="AB29" s="7">
        <f t="shared" si="7"/>
        <v>200415.8016126916</v>
      </c>
      <c r="AC29" s="8">
        <f t="shared" si="8"/>
        <v>200498.75518243416</v>
      </c>
      <c r="AD29" s="7">
        <f t="shared" si="9"/>
        <v>200581.64016714701</v>
      </c>
      <c r="AE29" s="7">
        <f t="shared" si="10"/>
        <v>200664.45670841791</v>
      </c>
      <c r="AF29" s="7">
        <f t="shared" si="11"/>
        <v>200747.20494736734</v>
      </c>
      <c r="AG29" s="27">
        <f t="shared" si="12"/>
        <v>8.3329861352394801</v>
      </c>
      <c r="AH29" s="13">
        <f t="shared" si="13"/>
        <v>16.651406421355205</v>
      </c>
      <c r="AI29" s="13">
        <f t="shared" si="14"/>
        <v>24.955308570584748</v>
      </c>
      <c r="AJ29" s="27">
        <f t="shared" si="15"/>
        <v>33.244740072812419</v>
      </c>
      <c r="AK29" s="13">
        <f t="shared" si="16"/>
        <v>41.519748197344597</v>
      </c>
      <c r="AL29" s="14">
        <f t="shared" si="17"/>
        <v>49.780379993724637</v>
      </c>
      <c r="AM29" s="13">
        <f t="shared" si="18"/>
        <v>58.026682293595513</v>
      </c>
      <c r="AN29" s="13">
        <f t="shared" si="19"/>
        <v>66.258701711602043</v>
      </c>
      <c r="AO29" s="14">
        <f t="shared" si="20"/>
        <v>74.476484646671452</v>
      </c>
    </row>
    <row r="30" spans="1:41" x14ac:dyDescent="0.4">
      <c r="A30" s="171">
        <v>3.6</v>
      </c>
      <c r="B30" s="22">
        <f t="shared" si="29"/>
        <v>153261.88647871063</v>
      </c>
      <c r="C30" s="7">
        <f t="shared" si="29"/>
        <v>153403.6644378916</v>
      </c>
      <c r="D30" s="7">
        <f t="shared" si="29"/>
        <v>153545.18081375069</v>
      </c>
      <c r="E30" s="7">
        <f t="shared" si="29"/>
        <v>153686.43680952574</v>
      </c>
      <c r="F30" s="6">
        <f t="shared" si="29"/>
        <v>153827.43361962357</v>
      </c>
      <c r="G30" s="7">
        <f t="shared" si="29"/>
        <v>153968.17242970859</v>
      </c>
      <c r="H30" s="8">
        <f t="shared" si="29"/>
        <v>154108.65441679081</v>
      </c>
      <c r="I30" s="7">
        <f t="shared" si="29"/>
        <v>154248.88074931232</v>
      </c>
      <c r="J30" s="7">
        <f t="shared" si="29"/>
        <v>154388.85258723283</v>
      </c>
      <c r="K30" s="7">
        <f t="shared" si="29"/>
        <v>154528.57108211415</v>
      </c>
      <c r="L30" s="27">
        <f t="shared" si="30"/>
        <v>14.189601643767674</v>
      </c>
      <c r="M30" s="13">
        <f t="shared" si="31"/>
        <v>28.324163206067169</v>
      </c>
      <c r="N30" s="13">
        <f t="shared" si="32"/>
        <v>42.404084125853842</v>
      </c>
      <c r="O30" s="27">
        <f t="shared" si="33"/>
        <v>56.429759728314821</v>
      </c>
      <c r="P30" s="13">
        <f t="shared" si="34"/>
        <v>70.401581279147649</v>
      </c>
      <c r="Q30" s="14">
        <f t="shared" si="35"/>
        <v>84.319936038460582</v>
      </c>
      <c r="R30" s="13">
        <f t="shared" si="36"/>
        <v>98.185207313188585</v>
      </c>
      <c r="S30" s="13">
        <f t="shared" si="37"/>
        <v>111.9977745092765</v>
      </c>
      <c r="T30" s="14">
        <f t="shared" si="38"/>
        <v>125.75801318261074</v>
      </c>
      <c r="V30" s="186">
        <v>8.1000000000000103</v>
      </c>
      <c r="W30" s="22">
        <f t="shared" si="2"/>
        <v>200829.88502465095</v>
      </c>
      <c r="X30" s="7">
        <f t="shared" si="3"/>
        <v>200912.49708046135</v>
      </c>
      <c r="Y30" s="7">
        <f t="shared" si="4"/>
        <v>200995.04125453057</v>
      </c>
      <c r="Z30" s="7">
        <f t="shared" si="5"/>
        <v>201077.51768613182</v>
      </c>
      <c r="AA30" s="6">
        <f t="shared" si="6"/>
        <v>201159.92651408163</v>
      </c>
      <c r="AB30" s="7">
        <f t="shared" si="7"/>
        <v>201242.26787674215</v>
      </c>
      <c r="AC30" s="8">
        <f t="shared" si="8"/>
        <v>201324.54191202266</v>
      </c>
      <c r="AD30" s="7">
        <f t="shared" si="9"/>
        <v>201406.7487573823</v>
      </c>
      <c r="AE30" s="7">
        <f t="shared" si="10"/>
        <v>201488.88854983161</v>
      </c>
      <c r="AF30" s="7">
        <f t="shared" si="11"/>
        <v>201570.96142593445</v>
      </c>
      <c r="AG30" s="27">
        <f t="shared" si="12"/>
        <v>8.2642642380960751</v>
      </c>
      <c r="AH30" s="13">
        <f t="shared" si="13"/>
        <v>16.5142608898459</v>
      </c>
      <c r="AI30" s="13">
        <f t="shared" si="14"/>
        <v>24.75003611453576</v>
      </c>
      <c r="AJ30" s="27">
        <f t="shared" si="15"/>
        <v>32.971635859634262</v>
      </c>
      <c r="AK30" s="13">
        <f t="shared" si="16"/>
        <v>41.179105861490825</v>
      </c>
      <c r="AL30" s="14">
        <f t="shared" si="17"/>
        <v>49.372491646470735</v>
      </c>
      <c r="AM30" s="13">
        <f t="shared" si="18"/>
        <v>57.551838532701368</v>
      </c>
      <c r="AN30" s="13">
        <f t="shared" si="19"/>
        <v>65.717191630770685</v>
      </c>
      <c r="AO30" s="14">
        <f t="shared" si="20"/>
        <v>73.868595845269738</v>
      </c>
    </row>
    <row r="31" spans="1:41" x14ac:dyDescent="0.4">
      <c r="A31" s="171">
        <v>3.7</v>
      </c>
      <c r="B31" s="22">
        <f t="shared" si="29"/>
        <v>154668.03737720355</v>
      </c>
      <c r="C31" s="7">
        <f t="shared" si="29"/>
        <v>154807.25260751601</v>
      </c>
      <c r="D31" s="7">
        <f t="shared" si="29"/>
        <v>154946.21789991565</v>
      </c>
      <c r="E31" s="7">
        <f t="shared" si="29"/>
        <v>155084.93437319587</v>
      </c>
      <c r="F31" s="6">
        <f t="shared" si="29"/>
        <v>155223.40313815867</v>
      </c>
      <c r="G31" s="7">
        <f t="shared" si="29"/>
        <v>155361.62529769292</v>
      </c>
      <c r="H31" s="8">
        <f t="shared" si="29"/>
        <v>155499.60194685173</v>
      </c>
      <c r="I31" s="7">
        <f t="shared" si="29"/>
        <v>155637.33417292862</v>
      </c>
      <c r="J31" s="7">
        <f t="shared" si="29"/>
        <v>155774.82305553311</v>
      </c>
      <c r="K31" s="7">
        <f t="shared" si="29"/>
        <v>155912.06966666511</v>
      </c>
      <c r="L31" s="27">
        <f t="shared" si="30"/>
        <v>13.932802289316896</v>
      </c>
      <c r="M31" s="13">
        <f t="shared" si="31"/>
        <v>27.813017595850397</v>
      </c>
      <c r="N31" s="13">
        <f t="shared" si="32"/>
        <v>41.641017296293285</v>
      </c>
      <c r="O31" s="27">
        <f t="shared" si="33"/>
        <v>55.417169045016635</v>
      </c>
      <c r="P31" s="13">
        <f t="shared" si="34"/>
        <v>69.141836822149344</v>
      </c>
      <c r="Q31" s="14">
        <f t="shared" si="35"/>
        <v>82.81538098063902</v>
      </c>
      <c r="R31" s="13">
        <f t="shared" si="36"/>
        <v>96.43815829284722</v>
      </c>
      <c r="S31" s="13">
        <f t="shared" si="37"/>
        <v>110.01052199641708</v>
      </c>
      <c r="T31" s="14">
        <f t="shared" si="38"/>
        <v>123.53282183912233</v>
      </c>
      <c r="V31" s="186">
        <v>8.2000000000000206</v>
      </c>
      <c r="W31" s="22">
        <f t="shared" si="2"/>
        <v>201652.96752181061</v>
      </c>
      <c r="X31" s="7">
        <f t="shared" si="3"/>
        <v>201734.90697313694</v>
      </c>
      <c r="Y31" s="7">
        <f t="shared" si="4"/>
        <v>201816.77991515005</v>
      </c>
      <c r="Z31" s="7">
        <f t="shared" si="5"/>
        <v>201898.5864826481</v>
      </c>
      <c r="AA31" s="6">
        <f t="shared" si="6"/>
        <v>201980.32680999237</v>
      </c>
      <c r="AB31" s="7">
        <f t="shared" si="7"/>
        <v>202062.00103110966</v>
      </c>
      <c r="AC31" s="8">
        <f t="shared" si="8"/>
        <v>202143.60927949412</v>
      </c>
      <c r="AD31" s="7">
        <f t="shared" si="9"/>
        <v>202225.15168820886</v>
      </c>
      <c r="AE31" s="7">
        <f t="shared" si="10"/>
        <v>202306.62838988836</v>
      </c>
      <c r="AF31" s="7">
        <f t="shared" si="11"/>
        <v>202388.03951673993</v>
      </c>
      <c r="AG31" s="27">
        <f t="shared" si="12"/>
        <v>8.1969419025117531</v>
      </c>
      <c r="AH31" s="13">
        <f t="shared" si="13"/>
        <v>16.379904827830615</v>
      </c>
      <c r="AI31" s="13">
        <f t="shared" si="14"/>
        <v>24.548933451646008</v>
      </c>
      <c r="AJ31" s="27">
        <f t="shared" si="15"/>
        <v>32.704072246531723</v>
      </c>
      <c r="AK31" s="13">
        <f t="shared" si="16"/>
        <v>40.84536548354663</v>
      </c>
      <c r="AL31" s="14">
        <f t="shared" si="17"/>
        <v>48.972857232962269</v>
      </c>
      <c r="AM31" s="13">
        <f t="shared" si="18"/>
        <v>57.086591365601635</v>
      </c>
      <c r="AN31" s="13">
        <f t="shared" si="19"/>
        <v>65.186611554323463</v>
      </c>
      <c r="AO31" s="14">
        <f t="shared" si="20"/>
        <v>73.272961274604313</v>
      </c>
    </row>
    <row r="32" spans="1:41" x14ac:dyDescent="0.4">
      <c r="A32" s="171">
        <v>3.8</v>
      </c>
      <c r="B32" s="22">
        <f t="shared" si="29"/>
        <v>156049.07507078847</v>
      </c>
      <c r="C32" s="7">
        <f t="shared" si="29"/>
        <v>156185.84032490363</v>
      </c>
      <c r="D32" s="7">
        <f t="shared" si="29"/>
        <v>156322.36647861943</v>
      </c>
      <c r="E32" s="7">
        <f t="shared" si="29"/>
        <v>156458.65457422394</v>
      </c>
      <c r="F32" s="6">
        <f t="shared" si="29"/>
        <v>156594.70564675456</v>
      </c>
      <c r="G32" s="7">
        <f t="shared" si="29"/>
        <v>156730.520724067</v>
      </c>
      <c r="H32" s="8">
        <f t="shared" si="29"/>
        <v>156866.10082690394</v>
      </c>
      <c r="I32" s="7">
        <f t="shared" si="29"/>
        <v>157001.44696896229</v>
      </c>
      <c r="J32" s="7">
        <f t="shared" si="29"/>
        <v>157136.56015695992</v>
      </c>
      <c r="K32" s="7">
        <f t="shared" si="29"/>
        <v>157271.44139070169</v>
      </c>
      <c r="L32" s="27">
        <f t="shared" si="30"/>
        <v>13.687314785638591</v>
      </c>
      <c r="M32" s="13">
        <f t="shared" si="31"/>
        <v>27.324325316905743</v>
      </c>
      <c r="N32" s="13">
        <f t="shared" si="32"/>
        <v>40.911377549258759</v>
      </c>
      <c r="O32" s="27">
        <f t="shared" si="33"/>
        <v>54.448814061062876</v>
      </c>
      <c r="P32" s="13">
        <f t="shared" si="34"/>
        <v>67.936974096141057</v>
      </c>
      <c r="Q32" s="14">
        <f t="shared" si="35"/>
        <v>81.3761936055962</v>
      </c>
      <c r="R32" s="13">
        <f t="shared" si="36"/>
        <v>94.766805288614705</v>
      </c>
      <c r="S32" s="13">
        <f t="shared" si="37"/>
        <v>108.10913863329915</v>
      </c>
      <c r="T32" s="14">
        <f t="shared" si="38"/>
        <v>121.40351995645324</v>
      </c>
      <c r="V32" s="186">
        <v>8.3000000000000203</v>
      </c>
      <c r="W32" s="22">
        <f t="shared" si="2"/>
        <v>202469.38520054586</v>
      </c>
      <c r="X32" s="7">
        <f t="shared" si="3"/>
        <v>202550.66557266522</v>
      </c>
      <c r="Y32" s="7">
        <f t="shared" si="4"/>
        <v>202631.88076403562</v>
      </c>
      <c r="Z32" s="7">
        <f t="shared" si="5"/>
        <v>202713.03090517523</v>
      </c>
      <c r="AA32" s="6">
        <f t="shared" si="6"/>
        <v>202794.11612618473</v>
      </c>
      <c r="AB32" s="7">
        <f t="shared" si="7"/>
        <v>202875.13655674862</v>
      </c>
      <c r="AC32" s="8">
        <f t="shared" si="8"/>
        <v>202956.09232613762</v>
      </c>
      <c r="AD32" s="7">
        <f t="shared" si="9"/>
        <v>203036.98356321038</v>
      </c>
      <c r="AE32" s="7">
        <f t="shared" si="10"/>
        <v>203117.81039641495</v>
      </c>
      <c r="AF32" s="7">
        <f t="shared" si="11"/>
        <v>203198.5729537908</v>
      </c>
      <c r="AG32" s="27">
        <f t="shared" si="12"/>
        <v>8.1309740740398411</v>
      </c>
      <c r="AH32" s="13">
        <f t="shared" si="13"/>
        <v>16.24824855136103</v>
      </c>
      <c r="AI32" s="13">
        <f t="shared" si="14"/>
        <v>24.351866688462906</v>
      </c>
      <c r="AJ32" s="27">
        <f t="shared" si="15"/>
        <v>32.441871547780465</v>
      </c>
      <c r="AK32" s="13">
        <f t="shared" si="16"/>
        <v>40.518305998499272</v>
      </c>
      <c r="AL32" s="14">
        <f t="shared" si="17"/>
        <v>48.581212718214374</v>
      </c>
      <c r="AM32" s="13">
        <f t="shared" si="18"/>
        <v>56.63063419359969</v>
      </c>
      <c r="AN32" s="13">
        <f t="shared" si="19"/>
        <v>64.66661272131023</v>
      </c>
      <c r="AO32" s="14">
        <f t="shared" si="20"/>
        <v>72.689190409873845</v>
      </c>
    </row>
    <row r="33" spans="1:41" x14ac:dyDescent="0.4">
      <c r="A33" s="171">
        <v>3.9</v>
      </c>
      <c r="B33" s="22">
        <f t="shared" si="29"/>
        <v>157406.09166314435</v>
      </c>
      <c r="C33" s="7">
        <f t="shared" si="29"/>
        <v>157540.51196046107</v>
      </c>
      <c r="D33" s="7">
        <f t="shared" si="29"/>
        <v>157674.70326210486</v>
      </c>
      <c r="E33" s="7">
        <f t="shared" si="29"/>
        <v>157808.66654087146</v>
      </c>
      <c r="F33" s="6">
        <f t="shared" si="29"/>
        <v>157942.40276296137</v>
      </c>
      <c r="G33" s="7">
        <f t="shared" si="29"/>
        <v>158075.91288804112</v>
      </c>
      <c r="H33" s="8">
        <f t="shared" si="29"/>
        <v>158209.19786930404</v>
      </c>
      <c r="I33" s="7">
        <f t="shared" si="29"/>
        <v>158342.25865352986</v>
      </c>
      <c r="J33" s="7">
        <f t="shared" si="29"/>
        <v>158475.09618114424</v>
      </c>
      <c r="K33" s="7">
        <f t="shared" si="29"/>
        <v>158607.71138627699</v>
      </c>
      <c r="L33" s="27">
        <f t="shared" si="30"/>
        <v>13.452362398908008</v>
      </c>
      <c r="M33" s="13">
        <f t="shared" si="31"/>
        <v>26.856548757641576</v>
      </c>
      <c r="N33" s="13">
        <f t="shared" si="32"/>
        <v>40.212881942978129</v>
      </c>
      <c r="O33" s="27">
        <f t="shared" si="33"/>
        <v>53.521681750135031</v>
      </c>
      <c r="P33" s="13">
        <f t="shared" si="34"/>
        <v>66.78326494054636</v>
      </c>
      <c r="Q33" s="14">
        <f t="shared" si="35"/>
        <v>79.99794527888298</v>
      </c>
      <c r="R33" s="13">
        <f t="shared" si="36"/>
        <v>93.166033569374122</v>
      </c>
      <c r="S33" s="13">
        <f t="shared" si="37"/>
        <v>106.28783769201254</v>
      </c>
      <c r="T33" s="14">
        <f t="shared" si="38"/>
        <v>119.36366263759555</v>
      </c>
      <c r="V33" s="186">
        <v>8.4000000000000199</v>
      </c>
      <c r="W33" s="22">
        <f t="shared" si="2"/>
        <v>203279.27136297085</v>
      </c>
      <c r="X33" s="7">
        <f t="shared" si="3"/>
        <v>203359.9057511827</v>
      </c>
      <c r="Y33" s="7">
        <f t="shared" si="4"/>
        <v>203440.4762452509</v>
      </c>
      <c r="Z33" s="7">
        <f t="shared" si="5"/>
        <v>203520.98297159839</v>
      </c>
      <c r="AA33" s="6">
        <f t="shared" si="6"/>
        <v>203601.42605624837</v>
      </c>
      <c r="AB33" s="7">
        <f t="shared" si="7"/>
        <v>203681.80562482614</v>
      </c>
      <c r="AC33" s="8">
        <f t="shared" si="8"/>
        <v>203762.12180256049</v>
      </c>
      <c r="AD33" s="7">
        <f t="shared" si="9"/>
        <v>203842.37471428572</v>
      </c>
      <c r="AE33" s="7">
        <f t="shared" si="10"/>
        <v>203922.56448444343</v>
      </c>
      <c r="AF33" s="7">
        <f t="shared" si="11"/>
        <v>204002.69123708375</v>
      </c>
      <c r="AG33" s="27">
        <f t="shared" si="12"/>
        <v>8.0663176689704414</v>
      </c>
      <c r="AH33" s="13">
        <f t="shared" si="13"/>
        <v>16.119206293864409</v>
      </c>
      <c r="AI33" s="13">
        <f t="shared" si="14"/>
        <v>24.158707773167407</v>
      </c>
      <c r="AJ33" s="27">
        <f t="shared" si="15"/>
        <v>32.18486381979892</v>
      </c>
      <c r="AK33" s="13">
        <f t="shared" si="16"/>
        <v>40.197715961869108</v>
      </c>
      <c r="AL33" s="14">
        <f t="shared" si="17"/>
        <v>48.197305543581024</v>
      </c>
      <c r="AM33" s="13">
        <f t="shared" si="18"/>
        <v>56.183673726802226</v>
      </c>
      <c r="AN33" s="13">
        <f t="shared" si="19"/>
        <v>64.156861491559539</v>
      </c>
      <c r="AO33" s="14">
        <f t="shared" si="20"/>
        <v>72.116909637203207</v>
      </c>
    </row>
    <row r="34" spans="1:41" x14ac:dyDescent="0.4">
      <c r="A34" s="171">
        <v>4</v>
      </c>
      <c r="B34" s="22">
        <f t="shared" si="29"/>
        <v>158740.10519681993</v>
      </c>
      <c r="C34" s="7">
        <f t="shared" si="29"/>
        <v>158872.27853448421</v>
      </c>
      <c r="D34" s="7">
        <f t="shared" si="29"/>
        <v>159004.23231485658</v>
      </c>
      <c r="E34" s="7">
        <f t="shared" si="29"/>
        <v>159135.96744745516</v>
      </c>
      <c r="F34" s="6">
        <f t="shared" si="29"/>
        <v>159267.48483578485</v>
      </c>
      <c r="G34" s="7">
        <f t="shared" si="29"/>
        <v>159398.78537739164</v>
      </c>
      <c r="H34" s="8">
        <f t="shared" si="29"/>
        <v>159529.86996391666</v>
      </c>
      <c r="I34" s="7">
        <f t="shared" si="29"/>
        <v>159660.73948114939</v>
      </c>
      <c r="J34" s="7">
        <f t="shared" si="29"/>
        <v>159791.39480908026</v>
      </c>
      <c r="K34" s="7">
        <f t="shared" si="29"/>
        <v>159921.83682195292</v>
      </c>
      <c r="L34" s="27">
        <f t="shared" si="30"/>
        <v>13.227239890984492</v>
      </c>
      <c r="M34" s="13">
        <f t="shared" si="31"/>
        <v>26.408291466213996</v>
      </c>
      <c r="N34" s="13">
        <f t="shared" si="32"/>
        <v>39.543456570536364</v>
      </c>
      <c r="O34" s="27">
        <f t="shared" si="33"/>
        <v>52.633034248661716</v>
      </c>
      <c r="P34" s="13">
        <f t="shared" si="34"/>
        <v>65.677320778428111</v>
      </c>
      <c r="Q34" s="14">
        <f t="shared" si="35"/>
        <v>78.676609703863505</v>
      </c>
      <c r="R34" s="13">
        <f t="shared" si="36"/>
        <v>91.631191867578309</v>
      </c>
      <c r="S34" s="13">
        <f t="shared" si="37"/>
        <v>104.54135544280871</v>
      </c>
      <c r="T34" s="14">
        <f t="shared" si="38"/>
        <v>117.40738596499432</v>
      </c>
      <c r="V34" s="186">
        <v>8.5000000000000195</v>
      </c>
      <c r="W34" s="22">
        <f t="shared" si="2"/>
        <v>204082.75509586753</v>
      </c>
      <c r="X34" s="7">
        <f t="shared" si="3"/>
        <v>204162.75618406781</v>
      </c>
      <c r="Y34" s="7">
        <f t="shared" si="4"/>
        <v>204242.69462457145</v>
      </c>
      <c r="Z34" s="7">
        <f t="shared" si="5"/>
        <v>204322.57053988075</v>
      </c>
      <c r="AA34" s="6">
        <f t="shared" si="6"/>
        <v>204402.38405211532</v>
      </c>
      <c r="AB34" s="7">
        <f t="shared" si="7"/>
        <v>204482.13528301363</v>
      </c>
      <c r="AC34" s="8">
        <f t="shared" si="8"/>
        <v>204561.8243539345</v>
      </c>
      <c r="AD34" s="7">
        <f t="shared" si="9"/>
        <v>204641.45138585876</v>
      </c>
      <c r="AE34" s="7">
        <f t="shared" si="10"/>
        <v>204721.01649939112</v>
      </c>
      <c r="AF34" s="7">
        <f t="shared" si="11"/>
        <v>204800.5198147615</v>
      </c>
      <c r="AG34" s="27">
        <f t="shared" si="12"/>
        <v>8.0029314656567294</v>
      </c>
      <c r="AH34" s="13">
        <f t="shared" si="13"/>
        <v>15.992695990891661</v>
      </c>
      <c r="AI34" s="13">
        <f t="shared" si="14"/>
        <v>23.969334174325923</v>
      </c>
      <c r="AJ34" s="27">
        <f t="shared" si="15"/>
        <v>31.932886436930858</v>
      </c>
      <c r="AK34" s="13">
        <f t="shared" si="16"/>
        <v>39.883393022406381</v>
      </c>
      <c r="AL34" s="14">
        <f t="shared" si="17"/>
        <v>47.820893998577958</v>
      </c>
      <c r="AM34" s="13">
        <f t="shared" si="18"/>
        <v>55.745429258357035</v>
      </c>
      <c r="AN34" s="13">
        <f t="shared" si="19"/>
        <v>63.657038520817878</v>
      </c>
      <c r="AO34" s="14">
        <f t="shared" si="20"/>
        <v>71.555761331808753</v>
      </c>
    </row>
    <row r="35" spans="1:41" x14ac:dyDescent="0.4">
      <c r="A35" s="171">
        <v>4.0999999999999996</v>
      </c>
      <c r="B35" s="22">
        <f t="shared" si="29"/>
        <v>160052.06638831552</v>
      </c>
      <c r="C35" s="7">
        <f t="shared" si="29"/>
        <v>160182.08437107177</v>
      </c>
      <c r="D35" s="7">
        <f t="shared" si="29"/>
        <v>160311.89162753115</v>
      </c>
      <c r="E35" s="7">
        <f t="shared" si="29"/>
        <v>160441.48900945866</v>
      </c>
      <c r="F35" s="6">
        <f t="shared" si="29"/>
        <v>160570.87736312405</v>
      </c>
      <c r="G35" s="7">
        <f t="shared" si="29"/>
        <v>160700.05752935042</v>
      </c>
      <c r="H35" s="8">
        <f t="shared" si="29"/>
        <v>160829.03034356231</v>
      </c>
      <c r="I35" s="7">
        <f t="shared" si="29"/>
        <v>160957.79663583328</v>
      </c>
      <c r="J35" s="7">
        <f t="shared" si="29"/>
        <v>161086.35723093283</v>
      </c>
      <c r="K35" s="7">
        <f t="shared" si="29"/>
        <v>161214.71294837305</v>
      </c>
      <c r="L35" s="27">
        <f t="shared" si="30"/>
        <v>13.011305348627502</v>
      </c>
      <c r="M35" s="13">
        <f t="shared" si="31"/>
        <v>25.978282059601042</v>
      </c>
      <c r="N35" s="13">
        <f t="shared" si="32"/>
        <v>38.901212792989099</v>
      </c>
      <c r="O35" s="27">
        <f t="shared" si="33"/>
        <v>51.780377650051378</v>
      </c>
      <c r="P35" s="13">
        <f t="shared" si="34"/>
        <v>64.616054203041131</v>
      </c>
      <c r="Q35" s="14">
        <f t="shared" si="35"/>
        <v>77.408517524861963</v>
      </c>
      <c r="R35" s="13">
        <f t="shared" si="36"/>
        <v>90.158040217589587</v>
      </c>
      <c r="S35" s="13">
        <f t="shared" si="37"/>
        <v>102.86489244143013</v>
      </c>
      <c r="T35" s="14">
        <f t="shared" si="38"/>
        <v>115.52934194265981</v>
      </c>
      <c r="V35" s="186">
        <v>8.6000000000000192</v>
      </c>
      <c r="W35" s="22">
        <f t="shared" si="2"/>
        <v>204879.96145182676</v>
      </c>
      <c r="X35" s="7">
        <f t="shared" si="3"/>
        <v>204959.34153007224</v>
      </c>
      <c r="Y35" s="7">
        <f t="shared" si="4"/>
        <v>205038.66016861334</v>
      </c>
      <c r="Z35" s="7">
        <f t="shared" si="5"/>
        <v>205117.91748619705</v>
      </c>
      <c r="AA35" s="6">
        <f t="shared" si="6"/>
        <v>205197.1136012038</v>
      </c>
      <c r="AB35" s="7">
        <f t="shared" si="7"/>
        <v>205276.24863164849</v>
      </c>
      <c r="AC35" s="8">
        <f t="shared" si="8"/>
        <v>205355.32269518252</v>
      </c>
      <c r="AD35" s="7">
        <f t="shared" si="9"/>
        <v>205434.33590909516</v>
      </c>
      <c r="AE35" s="7">
        <f t="shared" si="10"/>
        <v>205513.28839031488</v>
      </c>
      <c r="AF35" s="7">
        <f t="shared" si="11"/>
        <v>205592.1802554114</v>
      </c>
      <c r="AG35" s="27">
        <f t="shared" si="12"/>
        <v>7.9407760031463113</v>
      </c>
      <c r="AH35" s="13">
        <f t="shared" si="13"/>
        <v>15.868639079388231</v>
      </c>
      <c r="AI35" s="13">
        <f t="shared" si="14"/>
        <v>23.783628582226811</v>
      </c>
      <c r="AJ35" s="27">
        <f t="shared" si="15"/>
        <v>31.685783694934798</v>
      </c>
      <c r="AK35" s="13">
        <f t="shared" si="16"/>
        <v>39.575143430876778</v>
      </c>
      <c r="AL35" s="14">
        <f t="shared" si="17"/>
        <v>47.451746635109885</v>
      </c>
      <c r="AM35" s="13">
        <f t="shared" si="18"/>
        <v>55.315631984878564</v>
      </c>
      <c r="AN35" s="13">
        <f t="shared" si="19"/>
        <v>63.166837990720524</v>
      </c>
      <c r="AO35" s="14">
        <f t="shared" si="20"/>
        <v>71.005402997601777</v>
      </c>
    </row>
    <row r="36" spans="1:41" x14ac:dyDescent="0.4">
      <c r="A36" s="171">
        <v>4.2</v>
      </c>
      <c r="B36" s="22">
        <f t="shared" si="29"/>
        <v>161342.86460245439</v>
      </c>
      <c r="C36" s="7">
        <f t="shared" si="29"/>
        <v>161470.81300231128</v>
      </c>
      <c r="D36" s="7">
        <f t="shared" si="29"/>
        <v>161598.55895195706</v>
      </c>
      <c r="E36" s="7">
        <f t="shared" si="29"/>
        <v>161726.10325032833</v>
      </c>
      <c r="F36" s="6">
        <f t="shared" si="29"/>
        <v>161853.4466913291</v>
      </c>
      <c r="G36" s="7">
        <f t="shared" si="29"/>
        <v>161980.59006387417</v>
      </c>
      <c r="H36" s="8">
        <f t="shared" si="29"/>
        <v>162107.53415193208</v>
      </c>
      <c r="I36" s="7">
        <f t="shared" si="29"/>
        <v>162234.2797345678</v>
      </c>
      <c r="J36" s="7">
        <f t="shared" si="29"/>
        <v>162360.82758598466</v>
      </c>
      <c r="K36" s="7">
        <f t="shared" si="29"/>
        <v>162487.17847556618</v>
      </c>
      <c r="L36" s="27">
        <f t="shared" si="30"/>
        <v>12.803973119560396</v>
      </c>
      <c r="M36" s="13">
        <f t="shared" si="31"/>
        <v>25.565360307256924</v>
      </c>
      <c r="N36" s="13">
        <f t="shared" si="32"/>
        <v>38.284426675614668</v>
      </c>
      <c r="O36" s="27">
        <f t="shared" si="33"/>
        <v>50.961434994242154</v>
      </c>
      <c r="P36" s="13">
        <f t="shared" si="34"/>
        <v>63.596645716053899</v>
      </c>
      <c r="Q36" s="14">
        <f t="shared" si="35"/>
        <v>76.190317003696691</v>
      </c>
      <c r="R36" s="13">
        <f t="shared" si="36"/>
        <v>88.742704755655723</v>
      </c>
      <c r="S36" s="13">
        <f t="shared" si="37"/>
        <v>101.25406263154582</v>
      </c>
      <c r="T36" s="14">
        <f t="shared" si="38"/>
        <v>113.72464207743178</v>
      </c>
      <c r="V36" s="186">
        <v>8.7000000000000206</v>
      </c>
      <c r="W36" s="22">
        <f t="shared" si="2"/>
        <v>205671.01162059652</v>
      </c>
      <c r="X36" s="7">
        <f t="shared" si="3"/>
        <v>205749.78260172604</v>
      </c>
      <c r="Y36" s="7">
        <f t="shared" si="4"/>
        <v>205828.49331430145</v>
      </c>
      <c r="Z36" s="7">
        <f t="shared" si="5"/>
        <v>205907.14387347084</v>
      </c>
      <c r="AA36" s="6">
        <f t="shared" si="6"/>
        <v>205985.73439403082</v>
      </c>
      <c r="AB36" s="7">
        <f t="shared" si="7"/>
        <v>206064.26499042797</v>
      </c>
      <c r="AC36" s="8">
        <f t="shared" si="8"/>
        <v>206142.73577676009</v>
      </c>
      <c r="AD36" s="7">
        <f t="shared" si="9"/>
        <v>206221.14686677782</v>
      </c>
      <c r="AE36" s="7">
        <f t="shared" si="10"/>
        <v>206299.49837388608</v>
      </c>
      <c r="AF36" s="7">
        <f t="shared" si="11"/>
        <v>206377.79041114543</v>
      </c>
      <c r="AG36" s="27">
        <f t="shared" si="12"/>
        <v>7.8798134868557099</v>
      </c>
      <c r="AH36" s="13">
        <f t="shared" si="13"/>
        <v>15.746960309625138</v>
      </c>
      <c r="AI36" s="13">
        <f t="shared" si="14"/>
        <v>23.601478628435871</v>
      </c>
      <c r="AJ36" s="27">
        <f t="shared" si="15"/>
        <v>31.443406440317631</v>
      </c>
      <c r="AK36" s="13">
        <f t="shared" si="16"/>
        <v>39.272781579667935</v>
      </c>
      <c r="AL36" s="14">
        <f t="shared" si="17"/>
        <v>47.089641719299834</v>
      </c>
      <c r="AM36" s="13">
        <f t="shared" si="18"/>
        <v>54.894024371169508</v>
      </c>
      <c r="AN36" s="13">
        <f t="shared" si="19"/>
        <v>62.685966887540417</v>
      </c>
      <c r="AO36" s="14">
        <f t="shared" si="20"/>
        <v>70.465506461478071</v>
      </c>
    </row>
    <row r="37" spans="1:41" x14ac:dyDescent="0.4">
      <c r="A37" s="171">
        <v>4.3</v>
      </c>
      <c r="B37" s="22">
        <f t="shared" si="29"/>
        <v>162613.33316791686</v>
      </c>
      <c r="C37" s="7">
        <f t="shared" si="29"/>
        <v>162739.29242290335</v>
      </c>
      <c r="D37" s="7">
        <f t="shared" si="29"/>
        <v>162865.05699569441</v>
      </c>
      <c r="E37" s="7">
        <f t="shared" si="29"/>
        <v>162990.62763680078</v>
      </c>
      <c r="F37" s="6">
        <f t="shared" si="29"/>
        <v>163116.00509211482</v>
      </c>
      <c r="G37" s="7">
        <f t="shared" si="29"/>
        <v>163241.19010294919</v>
      </c>
      <c r="H37" s="8">
        <f t="shared" si="29"/>
        <v>163366.18340607567</v>
      </c>
      <c r="I37" s="7">
        <f t="shared" si="29"/>
        <v>163490.98573376323</v>
      </c>
      <c r="J37" s="7">
        <f t="shared" si="29"/>
        <v>163615.59781381566</v>
      </c>
      <c r="K37" s="7">
        <f t="shared" si="29"/>
        <v>163740.02036960918</v>
      </c>
      <c r="L37" s="27">
        <f t="shared" si="30"/>
        <v>12.604707683087327</v>
      </c>
      <c r="M37" s="13">
        <f t="shared" si="31"/>
        <v>25.168465050664963</v>
      </c>
      <c r="N37" s="13">
        <f t="shared" si="32"/>
        <v>37.691521131724585</v>
      </c>
      <c r="O37" s="27">
        <f t="shared" si="33"/>
        <v>50.174122805008665</v>
      </c>
      <c r="P37" s="13">
        <f t="shared" si="34"/>
        <v>62.616514822933823</v>
      </c>
      <c r="Q37" s="14">
        <f t="shared" si="35"/>
        <v>75.018939835223136</v>
      </c>
      <c r="R37" s="13">
        <f t="shared" si="36"/>
        <v>87.381638412101893</v>
      </c>
      <c r="S37" s="13">
        <f t="shared" si="37"/>
        <v>99.704849067231407</v>
      </c>
      <c r="T37" s="14">
        <f t="shared" si="38"/>
        <v>111.98880828049732</v>
      </c>
      <c r="V37" s="186">
        <v>8.8000000000000203</v>
      </c>
      <c r="W37" s="22">
        <f t="shared" si="2"/>
        <v>206456.02309127359</v>
      </c>
      <c r="X37" s="7">
        <f t="shared" si="3"/>
        <v>206534.19652664688</v>
      </c>
      <c r="Y37" s="7">
        <f t="shared" si="4"/>
        <v>206612.31082930151</v>
      </c>
      <c r="Z37" s="7">
        <f t="shared" si="5"/>
        <v>206690.3661109352</v>
      </c>
      <c r="AA37" s="6">
        <f t="shared" si="6"/>
        <v>206768.36248290841</v>
      </c>
      <c r="AB37" s="7">
        <f t="shared" si="7"/>
        <v>206846.30005624576</v>
      </c>
      <c r="AC37" s="8">
        <f t="shared" si="8"/>
        <v>206924.17894163748</v>
      </c>
      <c r="AD37" s="7">
        <f t="shared" si="9"/>
        <v>207001.99924944088</v>
      </c>
      <c r="AE37" s="7">
        <f t="shared" si="10"/>
        <v>207079.76108968141</v>
      </c>
      <c r="AF37" s="7">
        <f t="shared" si="11"/>
        <v>207157.46457205442</v>
      </c>
      <c r="AG37" s="27">
        <f t="shared" si="12"/>
        <v>7.8200077000365127</v>
      </c>
      <c r="AH37" s="13">
        <f t="shared" si="13"/>
        <v>15.627587569208117</v>
      </c>
      <c r="AI37" s="13">
        <f t="shared" si="14"/>
        <v>23.422776623920072</v>
      </c>
      <c r="AJ37" s="27">
        <f t="shared" si="15"/>
        <v>31.205611723678885</v>
      </c>
      <c r="AK37" s="13">
        <f t="shared" si="16"/>
        <v>38.976129572169157</v>
      </c>
      <c r="AL37" s="14">
        <f t="shared" si="17"/>
        <v>46.734366718214005</v>
      </c>
      <c r="AM37" s="13">
        <f t="shared" si="18"/>
        <v>54.480359556211624</v>
      </c>
      <c r="AN37" s="13">
        <f t="shared" si="19"/>
        <v>62.21414432732854</v>
      </c>
      <c r="AO37" s="14">
        <f t="shared" si="20"/>
        <v>69.935757120198105</v>
      </c>
    </row>
    <row r="38" spans="1:41" x14ac:dyDescent="0.4">
      <c r="A38" s="171">
        <v>4.4000000000000004</v>
      </c>
      <c r="B38" s="22">
        <f t="shared" si="29"/>
        <v>163864.25412012916</v>
      </c>
      <c r="C38" s="7">
        <f t="shared" si="29"/>
        <v>163988.29978000678</v>
      </c>
      <c r="D38" s="7">
        <f t="shared" si="29"/>
        <v>164112.15805955528</v>
      </c>
      <c r="E38" s="7">
        <f t="shared" si="29"/>
        <v>164235.82966480555</v>
      </c>
      <c r="F38" s="6">
        <f t="shared" si="29"/>
        <v>164359.31529754173</v>
      </c>
      <c r="G38" s="7">
        <f t="shared" si="29"/>
        <v>164482.61565533621</v>
      </c>
      <c r="H38" s="8">
        <f t="shared" si="29"/>
        <v>164605.73143158422</v>
      </c>
      <c r="I38" s="7">
        <f t="shared" si="29"/>
        <v>164728.6633155384</v>
      </c>
      <c r="J38" s="7">
        <f t="shared" si="29"/>
        <v>164851.41199234227</v>
      </c>
      <c r="K38" s="7">
        <f t="shared" si="29"/>
        <v>164973.97814306439</v>
      </c>
      <c r="L38" s="27">
        <f t="shared" si="30"/>
        <v>12.413018312770873</v>
      </c>
      <c r="M38" s="13">
        <f t="shared" si="31"/>
        <v>24.786623681604397</v>
      </c>
      <c r="N38" s="13">
        <f t="shared" si="32"/>
        <v>37.121050363406539</v>
      </c>
      <c r="O38" s="27">
        <f t="shared" si="33"/>
        <v>49.416530638147378</v>
      </c>
      <c r="P38" s="13">
        <f t="shared" si="34"/>
        <v>61.673294830252416</v>
      </c>
      <c r="Q38" s="14">
        <f t="shared" si="35"/>
        <v>73.891571329819271</v>
      </c>
      <c r="R38" s="13">
        <f t="shared" si="36"/>
        <v>86.071586613630643</v>
      </c>
      <c r="S38" s="13">
        <f t="shared" si="37"/>
        <v>98.21356526541058</v>
      </c>
      <c r="T38" s="14">
        <f t="shared" si="38"/>
        <v>110.31772999683744</v>
      </c>
      <c r="V38" s="186">
        <v>8.9000000000000199</v>
      </c>
      <c r="W38" s="22">
        <f t="shared" si="2"/>
        <v>207235.10980592624</v>
      </c>
      <c r="X38" s="7">
        <f t="shared" si="3"/>
        <v>207312.69690033569</v>
      </c>
      <c r="Y38" s="7">
        <f t="shared" si="4"/>
        <v>207390.2259639953</v>
      </c>
      <c r="Z38" s="7">
        <f t="shared" si="5"/>
        <v>207467.69710529281</v>
      </c>
      <c r="AA38" s="6">
        <f t="shared" si="6"/>
        <v>207545.11043229233</v>
      </c>
      <c r="AB38" s="7">
        <f t="shared" si="7"/>
        <v>207622.46605273584</v>
      </c>
      <c r="AC38" s="8">
        <f t="shared" si="8"/>
        <v>207699.7640740443</v>
      </c>
      <c r="AD38" s="7">
        <f t="shared" si="9"/>
        <v>207777.00460331919</v>
      </c>
      <c r="AE38" s="7">
        <f t="shared" si="10"/>
        <v>207854.18774734373</v>
      </c>
      <c r="AF38" s="7">
        <f t="shared" si="11"/>
        <v>207931.313612584</v>
      </c>
      <c r="AG38" s="27">
        <f t="shared" si="12"/>
        <v>7.7613239204220008</v>
      </c>
      <c r="AH38" s="13">
        <f t="shared" si="13"/>
        <v>15.510451718815602</v>
      </c>
      <c r="AI38" s="13">
        <f t="shared" si="14"/>
        <v>23.24741931410972</v>
      </c>
      <c r="AJ38" s="27">
        <f t="shared" si="15"/>
        <v>30.972262474795571</v>
      </c>
      <c r="AK38" s="13">
        <f t="shared" si="16"/>
        <v>38.6850168199162</v>
      </c>
      <c r="AL38" s="14">
        <f t="shared" si="17"/>
        <v>46.385717819677666</v>
      </c>
      <c r="AM38" s="13">
        <f t="shared" si="18"/>
        <v>54.074400796234841</v>
      </c>
      <c r="AN38" s="13">
        <f t="shared" si="19"/>
        <v>61.751100924768252</v>
      </c>
      <c r="AO38" s="14">
        <f t="shared" si="20"/>
        <v>69.415853233775124</v>
      </c>
    </row>
    <row r="39" spans="1:41" x14ac:dyDescent="0.4">
      <c r="A39" s="171">
        <v>4.5</v>
      </c>
      <c r="B39" s="22">
        <f t="shared" si="29"/>
        <v>165096.36244473135</v>
      </c>
      <c r="C39" s="7">
        <f t="shared" si="29"/>
        <v>165218.56557036049</v>
      </c>
      <c r="D39" s="7">
        <f t="shared" si="29"/>
        <v>165340.5881889929</v>
      </c>
      <c r="E39" s="7">
        <f t="shared" si="29"/>
        <v>165462.43096572527</v>
      </c>
      <c r="F39" s="6">
        <f t="shared" si="29"/>
        <v>165584.09456174207</v>
      </c>
      <c r="G39" s="7">
        <f t="shared" si="29"/>
        <v>165705.57963434694</v>
      </c>
      <c r="H39" s="8">
        <f t="shared" si="29"/>
        <v>165826.88683699394</v>
      </c>
      <c r="I39" s="7">
        <f t="shared" si="29"/>
        <v>165948.01681931867</v>
      </c>
      <c r="J39" s="7">
        <f t="shared" si="29"/>
        <v>166068.9702271687</v>
      </c>
      <c r="K39" s="7">
        <f t="shared" si="29"/>
        <v>166189.7477026339</v>
      </c>
      <c r="L39" s="27">
        <f t="shared" si="30"/>
        <v>12.228454414376756</v>
      </c>
      <c r="M39" s="13">
        <f t="shared" si="31"/>
        <v>24.418942946533207</v>
      </c>
      <c r="N39" s="13">
        <f t="shared" si="32"/>
        <v>36.571686259936541</v>
      </c>
      <c r="O39" s="27">
        <f t="shared" si="33"/>
        <v>48.686903196998173</v>
      </c>
      <c r="P39" s="13">
        <f t="shared" si="34"/>
        <v>60.764810798194958</v>
      </c>
      <c r="Q39" s="14">
        <f t="shared" si="35"/>
        <v>72.805624321277719</v>
      </c>
      <c r="R39" s="13">
        <f t="shared" si="36"/>
        <v>84.809557260276051</v>
      </c>
      <c r="S39" s="13">
        <f t="shared" si="37"/>
        <v>96.776821363833733</v>
      </c>
      <c r="T39" s="14">
        <f t="shared" si="38"/>
        <v>108.70762665360235</v>
      </c>
      <c r="V39" s="186">
        <v>9.0000000000000195</v>
      </c>
      <c r="W39" s="22">
        <f t="shared" si="2"/>
        <v>208008.38230519055</v>
      </c>
      <c r="X39" s="7">
        <f t="shared" si="3"/>
        <v>208085.39393099945</v>
      </c>
      <c r="Y39" s="7">
        <f t="shared" si="4"/>
        <v>208162.34859553369</v>
      </c>
      <c r="Z39" s="7">
        <f t="shared" si="5"/>
        <v>208239.24640400434</v>
      </c>
      <c r="AA39" s="6">
        <f t="shared" si="6"/>
        <v>208316.08746131192</v>
      </c>
      <c r="AB39" s="7">
        <f t="shared" si="7"/>
        <v>208392.87187204766</v>
      </c>
      <c r="AC39" s="8">
        <f t="shared" si="8"/>
        <v>208469.59974049471</v>
      </c>
      <c r="AD39" s="7">
        <f t="shared" si="9"/>
        <v>208546.2711706293</v>
      </c>
      <c r="AE39" s="7">
        <f t="shared" si="10"/>
        <v>208622.88626612216</v>
      </c>
      <c r="AF39" s="7">
        <f t="shared" si="11"/>
        <v>208699.44513033968</v>
      </c>
      <c r="AG39" s="27">
        <f t="shared" si="12"/>
        <v>7.7037288431893103</v>
      </c>
      <c r="AH39" s="13">
        <f t="shared" si="13"/>
        <v>15.395486437628279</v>
      </c>
      <c r="AI39" s="13">
        <f t="shared" si="14"/>
        <v>23.075307648890885</v>
      </c>
      <c r="AJ39" s="27">
        <f t="shared" si="15"/>
        <v>30.743227198603563</v>
      </c>
      <c r="AK39" s="13">
        <f t="shared" si="16"/>
        <v>38.399279664474307</v>
      </c>
      <c r="AL39" s="14">
        <f t="shared" si="17"/>
        <v>46.043499481515028</v>
      </c>
      <c r="AM39" s="13">
        <f t="shared" si="18"/>
        <v>53.675920942710945</v>
      </c>
      <c r="AN39" s="13">
        <f t="shared" si="19"/>
        <v>61.296578199689975</v>
      </c>
      <c r="AO39" s="14">
        <f t="shared" si="20"/>
        <v>68.90550526350853</v>
      </c>
    </row>
    <row r="40" spans="1:41" x14ac:dyDescent="0.4">
      <c r="A40" s="171">
        <v>4.5999999999999996</v>
      </c>
      <c r="B40" s="22">
        <f t="shared" si="29"/>
        <v>166310.34988407657</v>
      </c>
      <c r="C40" s="7">
        <f t="shared" si="29"/>
        <v>166430.77740616089</v>
      </c>
      <c r="D40" s="7">
        <f t="shared" si="29"/>
        <v>166551.03089988261</v>
      </c>
      <c r="E40" s="7">
        <f t="shared" si="29"/>
        <v>166671.11099259785</v>
      </c>
      <c r="F40" s="6">
        <f t="shared" si="29"/>
        <v>166791.01830805215</v>
      </c>
      <c r="G40" s="7">
        <f t="shared" si="29"/>
        <v>166910.75346640873</v>
      </c>
      <c r="H40" s="8">
        <f t="shared" si="29"/>
        <v>167030.31708427705</v>
      </c>
      <c r="I40" s="7">
        <f t="shared" si="29"/>
        <v>167149.70977474045</v>
      </c>
      <c r="J40" s="7">
        <f t="shared" si="29"/>
        <v>167268.93214738386</v>
      </c>
      <c r="K40" s="7">
        <f t="shared" si="29"/>
        <v>167387.98480832146</v>
      </c>
      <c r="L40" s="27">
        <f t="shared" si="30"/>
        <v>12.050601439492311</v>
      </c>
      <c r="M40" s="13">
        <f t="shared" si="31"/>
        <v>24.064600885729305</v>
      </c>
      <c r="N40" s="13">
        <f t="shared" si="32"/>
        <v>36.0422064702434</v>
      </c>
      <c r="O40" s="27">
        <f t="shared" si="33"/>
        <v>47.983624643937219</v>
      </c>
      <c r="P40" s="13">
        <f t="shared" si="34"/>
        <v>59.889060194429476</v>
      </c>
      <c r="Q40" s="14">
        <f t="shared" si="35"/>
        <v>71.758716263604583</v>
      </c>
      <c r="R40" s="13">
        <f t="shared" si="36"/>
        <v>83.59279436423094</v>
      </c>
      <c r="S40" s="13">
        <f t="shared" si="37"/>
        <v>95.391494397103088</v>
      </c>
      <c r="T40" s="14">
        <f t="shared" si="38"/>
        <v>107.15501466766</v>
      </c>
      <c r="V40" s="186">
        <v>9.1000000000000192</v>
      </c>
      <c r="W40" s="22">
        <f t="shared" si="2"/>
        <v>208775.94786634503</v>
      </c>
      <c r="X40" s="7">
        <f t="shared" si="3"/>
        <v>208852.39457689953</v>
      </c>
      <c r="Y40" s="7">
        <f t="shared" si="4"/>
        <v>208928.7853644639</v>
      </c>
      <c r="Z40" s="7">
        <f t="shared" si="5"/>
        <v>209005.12033119917</v>
      </c>
      <c r="AA40" s="6">
        <f t="shared" si="6"/>
        <v>209081.39957896815</v>
      </c>
      <c r="AB40" s="7">
        <f t="shared" si="7"/>
        <v>209157.62320933689</v>
      </c>
      <c r="AC40" s="8">
        <f t="shared" si="8"/>
        <v>209233.79132357499</v>
      </c>
      <c r="AD40" s="7">
        <f t="shared" si="9"/>
        <v>209309.90402265772</v>
      </c>
      <c r="AE40" s="7">
        <f t="shared" si="10"/>
        <v>209385.96140726676</v>
      </c>
      <c r="AF40" s="7">
        <f t="shared" si="11"/>
        <v>209461.96357779138</v>
      </c>
      <c r="AG40" s="27">
        <f t="shared" si="12"/>
        <v>7.6471905077632982</v>
      </c>
      <c r="AH40" s="13">
        <f t="shared" si="13"/>
        <v>15.282628078595735</v>
      </c>
      <c r="AI40" s="13">
        <f t="shared" si="14"/>
        <v>22.906346567120636</v>
      </c>
      <c r="AJ40" s="27">
        <f t="shared" si="15"/>
        <v>30.518379689165158</v>
      </c>
      <c r="AK40" s="13">
        <f t="shared" si="16"/>
        <v>38.118761023157276</v>
      </c>
      <c r="AL40" s="14">
        <f t="shared" si="17"/>
        <v>45.707524009543704</v>
      </c>
      <c r="AM40" s="13">
        <f t="shared" si="18"/>
        <v>53.284701952972682</v>
      </c>
      <c r="AN40" s="13">
        <f t="shared" si="19"/>
        <v>60.850328022264875</v>
      </c>
      <c r="AO40" s="14">
        <f t="shared" si="20"/>
        <v>68.404435250879033</v>
      </c>
    </row>
    <row r="41" spans="1:41" x14ac:dyDescent="0.4">
      <c r="A41" s="171">
        <v>4.7</v>
      </c>
      <c r="B41" s="22">
        <f t="shared" si="29"/>
        <v>167506.86836022339</v>
      </c>
      <c r="C41" s="7">
        <f t="shared" si="29"/>
        <v>167625.58340234289</v>
      </c>
      <c r="D41" s="7">
        <f t="shared" si="29"/>
        <v>167744.13053054281</v>
      </c>
      <c r="E41" s="7">
        <f t="shared" si="29"/>
        <v>167862.51033732193</v>
      </c>
      <c r="F41" s="6">
        <f t="shared" si="29"/>
        <v>167980.72341184088</v>
      </c>
      <c r="G41" s="7">
        <f t="shared" si="29"/>
        <v>168098.77033994815</v>
      </c>
      <c r="H41" s="8">
        <f t="shared" si="29"/>
        <v>168216.65170420564</v>
      </c>
      <c r="I41" s="7">
        <f t="shared" si="29"/>
        <v>168334.36808391372</v>
      </c>
      <c r="J41" s="7">
        <f t="shared" si="29"/>
        <v>168451.92005513652</v>
      </c>
      <c r="K41" s="7">
        <f t="shared" si="29"/>
        <v>168569.30819072668</v>
      </c>
      <c r="L41" s="27">
        <f t="shared" si="30"/>
        <v>11.879077293968294</v>
      </c>
      <c r="M41" s="13">
        <f t="shared" si="31"/>
        <v>23.722839745343663</v>
      </c>
      <c r="N41" s="13">
        <f t="shared" si="32"/>
        <v>35.531483911821852</v>
      </c>
      <c r="O41" s="27">
        <f t="shared" si="33"/>
        <v>47.305204797332408</v>
      </c>
      <c r="P41" s="13">
        <f t="shared" si="34"/>
        <v>59.044195868220413</v>
      </c>
      <c r="Q41" s="14">
        <f t="shared" si="35"/>
        <v>70.748649068467785</v>
      </c>
      <c r="R41" s="13">
        <f t="shared" si="36"/>
        <v>82.418754835176514</v>
      </c>
      <c r="S41" s="13">
        <f t="shared" si="37"/>
        <v>94.05470211408101</v>
      </c>
      <c r="T41" s="14">
        <f t="shared" si="38"/>
        <v>105.65667837430374</v>
      </c>
      <c r="V41" s="186">
        <v>9.2000000000000206</v>
      </c>
      <c r="W41" s="22">
        <f t="shared" si="2"/>
        <v>209537.91063432957</v>
      </c>
      <c r="X41" s="7">
        <f t="shared" si="3"/>
        <v>209613.80267668958</v>
      </c>
      <c r="Y41" s="7">
        <f t="shared" si="4"/>
        <v>209689.63980439038</v>
      </c>
      <c r="Z41" s="7">
        <f t="shared" si="5"/>
        <v>209765.42211666348</v>
      </c>
      <c r="AA41" s="6">
        <f t="shared" si="6"/>
        <v>209841.14971245371</v>
      </c>
      <c r="AB41" s="7">
        <f t="shared" si="7"/>
        <v>209916.82269042052</v>
      </c>
      <c r="AC41" s="8">
        <f t="shared" si="8"/>
        <v>209992.44114893899</v>
      </c>
      <c r="AD41" s="7">
        <f t="shared" si="9"/>
        <v>210068.00518610093</v>
      </c>
      <c r="AE41" s="7">
        <f t="shared" si="10"/>
        <v>210143.51489971622</v>
      </c>
      <c r="AF41" s="7">
        <f t="shared" si="11"/>
        <v>210218.97038731363</v>
      </c>
      <c r="AG41" s="27">
        <f t="shared" si="12"/>
        <v>7.5916782297135796</v>
      </c>
      <c r="AH41" s="13">
        <f t="shared" si="13"/>
        <v>15.171815533307381</v>
      </c>
      <c r="AI41" s="13">
        <f t="shared" si="14"/>
        <v>22.740444794297218</v>
      </c>
      <c r="AJ41" s="27">
        <f t="shared" si="15"/>
        <v>30.297598762699636</v>
      </c>
      <c r="AK41" s="13">
        <f t="shared" si="16"/>
        <v>37.843310056254268</v>
      </c>
      <c r="AL41" s="14">
        <f t="shared" si="17"/>
        <v>45.377611160685774</v>
      </c>
      <c r="AM41" s="13">
        <f t="shared" si="18"/>
        <v>52.900534430635162</v>
      </c>
      <c r="AN41" s="13">
        <f t="shared" si="19"/>
        <v>60.412112090532901</v>
      </c>
      <c r="AO41" s="14">
        <f t="shared" si="20"/>
        <v>67.912376234686235</v>
      </c>
    </row>
    <row r="42" spans="1:41" x14ac:dyDescent="0.4">
      <c r="A42" s="171">
        <v>4.8</v>
      </c>
      <c r="B42" s="22">
        <f t="shared" si="29"/>
        <v>168686.53306034984</v>
      </c>
      <c r="C42" s="7">
        <f t="shared" si="29"/>
        <v>168803.59523050906</v>
      </c>
      <c r="D42" s="7">
        <f t="shared" si="29"/>
        <v>168920.49526456883</v>
      </c>
      <c r="E42" s="7">
        <f t="shared" si="29"/>
        <v>169037.23372277903</v>
      </c>
      <c r="F42" s="6">
        <f t="shared" si="29"/>
        <v>169153.81116229843</v>
      </c>
      <c r="G42" s="7">
        <f t="shared" si="29"/>
        <v>169270.22813721822</v>
      </c>
      <c r="H42" s="8">
        <f t="shared" si="29"/>
        <v>169386.48519858511</v>
      </c>
      <c r="I42" s="7">
        <f t="shared" si="29"/>
        <v>169502.58289442435</v>
      </c>
      <c r="J42" s="7">
        <f t="shared" si="29"/>
        <v>169618.52176976227</v>
      </c>
      <c r="K42" s="7">
        <f t="shared" si="29"/>
        <v>169734.30236664909</v>
      </c>
      <c r="L42" s="27">
        <f t="shared" si="30"/>
        <v>11.713529171742266</v>
      </c>
      <c r="M42" s="13">
        <f t="shared" si="31"/>
        <v>23.392959727178095</v>
      </c>
      <c r="N42" s="13">
        <f t="shared" si="32"/>
        <v>35.038477516965941</v>
      </c>
      <c r="O42" s="27">
        <f t="shared" si="33"/>
        <v>46.650266953045502</v>
      </c>
      <c r="P42" s="13">
        <f t="shared" si="34"/>
        <v>58.228511023335159</v>
      </c>
      <c r="Q42" s="14">
        <f t="shared" si="35"/>
        <v>69.773391305439873</v>
      </c>
      <c r="R42" s="13">
        <f t="shared" si="36"/>
        <v>81.285087981028482</v>
      </c>
      <c r="S42" s="13">
        <f t="shared" si="37"/>
        <v>92.76377984933788</v>
      </c>
      <c r="T42" s="14">
        <f t="shared" si="38"/>
        <v>104.20964434117195</v>
      </c>
      <c r="V42" s="186">
        <v>9.3000000000000203</v>
      </c>
      <c r="W42" s="22">
        <f t="shared" si="2"/>
        <v>210294.37174614222</v>
      </c>
      <c r="X42" s="7">
        <f t="shared" si="3"/>
        <v>210369.71907317213</v>
      </c>
      <c r="Y42" s="7">
        <f t="shared" si="4"/>
        <v>210445.01246509605</v>
      </c>
      <c r="Z42" s="7">
        <f t="shared" si="5"/>
        <v>210520.25201832998</v>
      </c>
      <c r="AA42" s="6">
        <f t="shared" si="6"/>
        <v>210595.43782901447</v>
      </c>
      <c r="AB42" s="7">
        <f t="shared" si="7"/>
        <v>210670.56999301564</v>
      </c>
      <c r="AC42" s="8">
        <f t="shared" si="8"/>
        <v>210745.6486059264</v>
      </c>
      <c r="AD42" s="7">
        <f t="shared" si="9"/>
        <v>210820.6737630672</v>
      </c>
      <c r="AE42" s="7">
        <f t="shared" si="10"/>
        <v>210895.6455594876</v>
      </c>
      <c r="AF42" s="7">
        <f t="shared" si="11"/>
        <v>210970.56408996685</v>
      </c>
      <c r="AG42" s="27">
        <f t="shared" si="12"/>
        <v>7.5371625363186467</v>
      </c>
      <c r="AH42" s="13">
        <f t="shared" si="13"/>
        <v>15.062990103993798</v>
      </c>
      <c r="AI42" s="13">
        <f t="shared" si="14"/>
        <v>22.57751465291949</v>
      </c>
      <c r="AJ42" s="27">
        <f t="shared" si="15"/>
        <v>30.080768005107529</v>
      </c>
      <c r="AK42" s="13">
        <f t="shared" si="16"/>
        <v>37.572781855036737</v>
      </c>
      <c r="AL42" s="14">
        <f t="shared" si="17"/>
        <v>45.053587770671584</v>
      </c>
      <c r="AM42" s="13">
        <f t="shared" si="18"/>
        <v>52.523217193724122</v>
      </c>
      <c r="AN42" s="13">
        <f t="shared" si="19"/>
        <v>59.981701440701727</v>
      </c>
      <c r="AO42" s="14">
        <f t="shared" si="20"/>
        <v>67.42907170302351</v>
      </c>
    </row>
    <row r="43" spans="1:41" x14ac:dyDescent="0.4">
      <c r="A43" s="171">
        <v>4.9000000000000004</v>
      </c>
      <c r="B43" s="22">
        <f t="shared" si="29"/>
        <v>169849.92522418106</v>
      </c>
      <c r="C43" s="7">
        <f t="shared" si="29"/>
        <v>169965.39087852245</v>
      </c>
      <c r="D43" s="7">
        <f t="shared" si="29"/>
        <v>170080.69986292766</v>
      </c>
      <c r="E43" s="7">
        <f t="shared" si="29"/>
        <v>170195.85270776271</v>
      </c>
      <c r="F43" s="6">
        <f t="shared" si="29"/>
        <v>170310.84994052679</v>
      </c>
      <c r="G43" s="7">
        <f t="shared" si="29"/>
        <v>170425.69208587351</v>
      </c>
      <c r="H43" s="8">
        <f t="shared" si="29"/>
        <v>170540.37966563195</v>
      </c>
      <c r="I43" s="7">
        <f t="shared" si="29"/>
        <v>170654.91319882756</v>
      </c>
      <c r="J43" s="7">
        <f t="shared" si="29"/>
        <v>170769.29320170282</v>
      </c>
      <c r="K43" s="7">
        <f t="shared" si="29"/>
        <v>170883.52018773759</v>
      </c>
      <c r="L43" s="27">
        <f t="shared" si="30"/>
        <v>11.553630756272469</v>
      </c>
      <c r="M43" s="13">
        <f t="shared" si="31"/>
        <v>23.074313462770078</v>
      </c>
      <c r="N43" s="13">
        <f t="shared" si="32"/>
        <v>34.562224048888311</v>
      </c>
      <c r="O43" s="27">
        <f t="shared" si="33"/>
        <v>46.017537110019475</v>
      </c>
      <c r="P43" s="13">
        <f t="shared" si="34"/>
        <v>57.440425920241978</v>
      </c>
      <c r="Q43" s="14">
        <f t="shared" si="35"/>
        <v>68.83106244544615</v>
      </c>
      <c r="R43" s="13">
        <f t="shared" si="36"/>
        <v>80.189617355994415</v>
      </c>
      <c r="S43" s="13">
        <f t="shared" si="37"/>
        <v>91.516260039177723</v>
      </c>
      <c r="T43" s="14">
        <f t="shared" si="38"/>
        <v>102.8111586117011</v>
      </c>
      <c r="V43" s="186">
        <v>9.4000000000000199</v>
      </c>
      <c r="W43" s="22">
        <f t="shared" si="2"/>
        <v>211045.42944901512</v>
      </c>
      <c r="X43" s="7">
        <f t="shared" si="3"/>
        <v>211120.24173087467</v>
      </c>
      <c r="Y43" s="7">
        <f t="shared" si="4"/>
        <v>211195.00102952067</v>
      </c>
      <c r="Z43" s="7">
        <f t="shared" si="5"/>
        <v>211269.70743866242</v>
      </c>
      <c r="AA43" s="6">
        <f t="shared" si="6"/>
        <v>211344.36105174429</v>
      </c>
      <c r="AB43" s="7">
        <f t="shared" si="7"/>
        <v>211418.96196194686</v>
      </c>
      <c r="AC43" s="8">
        <f t="shared" si="8"/>
        <v>211493.51026218777</v>
      </c>
      <c r="AD43" s="7">
        <f t="shared" si="9"/>
        <v>211568.00604512283</v>
      </c>
      <c r="AE43" s="7">
        <f t="shared" si="10"/>
        <v>211642.44940314698</v>
      </c>
      <c r="AF43" s="7">
        <f t="shared" si="11"/>
        <v>211716.84042839552</v>
      </c>
      <c r="AG43" s="27">
        <f t="shared" si="12"/>
        <v>7.4836151067574974</v>
      </c>
      <c r="AH43" s="13">
        <f t="shared" si="13"/>
        <v>14.956095383764477</v>
      </c>
      <c r="AI43" s="13">
        <f t="shared" si="14"/>
        <v>22.41747188361478</v>
      </c>
      <c r="AJ43" s="27">
        <f t="shared" si="15"/>
        <v>29.867775535938563</v>
      </c>
      <c r="AK43" s="13">
        <f t="shared" si="16"/>
        <v>37.307037147751544</v>
      </c>
      <c r="AL43" s="14">
        <f t="shared" si="17"/>
        <v>44.735287404153496</v>
      </c>
      <c r="AM43" s="13">
        <f t="shared" si="18"/>
        <v>52.152556869114051</v>
      </c>
      <c r="AN43" s="13">
        <f t="shared" si="19"/>
        <v>59.558875985996565</v>
      </c>
      <c r="AO43" s="14">
        <f t="shared" si="20"/>
        <v>66.954275078111095</v>
      </c>
    </row>
    <row r="44" spans="1:41" x14ac:dyDescent="0.4">
      <c r="A44" s="171">
        <v>5</v>
      </c>
      <c r="B44" s="22">
        <f t="shared" si="29"/>
        <v>170997.59466766968</v>
      </c>
      <c r="C44" s="7">
        <f t="shared" ref="C44:K48" si="39">(($A44+C$2*0.01)^(1/3))*100000</f>
        <v>171111.51714951466</v>
      </c>
      <c r="D44" s="7">
        <f t="shared" si="39"/>
        <v>171225.28813858592</v>
      </c>
      <c r="E44" s="7">
        <f t="shared" si="39"/>
        <v>171338.90813751434</v>
      </c>
      <c r="F44" s="6">
        <f t="shared" si="39"/>
        <v>171452.37764626791</v>
      </c>
      <c r="G44" s="7">
        <f t="shared" si="39"/>
        <v>171565.69716217092</v>
      </c>
      <c r="H44" s="8">
        <f t="shared" si="39"/>
        <v>171678.86717992337</v>
      </c>
      <c r="I44" s="7">
        <f t="shared" si="39"/>
        <v>171791.8881916198</v>
      </c>
      <c r="J44" s="7">
        <f t="shared" si="39"/>
        <v>171904.76068676816</v>
      </c>
      <c r="K44" s="7">
        <f t="shared" si="39"/>
        <v>172017.48515230857</v>
      </c>
      <c r="L44" s="27">
        <f t="shared" si="30"/>
        <v>11.399079739640001</v>
      </c>
      <c r="M44" s="13">
        <f t="shared" si="31"/>
        <v>22.766301113442751</v>
      </c>
      <c r="N44" s="13">
        <f t="shared" si="32"/>
        <v>34.101830843661446</v>
      </c>
      <c r="O44" s="27">
        <f t="shared" si="33"/>
        <v>45.405834413249977</v>
      </c>
      <c r="P44" s="13">
        <f t="shared" si="34"/>
        <v>56.678476077795494</v>
      </c>
      <c r="Q44" s="14">
        <f t="shared" si="35"/>
        <v>67.919918877363671</v>
      </c>
      <c r="R44" s="13">
        <f t="shared" si="36"/>
        <v>79.130324647849193</v>
      </c>
      <c r="S44" s="13">
        <f t="shared" si="37"/>
        <v>90.309854032588191</v>
      </c>
      <c r="T44" s="14">
        <f t="shared" si="38"/>
        <v>101.45866649367963</v>
      </c>
      <c r="V44" s="186">
        <v>9.5000000000000195</v>
      </c>
      <c r="W44" s="22">
        <f t="shared" si="2"/>
        <v>211791.17921274478</v>
      </c>
      <c r="X44" s="7">
        <f t="shared" si="3"/>
        <v>211865.46584781341</v>
      </c>
      <c r="Y44" s="7">
        <f t="shared" si="4"/>
        <v>211939.70042496311</v>
      </c>
      <c r="Z44" s="7">
        <f t="shared" si="5"/>
        <v>212013.88303529983</v>
      </c>
      <c r="AA44" s="6">
        <f t="shared" si="6"/>
        <v>212088.0137696747</v>
      </c>
      <c r="AB44" s="7">
        <f t="shared" si="7"/>
        <v>212162.09271868502</v>
      </c>
      <c r="AC44" s="8">
        <f t="shared" si="8"/>
        <v>212236.11997267505</v>
      </c>
      <c r="AD44" s="7">
        <f t="shared" si="9"/>
        <v>212310.09562173716</v>
      </c>
      <c r="AE44" s="7">
        <f t="shared" si="10"/>
        <v>212384.01975571297</v>
      </c>
      <c r="AF44" s="7">
        <f t="shared" si="11"/>
        <v>212457.89246419386</v>
      </c>
      <c r="AG44" s="27">
        <f t="shared" si="12"/>
        <v>7.4310087150370236</v>
      </c>
      <c r="AH44" s="13">
        <f t="shared" si="13"/>
        <v>14.851077144354349</v>
      </c>
      <c r="AI44" s="13">
        <f t="shared" si="14"/>
        <v>22.260235477704555</v>
      </c>
      <c r="AJ44" s="27">
        <f t="shared" si="15"/>
        <v>29.658513786242111</v>
      </c>
      <c r="AK44" s="13">
        <f t="shared" si="16"/>
        <v>37.045942023309181</v>
      </c>
      <c r="AL44" s="14">
        <f t="shared" si="17"/>
        <v>44.422550024843076</v>
      </c>
      <c r="AM44" s="13">
        <f t="shared" si="18"/>
        <v>51.788367510482203</v>
      </c>
      <c r="AN44" s="13">
        <f t="shared" si="19"/>
        <v>59.143424083507853</v>
      </c>
      <c r="AO44" s="14">
        <f t="shared" si="20"/>
        <v>66.487749231891939</v>
      </c>
    </row>
    <row r="45" spans="1:41" x14ac:dyDescent="0.4">
      <c r="A45" s="171">
        <v>5.0999999999999996</v>
      </c>
      <c r="B45" s="22">
        <f t="shared" ref="B45:B48" si="40">(($A45+B$2*0.01)^(1/3))*100000</f>
        <v>172130.06207263158</v>
      </c>
      <c r="C45" s="7">
        <f t="shared" si="39"/>
        <v>172242.49192959678</v>
      </c>
      <c r="D45" s="7">
        <f t="shared" si="39"/>
        <v>172354.77520255066</v>
      </c>
      <c r="E45" s="7">
        <f t="shared" si="39"/>
        <v>172466.91236834493</v>
      </c>
      <c r="F45" s="6">
        <f t="shared" si="39"/>
        <v>172578.90390135389</v>
      </c>
      <c r="G45" s="7">
        <f t="shared" si="39"/>
        <v>172690.75027349251</v>
      </c>
      <c r="H45" s="8">
        <f t="shared" si="39"/>
        <v>172802.45195423375</v>
      </c>
      <c r="I45" s="7">
        <f t="shared" si="39"/>
        <v>172914.00941062591</v>
      </c>
      <c r="J45" s="7">
        <f t="shared" si="39"/>
        <v>173025.42310730976</v>
      </c>
      <c r="K45" s="7">
        <f t="shared" si="39"/>
        <v>173136.69350653572</v>
      </c>
      <c r="L45" s="27">
        <f t="shared" si="30"/>
        <v>11.249595618777676</v>
      </c>
      <c r="M45" s="13">
        <f t="shared" si="31"/>
        <v>22.468366016604705</v>
      </c>
      <c r="N45" s="13">
        <f t="shared" si="32"/>
        <v>33.656469358276809</v>
      </c>
      <c r="O45" s="27">
        <f t="shared" si="33"/>
        <v>44.814062655670568</v>
      </c>
      <c r="P45" s="13">
        <f t="shared" si="34"/>
        <v>55.941301779006608</v>
      </c>
      <c r="Q45" s="14">
        <f t="shared" si="35"/>
        <v>67.038341467239661</v>
      </c>
      <c r="R45" s="13">
        <f t="shared" si="36"/>
        <v>78.105335338652367</v>
      </c>
      <c r="S45" s="13">
        <f t="shared" si="37"/>
        <v>89.142435901449062</v>
      </c>
      <c r="T45" s="14">
        <f t="shared" si="38"/>
        <v>100.14979456394212</v>
      </c>
      <c r="V45" s="186">
        <v>9.6000000000000192</v>
      </c>
      <c r="W45" s="22">
        <f t="shared" si="2"/>
        <v>212531.71383652231</v>
      </c>
      <c r="X45" s="7">
        <f t="shared" si="3"/>
        <v>212605.48396179275</v>
      </c>
      <c r="Y45" s="7">
        <f t="shared" si="4"/>
        <v>212679.20292885226</v>
      </c>
      <c r="Z45" s="7">
        <f t="shared" si="5"/>
        <v>212752.87082630201</v>
      </c>
      <c r="AA45" s="6">
        <f t="shared" si="6"/>
        <v>212826.48774249764</v>
      </c>
      <c r="AB45" s="7">
        <f t="shared" si="7"/>
        <v>212900.05376555058</v>
      </c>
      <c r="AC45" s="8">
        <f t="shared" si="8"/>
        <v>212973.56898332894</v>
      </c>
      <c r="AD45" s="7">
        <f t="shared" si="9"/>
        <v>213047.03348345816</v>
      </c>
      <c r="AE45" s="7">
        <f t="shared" si="10"/>
        <v>213120.44735332226</v>
      </c>
      <c r="AF45" s="7">
        <f t="shared" si="11"/>
        <v>213193.81068006461</v>
      </c>
      <c r="AG45" s="27">
        <f t="shared" si="12"/>
        <v>7.3793171767902095</v>
      </c>
      <c r="AH45" s="13">
        <f t="shared" si="13"/>
        <v>14.747883230011212</v>
      </c>
      <c r="AI45" s="13">
        <f t="shared" si="14"/>
        <v>22.105727519083302</v>
      </c>
      <c r="AJ45" s="27">
        <f t="shared" si="15"/>
        <v>29.45287928901962</v>
      </c>
      <c r="AK45" s="13">
        <f t="shared" si="16"/>
        <v>36.789367671852233</v>
      </c>
      <c r="AL45" s="14">
        <f t="shared" si="17"/>
        <v>44.115221686544828</v>
      </c>
      <c r="AM45" s="13">
        <f t="shared" si="18"/>
        <v>51.430470239603892</v>
      </c>
      <c r="AN45" s="13">
        <f t="shared" si="19"/>
        <v>58.735142126155552</v>
      </c>
      <c r="AO45" s="14">
        <f t="shared" si="20"/>
        <v>66.029266029945575</v>
      </c>
    </row>
    <row r="46" spans="1:41" x14ac:dyDescent="0.4">
      <c r="A46" s="171">
        <v>5.2</v>
      </c>
      <c r="B46" s="22">
        <f t="shared" si="40"/>
        <v>173247.82106818055</v>
      </c>
      <c r="C46" s="7">
        <f t="shared" si="39"/>
        <v>173358.80624976428</v>
      </c>
      <c r="D46" s="7">
        <f t="shared" si="39"/>
        <v>173469.64950646661</v>
      </c>
      <c r="E46" s="7">
        <f t="shared" si="39"/>
        <v>173580.35129114342</v>
      </c>
      <c r="F46" s="6">
        <f t="shared" si="39"/>
        <v>173690.91205434306</v>
      </c>
      <c r="G46" s="7">
        <f t="shared" si="39"/>
        <v>173801.33224432249</v>
      </c>
      <c r="H46" s="8">
        <f t="shared" si="39"/>
        <v>173911.61230706319</v>
      </c>
      <c r="I46" s="7">
        <f t="shared" si="39"/>
        <v>174021.75268628704</v>
      </c>
      <c r="J46" s="7">
        <f t="shared" si="39"/>
        <v>174131.75382347225</v>
      </c>
      <c r="K46" s="7">
        <f t="shared" si="39"/>
        <v>174241.6161578685</v>
      </c>
      <c r="L46" s="27">
        <f t="shared" si="30"/>
        <v>11.104917732387548</v>
      </c>
      <c r="M46" s="13">
        <f t="shared" si="31"/>
        <v>22.179990806209389</v>
      </c>
      <c r="N46" s="13">
        <f t="shared" si="32"/>
        <v>33.225369421299547</v>
      </c>
      <c r="O46" s="27">
        <f t="shared" si="33"/>
        <v>44.241202703560703</v>
      </c>
      <c r="P46" s="13">
        <f t="shared" si="34"/>
        <v>55.227638715266949</v>
      </c>
      <c r="Q46" s="14">
        <f t="shared" si="35"/>
        <v>66.184824464435223</v>
      </c>
      <c r="R46" s="13">
        <f t="shared" si="36"/>
        <v>77.112905914778821</v>
      </c>
      <c r="S46" s="13">
        <f t="shared" si="37"/>
        <v>88.012027995311655</v>
      </c>
      <c r="T46" s="14">
        <f t="shared" si="38"/>
        <v>98.882334609312238</v>
      </c>
      <c r="V46" s="186">
        <v>9.7000000000000206</v>
      </c>
      <c r="W46" s="22">
        <f t="shared" si="2"/>
        <v>213267.12355058879</v>
      </c>
      <c r="X46" s="7">
        <f t="shared" si="3"/>
        <v>213340.38605155962</v>
      </c>
      <c r="Y46" s="7">
        <f t="shared" si="4"/>
        <v>213413.59826940391</v>
      </c>
      <c r="Z46" s="7">
        <f t="shared" si="5"/>
        <v>213486.76029031147</v>
      </c>
      <c r="AA46" s="6">
        <f t="shared" si="6"/>
        <v>213559.87220023599</v>
      </c>
      <c r="AB46" s="7">
        <f t="shared" si="7"/>
        <v>213632.934084896</v>
      </c>
      <c r="AC46" s="8">
        <f t="shared" si="8"/>
        <v>213705.94602977543</v>
      </c>
      <c r="AD46" s="7">
        <f t="shared" si="9"/>
        <v>213778.90812012498</v>
      </c>
      <c r="AE46" s="7">
        <f t="shared" si="10"/>
        <v>213851.82044096256</v>
      </c>
      <c r="AF46" s="7">
        <f t="shared" si="11"/>
        <v>213924.68307707447</v>
      </c>
      <c r="AG46" s="27">
        <f t="shared" si="12"/>
        <v>7.3285152991011273</v>
      </c>
      <c r="AH46" s="13">
        <f t="shared" si="13"/>
        <v>14.646463457524078</v>
      </c>
      <c r="AI46" s="13">
        <f t="shared" si="14"/>
        <v>21.953873035177821</v>
      </c>
      <c r="AJ46" s="27">
        <f t="shared" si="15"/>
        <v>29.250772482308093</v>
      </c>
      <c r="AK46" s="13">
        <f t="shared" si="16"/>
        <v>36.53719013981754</v>
      </c>
      <c r="AL46" s="14">
        <f t="shared" si="17"/>
        <v>43.813154240051517</v>
      </c>
      <c r="AM46" s="13">
        <f t="shared" si="18"/>
        <v>51.078692907234654</v>
      </c>
      <c r="AN46" s="13">
        <f t="shared" si="19"/>
        <v>58.333834157965612</v>
      </c>
      <c r="AO46" s="14">
        <f t="shared" si="20"/>
        <v>65.578605901740957</v>
      </c>
    </row>
    <row r="47" spans="1:41" x14ac:dyDescent="0.4">
      <c r="A47" s="171">
        <v>5.3</v>
      </c>
      <c r="B47" s="22">
        <f t="shared" si="40"/>
        <v>174351.3401265128</v>
      </c>
      <c r="C47" s="7">
        <f t="shared" si="39"/>
        <v>174460.92616424459</v>
      </c>
      <c r="D47" s="7">
        <f t="shared" si="39"/>
        <v>174570.37470372082</v>
      </c>
      <c r="E47" s="7">
        <f t="shared" si="39"/>
        <v>174679.68617543118</v>
      </c>
      <c r="F47" s="6">
        <f t="shared" si="39"/>
        <v>174788.8610077129</v>
      </c>
      <c r="G47" s="7">
        <f t="shared" si="39"/>
        <v>174897.89962676549</v>
      </c>
      <c r="H47" s="8">
        <f t="shared" si="39"/>
        <v>175006.80245666546</v>
      </c>
      <c r="I47" s="7">
        <f t="shared" si="39"/>
        <v>175115.5699193808</v>
      </c>
      <c r="J47" s="7">
        <f t="shared" si="39"/>
        <v>175224.20243478529</v>
      </c>
      <c r="K47" s="7">
        <f t="shared" si="39"/>
        <v>175332.70042067295</v>
      </c>
      <c r="L47" s="27">
        <f t="shared" si="30"/>
        <v>10.964803508366458</v>
      </c>
      <c r="M47" s="13">
        <f t="shared" si="31"/>
        <v>21.900693948904518</v>
      </c>
      <c r="N47" s="13">
        <f t="shared" si="32"/>
        <v>32.807814097701339</v>
      </c>
      <c r="O47" s="27">
        <f t="shared" si="33"/>
        <v>43.686305729235755</v>
      </c>
      <c r="P47" s="13">
        <f t="shared" si="34"/>
        <v>54.53630962560419</v>
      </c>
      <c r="Q47" s="14">
        <f t="shared" si="35"/>
        <v>65.357965585310012</v>
      </c>
      <c r="R47" s="13">
        <f t="shared" si="36"/>
        <v>76.15141243225662</v>
      </c>
      <c r="S47" s="13">
        <f t="shared" si="37"/>
        <v>86.9167880245368</v>
      </c>
      <c r="T47" s="14">
        <f t="shared" si="38"/>
        <v>97.65422926278552</v>
      </c>
      <c r="V47" s="186">
        <v>9.8000000000000203</v>
      </c>
      <c r="W47" s="22">
        <f t="shared" si="2"/>
        <v>213997.49611301604</v>
      </c>
      <c r="X47" s="7">
        <f t="shared" si="3"/>
        <v>214070.25963311273</v>
      </c>
      <c r="Y47" s="7">
        <f t="shared" si="4"/>
        <v>214142.97372146067</v>
      </c>
      <c r="Z47" s="7">
        <f t="shared" si="5"/>
        <v>214215.63846192785</v>
      </c>
      <c r="AA47" s="6">
        <f t="shared" si="6"/>
        <v>214288.25393815475</v>
      </c>
      <c r="AB47" s="7">
        <f t="shared" si="7"/>
        <v>214360.82023355537</v>
      </c>
      <c r="AC47" s="8">
        <f t="shared" si="8"/>
        <v>214433.33743131775</v>
      </c>
      <c r="AD47" s="7">
        <f t="shared" si="9"/>
        <v>214505.80561440517</v>
      </c>
      <c r="AE47" s="7">
        <f t="shared" si="10"/>
        <v>214578.22486555681</v>
      </c>
      <c r="AF47" s="7">
        <f t="shared" si="11"/>
        <v>214650.59526728871</v>
      </c>
      <c r="AG47" s="27">
        <f t="shared" si="12"/>
        <v>7.2785788332985248</v>
      </c>
      <c r="AH47" s="13">
        <f t="shared" si="13"/>
        <v>14.54676952236332</v>
      </c>
      <c r="AI47" s="13">
        <f t="shared" si="14"/>
        <v>21.804599857598078</v>
      </c>
      <c r="AJ47" s="27">
        <f t="shared" si="15"/>
        <v>29.052097523323027</v>
      </c>
      <c r="AK47" s="13">
        <f t="shared" si="16"/>
        <v>36.289290099055506</v>
      </c>
      <c r="AL47" s="14">
        <f t="shared" si="17"/>
        <v>43.516205059277127</v>
      </c>
      <c r="AM47" s="13">
        <f t="shared" si="18"/>
        <v>50.732869774743449</v>
      </c>
      <c r="AN47" s="13">
        <f t="shared" si="19"/>
        <v>57.939311512192944</v>
      </c>
      <c r="AO47" s="14">
        <f t="shared" si="20"/>
        <v>65.135557435482042</v>
      </c>
    </row>
    <row r="48" spans="1:41" x14ac:dyDescent="0.4">
      <c r="A48" s="172">
        <v>5.4</v>
      </c>
      <c r="B48" s="23">
        <f t="shared" si="40"/>
        <v>175441.06429277195</v>
      </c>
      <c r="C48" s="10">
        <f t="shared" si="39"/>
        <v>175549.29446475883</v>
      </c>
      <c r="D48" s="10">
        <f t="shared" si="39"/>
        <v>175657.3913482723</v>
      </c>
      <c r="E48" s="10">
        <f t="shared" si="39"/>
        <v>175765.355352927</v>
      </c>
      <c r="F48" s="9">
        <f t="shared" si="39"/>
        <v>175873.18688632717</v>
      </c>
      <c r="G48" s="10">
        <f t="shared" si="39"/>
        <v>175980.88635408028</v>
      </c>
      <c r="H48" s="11">
        <f t="shared" si="39"/>
        <v>176088.45415981032</v>
      </c>
      <c r="I48" s="10">
        <f t="shared" si="39"/>
        <v>176195.89070517124</v>
      </c>
      <c r="J48" s="10">
        <f t="shared" si="39"/>
        <v>176303.19638986004</v>
      </c>
      <c r="K48" s="10">
        <f t="shared" si="39"/>
        <v>176410.37161162987</v>
      </c>
      <c r="L48" s="28">
        <f t="shared" si="30"/>
        <v>10.829026895778952</v>
      </c>
      <c r="M48" s="16">
        <f t="shared" si="31"/>
        <v>21.630026643862948</v>
      </c>
      <c r="N48" s="16">
        <f t="shared" si="32"/>
        <v>32.403135091852164</v>
      </c>
      <c r="O48" s="28">
        <f t="shared" si="33"/>
        <v>43.148487152007874</v>
      </c>
      <c r="P48" s="16">
        <f t="shared" si="34"/>
        <v>53.866216809634352</v>
      </c>
      <c r="Q48" s="17">
        <f t="shared" si="35"/>
        <v>64.55645713096601</v>
      </c>
      <c r="R48" s="16">
        <f t="shared" si="36"/>
        <v>75.219340271694819</v>
      </c>
      <c r="S48" s="16">
        <f t="shared" si="37"/>
        <v>85.854997484770138</v>
      </c>
      <c r="T48" s="17">
        <f t="shared" si="38"/>
        <v>96.463559128169436</v>
      </c>
      <c r="V48" s="187">
        <v>9.9000000000000199</v>
      </c>
      <c r="W48" s="23">
        <f t="shared" si="2"/>
        <v>214722.91690189423</v>
      </c>
      <c r="X48" s="10">
        <f t="shared" si="3"/>
        <v>214795.18985144547</v>
      </c>
      <c r="Y48" s="10">
        <f t="shared" si="4"/>
        <v>214867.41419779341</v>
      </c>
      <c r="Z48" s="10">
        <f t="shared" si="5"/>
        <v>214939.59002256941</v>
      </c>
      <c r="AA48" s="9">
        <f t="shared" si="6"/>
        <v>215011.71740718541</v>
      </c>
      <c r="AB48" s="10">
        <f t="shared" si="7"/>
        <v>215083.79643283525</v>
      </c>
      <c r="AC48" s="11">
        <f t="shared" si="8"/>
        <v>215155.82718049496</v>
      </c>
      <c r="AD48" s="10">
        <f t="shared" si="9"/>
        <v>215227.80973092414</v>
      </c>
      <c r="AE48" s="10">
        <f t="shared" si="10"/>
        <v>215299.74416466625</v>
      </c>
      <c r="AF48" s="10">
        <f t="shared" si="11"/>
        <v>215371.63056204972</v>
      </c>
      <c r="AG48" s="28">
        <f t="shared" si="12"/>
        <v>7.2294844302814454</v>
      </c>
      <c r="AH48" s="16">
        <f t="shared" si="13"/>
        <v>14.448754910496064</v>
      </c>
      <c r="AI48" s="16">
        <f t="shared" si="14"/>
        <v>21.657838489365531</v>
      </c>
      <c r="AJ48" s="28">
        <f t="shared" si="15"/>
        <v>28.85676211383543</v>
      </c>
      <c r="AK48" s="16">
        <f t="shared" si="16"/>
        <v>36.045552629599115</v>
      </c>
      <c r="AL48" s="17">
        <f t="shared" si="17"/>
        <v>43.224236781155923</v>
      </c>
      <c r="AM48" s="16">
        <f t="shared" si="18"/>
        <v>50.39284121314995</v>
      </c>
      <c r="AN48" s="16">
        <f t="shared" si="19"/>
        <v>57.55139246978797</v>
      </c>
      <c r="AO48" s="17">
        <f t="shared" si="20"/>
        <v>64.699916996323736</v>
      </c>
    </row>
    <row r="49" spans="1:41" x14ac:dyDescent="0.4">
      <c r="A49" s="184"/>
      <c r="B49" s="7"/>
      <c r="C49" s="7"/>
      <c r="D49" s="7"/>
      <c r="E49" s="7"/>
      <c r="F49" s="7"/>
      <c r="G49" s="7"/>
      <c r="H49" s="7"/>
      <c r="I49" s="7"/>
      <c r="J49" s="7"/>
      <c r="K49" s="7"/>
      <c r="L49" s="13"/>
      <c r="M49" s="13"/>
      <c r="N49" s="13"/>
      <c r="O49" s="13"/>
      <c r="P49" s="13"/>
      <c r="Q49" s="13"/>
      <c r="R49" s="13"/>
      <c r="S49" s="13"/>
      <c r="T49" s="13"/>
      <c r="U49" s="183"/>
      <c r="V49" s="184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13"/>
      <c r="AH49" s="13"/>
      <c r="AI49" s="13"/>
      <c r="AJ49" s="13"/>
      <c r="AK49" s="13"/>
      <c r="AL49" s="13"/>
      <c r="AM49" s="13"/>
      <c r="AN49" s="13"/>
      <c r="AO49" s="13"/>
    </row>
    <row r="50" spans="1:41" x14ac:dyDescent="0.4">
      <c r="A50" s="184"/>
      <c r="B50" s="7"/>
      <c r="C50" s="7"/>
      <c r="D50" s="7"/>
      <c r="E50" s="7"/>
      <c r="F50" s="7"/>
      <c r="G50" s="7"/>
      <c r="H50" s="7"/>
      <c r="I50" s="7"/>
      <c r="J50" s="7"/>
      <c r="K50" s="7"/>
      <c r="L50" s="13"/>
      <c r="M50" s="13"/>
      <c r="N50" s="13"/>
      <c r="O50" s="13"/>
      <c r="P50" s="13"/>
      <c r="Q50" s="13"/>
      <c r="R50" s="13"/>
      <c r="S50" s="13"/>
      <c r="T50" s="13"/>
      <c r="U50" s="183"/>
      <c r="V50" s="184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13"/>
      <c r="AH50" s="13"/>
      <c r="AI50" s="13"/>
      <c r="AJ50" s="13"/>
      <c r="AK50" s="13"/>
      <c r="AL50" s="13"/>
      <c r="AM50" s="13"/>
      <c r="AN50" s="13"/>
      <c r="AO50" s="13"/>
    </row>
    <row r="51" spans="1:41" x14ac:dyDescent="0.4">
      <c r="A51" s="184"/>
      <c r="B51" s="7"/>
      <c r="C51" s="7"/>
      <c r="D51" s="7"/>
      <c r="E51" s="7"/>
      <c r="F51" s="7"/>
      <c r="G51" s="7"/>
      <c r="H51" s="7"/>
      <c r="I51" s="7"/>
      <c r="J51" s="7"/>
      <c r="K51" s="7"/>
      <c r="L51" s="13"/>
      <c r="M51" s="13"/>
      <c r="N51" s="13"/>
      <c r="O51" s="13"/>
      <c r="P51" s="13"/>
      <c r="Q51" s="13"/>
      <c r="R51" s="13"/>
      <c r="S51" s="13"/>
      <c r="T51" s="13"/>
      <c r="U51" s="183"/>
      <c r="V51" s="184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13"/>
      <c r="AH51" s="13"/>
      <c r="AI51" s="13"/>
      <c r="AJ51" s="13"/>
      <c r="AK51" s="13"/>
      <c r="AL51" s="13"/>
      <c r="AM51" s="13"/>
      <c r="AN51" s="13"/>
      <c r="AO51" s="13"/>
    </row>
    <row r="52" spans="1:41" x14ac:dyDescent="0.4">
      <c r="A52" s="184"/>
      <c r="B52" s="7"/>
      <c r="C52" s="7"/>
      <c r="D52" s="7"/>
      <c r="E52" s="7"/>
      <c r="F52" s="7"/>
      <c r="G52" s="7"/>
      <c r="H52" s="7"/>
      <c r="I52" s="7"/>
      <c r="J52" s="7"/>
      <c r="K52" s="7"/>
      <c r="L52" s="13"/>
      <c r="M52" s="13"/>
      <c r="N52" s="13"/>
      <c r="O52" s="13"/>
      <c r="P52" s="13"/>
      <c r="Q52" s="13"/>
      <c r="R52" s="13"/>
      <c r="S52" s="13"/>
      <c r="T52" s="13"/>
      <c r="U52" s="183"/>
      <c r="V52" s="184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13"/>
      <c r="AH52" s="13"/>
      <c r="AI52" s="13"/>
      <c r="AJ52" s="13"/>
      <c r="AK52" s="13"/>
      <c r="AL52" s="13"/>
      <c r="AM52" s="13"/>
      <c r="AN52" s="13"/>
      <c r="AO52" s="13"/>
    </row>
    <row r="53" spans="1:41" x14ac:dyDescent="0.4">
      <c r="A53" s="184"/>
      <c r="B53" s="7"/>
      <c r="C53" s="7"/>
      <c r="D53" s="7"/>
      <c r="E53" s="7"/>
      <c r="F53" s="7"/>
      <c r="G53" s="7"/>
      <c r="H53" s="7"/>
      <c r="I53" s="7"/>
      <c r="J53" s="7"/>
      <c r="K53" s="7"/>
      <c r="L53" s="13"/>
      <c r="M53" s="13"/>
      <c r="N53" s="13"/>
      <c r="O53" s="13"/>
      <c r="P53" s="13"/>
      <c r="Q53" s="13"/>
      <c r="R53" s="13"/>
      <c r="S53" s="13"/>
      <c r="T53" s="13"/>
      <c r="U53" s="183"/>
      <c r="V53" s="184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13"/>
      <c r="AH53" s="13"/>
      <c r="AI53" s="13"/>
      <c r="AJ53" s="13"/>
      <c r="AK53" s="13"/>
      <c r="AL53" s="13"/>
      <c r="AM53" s="13"/>
      <c r="AN53" s="13"/>
      <c r="AO53" s="13"/>
    </row>
    <row r="65" s="175" customFormat="1" x14ac:dyDescent="0.4"/>
    <row r="66" s="175" customFormat="1" x14ac:dyDescent="0.4"/>
    <row r="67" s="175" customFormat="1" x14ac:dyDescent="0.4"/>
    <row r="68" s="175" customFormat="1" x14ac:dyDescent="0.4"/>
    <row r="69" s="175" customFormat="1" x14ac:dyDescent="0.4"/>
    <row r="70" s="175" customFormat="1" x14ac:dyDescent="0.4"/>
    <row r="71" s="175" customFormat="1" x14ac:dyDescent="0.4"/>
    <row r="72" s="175" customFormat="1" x14ac:dyDescent="0.4"/>
    <row r="73" s="175" customFormat="1" x14ac:dyDescent="0.4"/>
    <row r="74" s="175" customFormat="1" x14ac:dyDescent="0.4"/>
    <row r="75" s="175" customFormat="1" x14ac:dyDescent="0.4"/>
    <row r="76" s="175" customFormat="1" x14ac:dyDescent="0.4"/>
    <row r="77" s="175" customFormat="1" x14ac:dyDescent="0.4"/>
    <row r="78" s="175" customFormat="1" x14ac:dyDescent="0.4"/>
    <row r="79" s="175" customFormat="1" x14ac:dyDescent="0.4"/>
    <row r="80" s="175" customFormat="1" x14ac:dyDescent="0.4"/>
    <row r="81" s="175" customFormat="1" x14ac:dyDescent="0.4"/>
    <row r="82" s="175" customFormat="1" x14ac:dyDescent="0.4"/>
    <row r="83" s="175" customFormat="1" x14ac:dyDescent="0.4"/>
    <row r="84" s="175" customFormat="1" x14ac:dyDescent="0.4"/>
    <row r="85" s="175" customFormat="1" x14ac:dyDescent="0.4"/>
    <row r="86" s="175" customFormat="1" x14ac:dyDescent="0.4"/>
    <row r="87" s="175" customFormat="1" x14ac:dyDescent="0.4"/>
    <row r="88" s="175" customFormat="1" x14ac:dyDescent="0.4"/>
    <row r="89" s="175" customFormat="1" x14ac:dyDescent="0.4"/>
    <row r="90" s="175" customFormat="1" x14ac:dyDescent="0.4"/>
    <row r="91" s="175" customFormat="1" x14ac:dyDescent="0.4"/>
    <row r="92" s="175" customFormat="1" x14ac:dyDescent="0.4"/>
    <row r="93" s="175" customFormat="1" x14ac:dyDescent="0.4"/>
  </sheetData>
  <mergeCells count="26">
    <mergeCell ref="AD2:AD3"/>
    <mergeCell ref="AE2:AE3"/>
    <mergeCell ref="AF2:AF3"/>
    <mergeCell ref="AG2:AO2"/>
    <mergeCell ref="X2:X3"/>
    <mergeCell ref="Y2:Y3"/>
    <mergeCell ref="Z2:Z3"/>
    <mergeCell ref="AA2:AA3"/>
    <mergeCell ref="AB2:AB3"/>
    <mergeCell ref="AC2:AC3"/>
    <mergeCell ref="W2:W3"/>
    <mergeCell ref="A1:T1"/>
    <mergeCell ref="V1:A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T2"/>
    <mergeCell ref="V2:V3"/>
  </mergeCells>
  <pageMargins left="0.7" right="0.7" top="0.75" bottom="0.75" header="0.3" footer="0.3"/>
  <pageSetup scale="5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3"/>
  <sheetViews>
    <sheetView zoomScaleNormal="100" workbookViewId="0">
      <selection sqref="A1:T1"/>
    </sheetView>
  </sheetViews>
  <sheetFormatPr defaultRowHeight="16.5" x14ac:dyDescent="0.4"/>
  <cols>
    <col min="1" max="1" width="3" style="2" customWidth="1"/>
    <col min="2" max="11" width="5.5" style="175" customWidth="1"/>
    <col min="12" max="20" width="3.796875" style="175" customWidth="1"/>
    <col min="21" max="21" width="2.09765625" style="175" customWidth="1"/>
    <col min="22" max="22" width="3" style="2" customWidth="1"/>
    <col min="23" max="32" width="5.5" style="175" customWidth="1"/>
    <col min="33" max="41" width="3.796875" style="175" customWidth="1"/>
    <col min="42" max="16384" width="8.796875" style="175"/>
  </cols>
  <sheetData>
    <row r="1" spans="1:41" x14ac:dyDescent="0.4">
      <c r="A1" s="228" t="s">
        <v>256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4"/>
      <c r="V1" s="228" t="s">
        <v>256</v>
      </c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</row>
    <row r="2" spans="1:41" ht="17.25" customHeight="1" x14ac:dyDescent="0.4">
      <c r="A2" s="257"/>
      <c r="B2" s="238">
        <v>0</v>
      </c>
      <c r="C2" s="234">
        <v>1</v>
      </c>
      <c r="D2" s="234">
        <v>2</v>
      </c>
      <c r="E2" s="234">
        <v>3</v>
      </c>
      <c r="F2" s="232">
        <v>4</v>
      </c>
      <c r="G2" s="234">
        <v>5</v>
      </c>
      <c r="H2" s="236">
        <v>6</v>
      </c>
      <c r="I2" s="234">
        <v>7</v>
      </c>
      <c r="J2" s="234">
        <v>8</v>
      </c>
      <c r="K2" s="234">
        <v>9</v>
      </c>
      <c r="L2" s="240" t="s">
        <v>1</v>
      </c>
      <c r="M2" s="241"/>
      <c r="N2" s="241"/>
      <c r="O2" s="241"/>
      <c r="P2" s="241"/>
      <c r="Q2" s="241"/>
      <c r="R2" s="241"/>
      <c r="S2" s="241"/>
      <c r="T2" s="242"/>
      <c r="V2" s="259"/>
      <c r="W2" s="238">
        <v>0</v>
      </c>
      <c r="X2" s="234">
        <v>1</v>
      </c>
      <c r="Y2" s="234">
        <v>2</v>
      </c>
      <c r="Z2" s="234">
        <v>3</v>
      </c>
      <c r="AA2" s="232">
        <v>4</v>
      </c>
      <c r="AB2" s="234">
        <v>5</v>
      </c>
      <c r="AC2" s="236">
        <v>6</v>
      </c>
      <c r="AD2" s="234">
        <v>7</v>
      </c>
      <c r="AE2" s="234">
        <v>8</v>
      </c>
      <c r="AF2" s="234">
        <v>9</v>
      </c>
      <c r="AG2" s="240" t="s">
        <v>1</v>
      </c>
      <c r="AH2" s="241"/>
      <c r="AI2" s="241"/>
      <c r="AJ2" s="241"/>
      <c r="AK2" s="241"/>
      <c r="AL2" s="241"/>
      <c r="AM2" s="241"/>
      <c r="AN2" s="241"/>
      <c r="AO2" s="242"/>
    </row>
    <row r="3" spans="1:41" x14ac:dyDescent="0.4">
      <c r="A3" s="258"/>
      <c r="B3" s="239"/>
      <c r="C3" s="235"/>
      <c r="D3" s="235"/>
      <c r="E3" s="235"/>
      <c r="F3" s="233"/>
      <c r="G3" s="235"/>
      <c r="H3" s="237"/>
      <c r="I3" s="235"/>
      <c r="J3" s="235"/>
      <c r="K3" s="235"/>
      <c r="L3" s="15">
        <v>1</v>
      </c>
      <c r="M3" s="182">
        <v>2</v>
      </c>
      <c r="N3" s="182">
        <v>3</v>
      </c>
      <c r="O3" s="15">
        <v>4</v>
      </c>
      <c r="P3" s="182">
        <v>5</v>
      </c>
      <c r="Q3" s="19">
        <v>6</v>
      </c>
      <c r="R3" s="182">
        <v>7</v>
      </c>
      <c r="S3" s="182">
        <v>8</v>
      </c>
      <c r="T3" s="19">
        <v>9</v>
      </c>
      <c r="V3" s="260"/>
      <c r="W3" s="239"/>
      <c r="X3" s="235"/>
      <c r="Y3" s="235"/>
      <c r="Z3" s="235"/>
      <c r="AA3" s="233"/>
      <c r="AB3" s="235"/>
      <c r="AC3" s="237"/>
      <c r="AD3" s="235"/>
      <c r="AE3" s="235"/>
      <c r="AF3" s="235"/>
      <c r="AG3" s="15">
        <v>1</v>
      </c>
      <c r="AH3" s="182">
        <v>2</v>
      </c>
      <c r="AI3" s="182">
        <v>3</v>
      </c>
      <c r="AJ3" s="176">
        <v>4</v>
      </c>
      <c r="AK3" s="177">
        <v>5</v>
      </c>
      <c r="AL3" s="178">
        <v>6</v>
      </c>
      <c r="AM3" s="182">
        <v>7</v>
      </c>
      <c r="AN3" s="182">
        <v>8</v>
      </c>
      <c r="AO3" s="19">
        <v>9</v>
      </c>
    </row>
    <row r="4" spans="1:41" x14ac:dyDescent="0.4">
      <c r="A4" s="189">
        <v>10</v>
      </c>
      <c r="B4" s="21">
        <f>(($A4*10+B$2)^(1/3))*100000</f>
        <v>464158.88336127793</v>
      </c>
      <c r="C4" s="7">
        <f t="shared" ref="C4:K19" si="0">(($A4*10+C$2)^(1/3))*100000</f>
        <v>465700.95078038349</v>
      </c>
      <c r="D4" s="7">
        <f t="shared" si="0"/>
        <v>467232.87283552584</v>
      </c>
      <c r="E4" s="7">
        <f t="shared" si="0"/>
        <v>468754.81476535986</v>
      </c>
      <c r="F4" s="6">
        <f t="shared" si="0"/>
        <v>470266.93754415138</v>
      </c>
      <c r="G4" s="7">
        <f t="shared" si="0"/>
        <v>471769.39803165325</v>
      </c>
      <c r="H4" s="8">
        <f t="shared" si="0"/>
        <v>473262.34911633679</v>
      </c>
      <c r="I4" s="7">
        <f t="shared" si="0"/>
        <v>474745.93985234003</v>
      </c>
      <c r="J4" s="7">
        <f t="shared" si="0"/>
        <v>476220.3155904598</v>
      </c>
      <c r="K4" s="7">
        <f t="shared" si="0"/>
        <v>477685.61810350156</v>
      </c>
      <c r="L4" s="27">
        <f>(($A4*10+B$2+L$3*0.1)^(1/3))*100000-(($A4*10+B$2)^(1/3))*100000</f>
        <v>154.66808321035933</v>
      </c>
      <c r="M4" s="13">
        <f t="shared" ref="M4:T4" si="1">(($A4*10+C$2+M$3*0.1)^(1/3))*100000-(($A4*10+C$2)^(1/3))*100000</f>
        <v>307.1906898576417</v>
      </c>
      <c r="N4" s="13">
        <f t="shared" si="1"/>
        <v>457.62308667646721</v>
      </c>
      <c r="O4" s="27">
        <f t="shared" si="1"/>
        <v>606.01853490050416</v>
      </c>
      <c r="P4" s="13">
        <f t="shared" si="1"/>
        <v>752.42838319053408</v>
      </c>
      <c r="Q4" s="14">
        <f t="shared" si="1"/>
        <v>896.90215534722665</v>
      </c>
      <c r="R4" s="13">
        <f t="shared" si="1"/>
        <v>1039.4876331587438</v>
      </c>
      <c r="S4" s="13">
        <f t="shared" si="1"/>
        <v>1180.23093469179</v>
      </c>
      <c r="T4" s="14">
        <f t="shared" si="1"/>
        <v>1319.1765883222688</v>
      </c>
      <c r="V4" s="27">
        <v>55</v>
      </c>
      <c r="W4" s="21">
        <f t="shared" ref="W4:W48" si="2">(($V4*10+B$2)^(1/3))*100000</f>
        <v>819321.2706006458</v>
      </c>
      <c r="X4" s="7">
        <f t="shared" ref="X4:X48" si="3">(($V4*10+C$2)^(1/3))*100000</f>
        <v>819817.52830562869</v>
      </c>
      <c r="Y4" s="7">
        <f t="shared" ref="Y4:Y48" si="4">(($V4*10+D$2)^(1/3))*100000</f>
        <v>820313.18594046938</v>
      </c>
      <c r="Z4" s="7">
        <f t="shared" ref="Z4:Z48" si="5">(($V4*10+E$2)^(1/3))*100000</f>
        <v>820808.24531588249</v>
      </c>
      <c r="AA4" s="6">
        <f t="shared" ref="AA4:AA48" si="6">(($V4*10+F$2)^(1/3))*100000</f>
        <v>821302.70823385555</v>
      </c>
      <c r="AB4" s="7">
        <f t="shared" ref="AB4:AB48" si="7">(($V4*10+G$2)^(1/3))*100000</f>
        <v>821796.5764877086</v>
      </c>
      <c r="AC4" s="8">
        <f t="shared" ref="AC4:AC48" si="8">(($V4*10+H$2)^(1/3))*100000</f>
        <v>822289.85186214873</v>
      </c>
      <c r="AD4" s="7">
        <f t="shared" ref="AD4:AD48" si="9">(($V4*10+I$2)^(1/3))*100000</f>
        <v>822782.5361333302</v>
      </c>
      <c r="AE4" s="7">
        <f t="shared" ref="AE4:AE48" si="10">(($V4*10+J$2)^(1/3))*100000</f>
        <v>823274.6310689071</v>
      </c>
      <c r="AF4" s="7">
        <f t="shared" ref="AF4:AF48" si="11">(($V4*10+K$2)^(1/3))*100000</f>
        <v>823766.13842809247</v>
      </c>
      <c r="AG4" s="27">
        <f t="shared" ref="AG4:AG48" si="12">(($V4*10+B$2+L$3*0.1)^(1/3))*100000-(($V4*10+B$2)^(1/3))*100000</f>
        <v>49.652825441211462</v>
      </c>
      <c r="AH4" s="13">
        <f t="shared" ref="AH4:AH48" si="13">(($V4*10+C$2+M$3*0.1)^(1/3))*100000-(($V4*10+C$2)^(1/3))*100000</f>
        <v>99.179474510485306</v>
      </c>
      <c r="AI4" s="13">
        <f t="shared" ref="AI4:AI48" si="14">(($V4*10+D$2+N$3*0.1)^(1/3))*100000-(($V4*10+D$2)^(1/3))*100000</f>
        <v>148.58054770494346</v>
      </c>
      <c r="AJ4" s="27">
        <f t="shared" ref="AJ4:AJ48" si="15">(($V4*10+E$2+O$3*0.1)^(1/3))*100000-(($V4*10+E$2)^(1/3))*100000</f>
        <v>197.85664146253839</v>
      </c>
      <c r="AK4" s="13">
        <f t="shared" ref="AK4:AK48" si="16">(($V4*10+F$2+P$3*0.1)^(1/3))*100000-(($V4*10+F$2)^(1/3))*100000</f>
        <v>247.00834819639567</v>
      </c>
      <c r="AL4" s="14">
        <f t="shared" ref="AL4:AL48" si="17">(($V4*10+G$2+Q$3*0.1)^(1/3))*100000-(($V4*10+G$2)^(1/3))*100000</f>
        <v>296.03625632892363</v>
      </c>
      <c r="AM4" s="13">
        <f t="shared" ref="AM4:AM48" si="18">(($V4*10+H$2+R$3*0.1)^(1/3))*100000-(($V4*10+H$2)^(1/3))*100000</f>
        <v>344.94095032988116</v>
      </c>
      <c r="AN4" s="13">
        <f t="shared" ref="AN4:AN48" si="19">(($V4*10+I$2+S$3*0.1)^(1/3))*100000-(($V4*10+I$2)^(1/3))*100000</f>
        <v>393.72301074641291</v>
      </c>
      <c r="AO4" s="14">
        <f t="shared" ref="AO4:AO48" si="20">(($V4*10+J$2+T$3*0.1)^(1/3))*100000-(($V4*10+J$2)^(1/3))*100000</f>
        <v>442.38301424030215</v>
      </c>
    </row>
    <row r="5" spans="1:41" x14ac:dyDescent="0.4">
      <c r="A5" s="190">
        <v>11</v>
      </c>
      <c r="B5" s="22">
        <f>(($A5*10+B$2)^(1/3))*100000</f>
        <v>479141.98570627836</v>
      </c>
      <c r="C5" s="7">
        <f t="shared" si="0"/>
        <v>480589.55337053328</v>
      </c>
      <c r="D5" s="7">
        <f t="shared" si="0"/>
        <v>482028.45283504587</v>
      </c>
      <c r="E5" s="7">
        <f t="shared" si="0"/>
        <v>483458.81271116389</v>
      </c>
      <c r="F5" s="6">
        <f t="shared" si="0"/>
        <v>484880.75858398789</v>
      </c>
      <c r="G5" s="7">
        <f t="shared" si="0"/>
        <v>486294.41310942802</v>
      </c>
      <c r="H5" s="8">
        <f t="shared" si="0"/>
        <v>487699.89610733121</v>
      </c>
      <c r="I5" s="7">
        <f t="shared" si="0"/>
        <v>489097.32465087483</v>
      </c>
      <c r="J5" s="7">
        <f t="shared" si="0"/>
        <v>490486.81315240171</v>
      </c>
      <c r="K5" s="7">
        <f t="shared" si="0"/>
        <v>491868.47344587283</v>
      </c>
      <c r="L5" s="27">
        <f>(($A5*10+B$2+L$3*0.1)^(1/3))*100000-(($A5*10+B$2)^(1/3))*100000</f>
        <v>145.15056498523336</v>
      </c>
      <c r="M5" s="13">
        <f t="shared" ref="M5:M6" si="21">(($A5*10+C$2+M$3*0.1)^(1/3))*100000-(($A5*10+C$2)^(1/3))*100000</f>
        <v>288.46918893733528</v>
      </c>
      <c r="N5" s="13">
        <f t="shared" ref="N5:N6" si="22">(($A5*10+D$2+N$3*0.1)^(1/3))*100000-(($A5*10+D$2)^(1/3))*100000</f>
        <v>429.99884785426548</v>
      </c>
      <c r="O5" s="27">
        <f t="shared" ref="O5:O6" si="23">(($A5*10+E$2+O$3*0.1)^(1/3))*100000-(($A5*10+E$2)^(1/3))*100000</f>
        <v>569.78109619917814</v>
      </c>
      <c r="P5" s="13">
        <f t="shared" ref="P5:P6" si="24">(($A5*10+F$2+P$3*0.1)^(1/3))*100000-(($A5*10+F$2)^(1/3))*100000</f>
        <v>707.85612699779449</v>
      </c>
      <c r="Q5" s="14">
        <f t="shared" ref="Q5:Q6" si="25">(($A5*10+G$2+Q$3*0.1)^(1/3))*100000-(($A5*10+G$2)^(1/3))*100000</f>
        <v>844.26282885362161</v>
      </c>
      <c r="R5" s="13">
        <f t="shared" ref="R5:R6" si="26">(($A5*10+H$2+R$3*0.1)^(1/3))*100000-(($A5*10+H$2)^(1/3))*100000</f>
        <v>979.03884007415036</v>
      </c>
      <c r="S5" s="13">
        <f t="shared" ref="S5:S6" si="27">(($A5*10+I$2+S$3*0.1)^(1/3))*100000-(($A5*10+I$2)^(1/3))*100000</f>
        <v>1112.2206000720616</v>
      </c>
      <c r="T5" s="14">
        <f t="shared" ref="T5:T6" si="28">(($A5*10+J$2+T$3*0.1)^(1/3))*100000-(($A5*10+J$2)^(1/3))*100000</f>
        <v>1243.8433982084389</v>
      </c>
      <c r="V5" s="27">
        <v>56</v>
      </c>
      <c r="W5" s="22">
        <f t="shared" si="2"/>
        <v>824257.05996171106</v>
      </c>
      <c r="X5" s="7">
        <f t="shared" si="3"/>
        <v>824747.39741225645</v>
      </c>
      <c r="Y5" s="7">
        <f t="shared" si="4"/>
        <v>825237.15251394303</v>
      </c>
      <c r="Z5" s="7">
        <f t="shared" si="5"/>
        <v>825726.32699276251</v>
      </c>
      <c r="AA5" s="6">
        <f t="shared" si="6"/>
        <v>826214.92256653507</v>
      </c>
      <c r="AB5" s="7">
        <f t="shared" si="7"/>
        <v>826702.9409449643</v>
      </c>
      <c r="AC5" s="8">
        <f t="shared" si="8"/>
        <v>827190.38382968947</v>
      </c>
      <c r="AD5" s="7">
        <f t="shared" si="9"/>
        <v>827677.25291433616</v>
      </c>
      <c r="AE5" s="7">
        <f t="shared" si="10"/>
        <v>828163.54988457076</v>
      </c>
      <c r="AF5" s="7">
        <f t="shared" si="11"/>
        <v>828649.27641814901</v>
      </c>
      <c r="AG5" s="27">
        <f t="shared" si="12"/>
        <v>49.060000113793649</v>
      </c>
      <c r="AH5" s="13">
        <f t="shared" si="13"/>
        <v>97.99755289638415</v>
      </c>
      <c r="AI5" s="13">
        <f t="shared" si="14"/>
        <v>146.81323072849773</v>
      </c>
      <c r="AJ5" s="27">
        <f t="shared" si="15"/>
        <v>195.50760218990035</v>
      </c>
      <c r="AK5" s="13">
        <f t="shared" si="16"/>
        <v>244.08123209164478</v>
      </c>
      <c r="AL5" s="14">
        <f t="shared" si="17"/>
        <v>292.53468150866684</v>
      </c>
      <c r="AM5" s="13">
        <f t="shared" si="18"/>
        <v>340.86850781016983</v>
      </c>
      <c r="AN5" s="13">
        <f t="shared" si="19"/>
        <v>389.08326469489839</v>
      </c>
      <c r="AO5" s="14">
        <f t="shared" si="20"/>
        <v>437.17950221628416</v>
      </c>
    </row>
    <row r="6" spans="1:41" x14ac:dyDescent="0.4">
      <c r="A6" s="190">
        <v>12</v>
      </c>
      <c r="B6" s="22">
        <f t="shared" ref="B6:K44" si="29">(($A6*10+B$2)^(1/3))*100000</f>
        <v>493242.41486609395</v>
      </c>
      <c r="C6" s="7">
        <f t="shared" si="0"/>
        <v>494608.74432487012</v>
      </c>
      <c r="D6" s="7">
        <f t="shared" si="0"/>
        <v>495967.5663842301</v>
      </c>
      <c r="E6" s="7">
        <f t="shared" si="0"/>
        <v>497318.98332685896</v>
      </c>
      <c r="F6" s="6">
        <f t="shared" si="0"/>
        <v>498663.0952238646</v>
      </c>
      <c r="G6" s="7">
        <f t="shared" si="0"/>
        <v>500000.00000000012</v>
      </c>
      <c r="H6" s="8">
        <f t="shared" si="0"/>
        <v>501329.79349645838</v>
      </c>
      <c r="I6" s="7">
        <f t="shared" si="0"/>
        <v>502652.56953134789</v>
      </c>
      <c r="J6" s="7">
        <f t="shared" si="0"/>
        <v>503968.4199579492</v>
      </c>
      <c r="K6" s="7">
        <f t="shared" si="0"/>
        <v>505277.43472085602</v>
      </c>
      <c r="L6" s="27">
        <f t="shared" ref="L6:L48" si="30">(($A6*10+B$2+L$3*0.1)^(1/3))*100000-(($A6*10+B$2)^(1/3))*100000</f>
        <v>136.9737406889908</v>
      </c>
      <c r="M6" s="13">
        <f t="shared" si="21"/>
        <v>272.36169839382637</v>
      </c>
      <c r="N6" s="13">
        <f t="shared" si="22"/>
        <v>406.19802463363158</v>
      </c>
      <c r="O6" s="27">
        <f t="shared" si="23"/>
        <v>538.51583309879061</v>
      </c>
      <c r="P6" s="13">
        <f t="shared" si="24"/>
        <v>669.34723998815753</v>
      </c>
      <c r="Q6" s="14">
        <f t="shared" si="25"/>
        <v>798.72340244881343</v>
      </c>
      <c r="R6" s="13">
        <f t="shared" si="26"/>
        <v>926.67455521691591</v>
      </c>
      <c r="S6" s="13">
        <f t="shared" si="27"/>
        <v>1053.2300455606892</v>
      </c>
      <c r="T6" s="14">
        <f t="shared" si="28"/>
        <v>1178.4183666219469</v>
      </c>
      <c r="V6" s="27">
        <v>57</v>
      </c>
      <c r="W6" s="22">
        <f t="shared" si="2"/>
        <v>829134.43418496952</v>
      </c>
      <c r="X6" s="7">
        <f t="shared" si="3"/>
        <v>829619.02484712272</v>
      </c>
      <c r="Y6" s="7">
        <f t="shared" si="4"/>
        <v>830103.05005894031</v>
      </c>
      <c r="Z6" s="7">
        <f t="shared" si="5"/>
        <v>830586.5114670475</v>
      </c>
      <c r="AA6" s="6">
        <f t="shared" si="6"/>
        <v>831069.41071040963</v>
      </c>
      <c r="AB6" s="7">
        <f t="shared" si="7"/>
        <v>831551.74942038278</v>
      </c>
      <c r="AC6" s="8">
        <f t="shared" si="8"/>
        <v>832033.52922076161</v>
      </c>
      <c r="AD6" s="7">
        <f t="shared" si="9"/>
        <v>832514.75172782724</v>
      </c>
      <c r="AE6" s="7">
        <f t="shared" si="10"/>
        <v>832995.41855039576</v>
      </c>
      <c r="AF6" s="7">
        <f t="shared" si="11"/>
        <v>833475.53128986491</v>
      </c>
      <c r="AG6" s="27">
        <f t="shared" si="12"/>
        <v>48.484558568219654</v>
      </c>
      <c r="AH6" s="13">
        <f t="shared" si="13"/>
        <v>96.850225587375462</v>
      </c>
      <c r="AI6" s="13">
        <f t="shared" si="14"/>
        <v>145.09754710108973</v>
      </c>
      <c r="AJ6" s="27">
        <f t="shared" si="15"/>
        <v>193.22706558834761</v>
      </c>
      <c r="AK6" s="13">
        <f t="shared" si="16"/>
        <v>241.23931999620982</v>
      </c>
      <c r="AL6" s="14">
        <f t="shared" si="17"/>
        <v>289.13484576891642</v>
      </c>
      <c r="AM6" s="13">
        <f t="shared" si="18"/>
        <v>336.91417487547733</v>
      </c>
      <c r="AN6" s="13">
        <f t="shared" si="19"/>
        <v>384.57783584098797</v>
      </c>
      <c r="AO6" s="14">
        <f t="shared" si="20"/>
        <v>432.12635377398692</v>
      </c>
    </row>
    <row r="7" spans="1:41" x14ac:dyDescent="0.4">
      <c r="A7" s="190">
        <v>13</v>
      </c>
      <c r="B7" s="22">
        <f t="shared" si="29"/>
        <v>506579.70191008854</v>
      </c>
      <c r="C7" s="7">
        <f t="shared" si="0"/>
        <v>507875.3078132699</v>
      </c>
      <c r="D7" s="7">
        <f t="shared" si="0"/>
        <v>509164.33696594881</v>
      </c>
      <c r="E7" s="7">
        <f t="shared" si="0"/>
        <v>510446.87220014626</v>
      </c>
      <c r="F7" s="6">
        <f t="shared" si="0"/>
        <v>511722.99469120486</v>
      </c>
      <c r="G7" s="7">
        <f t="shared" si="0"/>
        <v>512992.78400300909</v>
      </c>
      <c r="H7" s="8">
        <f t="shared" si="0"/>
        <v>514256.31813164701</v>
      </c>
      <c r="I7" s="7">
        <f t="shared" si="0"/>
        <v>515513.67354757723</v>
      </c>
      <c r="J7" s="7">
        <f t="shared" si="0"/>
        <v>516764.92523636232</v>
      </c>
      <c r="K7" s="7">
        <f t="shared" si="0"/>
        <v>518010.14673802914</v>
      </c>
      <c r="L7" s="27">
        <f t="shared" si="30"/>
        <v>129.85893978469539</v>
      </c>
      <c r="M7" s="13">
        <f t="shared" ref="M7:M48" si="31">(($A7*10+C$2+M$3*0.1)^(1/3))*100000-(($A7*10+C$2)^(1/3))*100000</f>
        <v>258.32929572236026</v>
      </c>
      <c r="N7" s="13">
        <f t="shared" ref="N7:N48" si="32">(($A7*10+D$2+N$3*0.1)^(1/3))*100000-(($A7*10+D$2)^(1/3))*100000</f>
        <v>385.43870659446111</v>
      </c>
      <c r="O7" s="27">
        <f t="shared" ref="O7:O48" si="33">(($A7*10+E$2+O$3*0.1)^(1/3))*100000-(($A7*10+E$2)^(1/3))*100000</f>
        <v>511.21403440262657</v>
      </c>
      <c r="P7" s="13">
        <f t="shared" ref="P7:P48" si="34">(($A7*10+F$2+P$3*0.1)^(1/3))*100000-(($A7*10+F$2)^(1/3))*100000</f>
        <v>635.68139230943052</v>
      </c>
      <c r="Q7" s="14">
        <f t="shared" ref="Q7:Q48" si="35">(($A7*10+G$2+Q$3*0.1)^(1/3))*100000-(($A7*10+G$2)^(1/3))*100000</f>
        <v>758.8661713602487</v>
      </c>
      <c r="R7" s="13">
        <f t="shared" ref="R7:R48" si="36">(($A7*10+H$2+R$3*0.1)^(1/3))*100000-(($A7*10+H$2)^(1/3))*100000</f>
        <v>880.79306604672456</v>
      </c>
      <c r="S7" s="13">
        <f t="shared" ref="S7:S48" si="37">(($A7*10+I$2+S$3*0.1)^(1/3))*100000-(($A7*10+I$2)^(1/3))*100000</f>
        <v>1001.4860987732536</v>
      </c>
      <c r="T7" s="14">
        <f t="shared" ref="T7:T48" si="38">(($A7*10+J$2+T$3*0.1)^(1/3))*100000-(($A7*10+J$2)^(1/3))*100000</f>
        <v>1120.9686432812596</v>
      </c>
      <c r="V7" s="27">
        <v>58</v>
      </c>
      <c r="W7" s="22">
        <f t="shared" si="2"/>
        <v>833955.09154026047</v>
      </c>
      <c r="X7" s="7">
        <f t="shared" si="3"/>
        <v>834434.10088828485</v>
      </c>
      <c r="Y7" s="7">
        <f t="shared" si="4"/>
        <v>834912.56091336149</v>
      </c>
      <c r="Z7" s="7">
        <f t="shared" si="5"/>
        <v>835390.47318768059</v>
      </c>
      <c r="AA7" s="6">
        <f t="shared" si="6"/>
        <v>835867.83927624614</v>
      </c>
      <c r="AB7" s="7">
        <f t="shared" si="7"/>
        <v>836344.66073691926</v>
      </c>
      <c r="AC7" s="8">
        <f t="shared" si="8"/>
        <v>836820.93912046403</v>
      </c>
      <c r="AD7" s="7">
        <f t="shared" si="9"/>
        <v>837296.67597059242</v>
      </c>
      <c r="AE7" s="7">
        <f t="shared" si="10"/>
        <v>837771.87282400543</v>
      </c>
      <c r="AF7" s="7">
        <f t="shared" si="11"/>
        <v>838246.53121044114</v>
      </c>
      <c r="AG7" s="27">
        <f t="shared" si="12"/>
        <v>47.925699291983619</v>
      </c>
      <c r="AH7" s="13">
        <f t="shared" si="13"/>
        <v>95.735900437575765</v>
      </c>
      <c r="AI7" s="13">
        <f t="shared" si="14"/>
        <v>143.43112477927934</v>
      </c>
      <c r="AJ7" s="27">
        <f t="shared" si="15"/>
        <v>191.01189031708054</v>
      </c>
      <c r="AK7" s="13">
        <f t="shared" si="16"/>
        <v>238.47871173452586</v>
      </c>
      <c r="AL7" s="14">
        <f t="shared" si="17"/>
        <v>285.83210042724386</v>
      </c>
      <c r="AM7" s="13">
        <f t="shared" si="18"/>
        <v>333.07256452972069</v>
      </c>
      <c r="AN7" s="13">
        <f t="shared" si="19"/>
        <v>380.20060894021299</v>
      </c>
      <c r="AO7" s="14">
        <f t="shared" si="20"/>
        <v>427.21673535183072</v>
      </c>
    </row>
    <row r="8" spans="1:41" x14ac:dyDescent="0.4">
      <c r="A8" s="190">
        <v>14</v>
      </c>
      <c r="B8" s="22">
        <f t="shared" si="29"/>
        <v>519249.41018511029</v>
      </c>
      <c r="C8" s="7">
        <f t="shared" si="0"/>
        <v>520482.78633942007</v>
      </c>
      <c r="D8" s="7">
        <f t="shared" si="0"/>
        <v>521710.34462761669</v>
      </c>
      <c r="E8" s="7">
        <f t="shared" si="0"/>
        <v>522932.1531755983</v>
      </c>
      <c r="F8" s="6">
        <f t="shared" si="0"/>
        <v>524148.27884177939</v>
      </c>
      <c r="G8" s="7">
        <f t="shared" si="0"/>
        <v>525358.78724929004</v>
      </c>
      <c r="H8" s="8">
        <f t="shared" si="0"/>
        <v>526563.74281714368</v>
      </c>
      <c r="I8" s="7">
        <f t="shared" si="0"/>
        <v>527763.20879040763</v>
      </c>
      <c r="J8" s="7">
        <f t="shared" si="0"/>
        <v>528957.24726942065</v>
      </c>
      <c r="K8" s="7">
        <f t="shared" si="0"/>
        <v>530145.9192380904</v>
      </c>
      <c r="L8" s="27">
        <f t="shared" si="30"/>
        <v>123.60138771671336</v>
      </c>
      <c r="M8" s="13">
        <f t="shared" si="31"/>
        <v>245.97488838277059</v>
      </c>
      <c r="N8" s="13">
        <f t="shared" si="32"/>
        <v>367.14322083978914</v>
      </c>
      <c r="O8" s="27">
        <f t="shared" si="33"/>
        <v>487.128510062641</v>
      </c>
      <c r="P8" s="13">
        <f t="shared" si="34"/>
        <v>605.95230703760171</v>
      </c>
      <c r="Q8" s="14">
        <f t="shared" si="35"/>
        <v>723.6356078350218</v>
      </c>
      <c r="R8" s="13">
        <f t="shared" si="36"/>
        <v>840.19887190929148</v>
      </c>
      <c r="S8" s="13">
        <f t="shared" si="37"/>
        <v>955.6620396701619</v>
      </c>
      <c r="T8" s="14">
        <f t="shared" si="38"/>
        <v>1070.0445493508596</v>
      </c>
      <c r="V8" s="27">
        <v>59</v>
      </c>
      <c r="W8" s="22">
        <f t="shared" si="2"/>
        <v>838720.65265271394</v>
      </c>
      <c r="X8" s="7">
        <f t="shared" si="3"/>
        <v>839194.23866676097</v>
      </c>
      <c r="Y8" s="7">
        <f t="shared" si="4"/>
        <v>839667.29076168127</v>
      </c>
      <c r="Z8" s="7">
        <f t="shared" si="5"/>
        <v>840139.81043978175</v>
      </c>
      <c r="AA8" s="6">
        <f t="shared" si="6"/>
        <v>840611.79919661605</v>
      </c>
      <c r="AB8" s="7">
        <f t="shared" si="7"/>
        <v>841083.25852102833</v>
      </c>
      <c r="AC8" s="8">
        <f t="shared" si="8"/>
        <v>841554.18989519274</v>
      </c>
      <c r="AD8" s="7">
        <f t="shared" si="9"/>
        <v>842024.59479465708</v>
      </c>
      <c r="AE8" s="7">
        <f t="shared" si="10"/>
        <v>842494.47468838026</v>
      </c>
      <c r="AF8" s="7">
        <f t="shared" si="11"/>
        <v>842963.83103877585</v>
      </c>
      <c r="AG8" s="27">
        <f t="shared" si="12"/>
        <v>47.382670721621253</v>
      </c>
      <c r="AH8" s="13">
        <f t="shared" si="13"/>
        <v>94.653084342600778</v>
      </c>
      <c r="AI8" s="13">
        <f t="shared" si="14"/>
        <v>141.81173901841976</v>
      </c>
      <c r="AJ8" s="27">
        <f t="shared" si="15"/>
        <v>188.85912976029795</v>
      </c>
      <c r="AK8" s="13">
        <f t="shared" si="16"/>
        <v>235.79574846674222</v>
      </c>
      <c r="AL8" s="14">
        <f t="shared" si="17"/>
        <v>282.62208394543268</v>
      </c>
      <c r="AM8" s="13">
        <f t="shared" si="18"/>
        <v>329.33862193848472</v>
      </c>
      <c r="AN8" s="13">
        <f t="shared" si="19"/>
        <v>375.94584514817689</v>
      </c>
      <c r="AO8" s="14">
        <f t="shared" si="20"/>
        <v>422.44423326139804</v>
      </c>
    </row>
    <row r="9" spans="1:41" x14ac:dyDescent="0.4">
      <c r="A9" s="190">
        <v>15</v>
      </c>
      <c r="B9" s="22">
        <f t="shared" si="29"/>
        <v>531329.28459130554</v>
      </c>
      <c r="C9" s="7">
        <f t="shared" si="0"/>
        <v>532507.40216149855</v>
      </c>
      <c r="D9" s="7">
        <f t="shared" si="0"/>
        <v>533680.32974438893</v>
      </c>
      <c r="E9" s="7">
        <f t="shared" si="0"/>
        <v>534848.12412393629</v>
      </c>
      <c r="F9" s="6">
        <f t="shared" si="0"/>
        <v>536010.84109653637</v>
      </c>
      <c r="G9" s="7">
        <f t="shared" si="0"/>
        <v>537168.53549448319</v>
      </c>
      <c r="H9" s="8">
        <f t="shared" si="0"/>
        <v>538321.26120872831</v>
      </c>
      <c r="I9" s="7">
        <f t="shared" si="0"/>
        <v>539469.07121095911</v>
      </c>
      <c r="J9" s="7">
        <f t="shared" si="0"/>
        <v>540612.01757502242</v>
      </c>
      <c r="K9" s="7">
        <f t="shared" si="0"/>
        <v>541750.15149771795</v>
      </c>
      <c r="L9" s="27">
        <f t="shared" si="30"/>
        <v>118.04694558389019</v>
      </c>
      <c r="M9" s="13">
        <f t="shared" si="31"/>
        <v>234.99888406181708</v>
      </c>
      <c r="N9" s="13">
        <f t="shared" si="32"/>
        <v>350.87474259373266</v>
      </c>
      <c r="O9" s="27">
        <f t="shared" si="33"/>
        <v>465.69298591720872</v>
      </c>
      <c r="P9" s="13">
        <f t="shared" si="34"/>
        <v>579.47163081984036</v>
      </c>
      <c r="Q9" s="14">
        <f t="shared" si="35"/>
        <v>692.22826006426476</v>
      </c>
      <c r="R9" s="13">
        <f t="shared" si="36"/>
        <v>803.9800357867498</v>
      </c>
      <c r="S9" s="13">
        <f t="shared" si="37"/>
        <v>914.74371239275206</v>
      </c>
      <c r="T9" s="14">
        <f t="shared" si="38"/>
        <v>1024.5356489737751</v>
      </c>
      <c r="V9" s="27">
        <v>60</v>
      </c>
      <c r="W9" s="22">
        <f t="shared" si="2"/>
        <v>843432.66530174925</v>
      </c>
      <c r="X9" s="7">
        <f t="shared" si="3"/>
        <v>843900.97892673896</v>
      </c>
      <c r="Y9" s="7">
        <f t="shared" si="4"/>
        <v>844368.77335675666</v>
      </c>
      <c r="Z9" s="7">
        <f t="shared" si="5"/>
        <v>844836.05002842483</v>
      </c>
      <c r="AA9" s="6">
        <f t="shared" si="6"/>
        <v>845302.81037201616</v>
      </c>
      <c r="AB9" s="7">
        <f t="shared" si="7"/>
        <v>845769.05581149226</v>
      </c>
      <c r="AC9" s="8">
        <f t="shared" si="8"/>
        <v>846234.78776454157</v>
      </c>
      <c r="AD9" s="7">
        <f t="shared" si="9"/>
        <v>846700.00764261815</v>
      </c>
      <c r="AE9" s="7">
        <f t="shared" si="10"/>
        <v>847164.71685097867</v>
      </c>
      <c r="AF9" s="7">
        <f t="shared" si="11"/>
        <v>847628.91678871843</v>
      </c>
      <c r="AG9" s="27">
        <f t="shared" si="12"/>
        <v>46.854767348151654</v>
      </c>
      <c r="AH9" s="13">
        <f t="shared" si="13"/>
        <v>93.60037553764414</v>
      </c>
      <c r="AI9" s="13">
        <f t="shared" si="14"/>
        <v>140.23730092740152</v>
      </c>
      <c r="AJ9" s="27">
        <f t="shared" si="15"/>
        <v>186.76601692277472</v>
      </c>
      <c r="AK9" s="13">
        <f t="shared" si="16"/>
        <v>233.1869940002216</v>
      </c>
      <c r="AL9" s="14">
        <f t="shared" si="17"/>
        <v>279.50069972837809</v>
      </c>
      <c r="AM9" s="13">
        <f t="shared" si="18"/>
        <v>325.7075987936696</v>
      </c>
      <c r="AN9" s="13">
        <f t="shared" si="19"/>
        <v>371.80815302056726</v>
      </c>
      <c r="AO9" s="14">
        <f t="shared" si="20"/>
        <v>417.80282139615156</v>
      </c>
    </row>
    <row r="10" spans="1:41" x14ac:dyDescent="0.4">
      <c r="A10" s="190">
        <v>16</v>
      </c>
      <c r="B10" s="22">
        <f t="shared" si="29"/>
        <v>542883.52331898129</v>
      </c>
      <c r="C10" s="7">
        <f t="shared" si="0"/>
        <v>544012.18254147971</v>
      </c>
      <c r="D10" s="7">
        <f t="shared" si="0"/>
        <v>545136.17784964165</v>
      </c>
      <c r="E10" s="7">
        <f t="shared" si="0"/>
        <v>546255.55712813977</v>
      </c>
      <c r="F10" s="6">
        <f t="shared" si="0"/>
        <v>547370.36747984285</v>
      </c>
      <c r="G10" s="7">
        <f t="shared" si="0"/>
        <v>548480.65524326172</v>
      </c>
      <c r="H10" s="8">
        <f t="shared" si="0"/>
        <v>549586.46600950137</v>
      </c>
      <c r="I10" s="7">
        <f t="shared" si="0"/>
        <v>550687.84463873529</v>
      </c>
      <c r="J10" s="7">
        <f t="shared" si="0"/>
        <v>551784.83527622407</v>
      </c>
      <c r="K10" s="7">
        <f t="shared" si="0"/>
        <v>552877.48136788711</v>
      </c>
      <c r="L10" s="27">
        <f t="shared" si="30"/>
        <v>113.077179549844</v>
      </c>
      <c r="M10" s="13">
        <f t="shared" si="31"/>
        <v>225.17063106852584</v>
      </c>
      <c r="N10" s="13">
        <f t="shared" si="32"/>
        <v>336.29630852281116</v>
      </c>
      <c r="O10" s="27">
        <f t="shared" si="33"/>
        <v>446.46980000287294</v>
      </c>
      <c r="P10" s="13">
        <f t="shared" si="34"/>
        <v>555.70633847895078</v>
      </c>
      <c r="Q10" s="14">
        <f t="shared" si="35"/>
        <v>664.02081216999795</v>
      </c>
      <c r="R10" s="13">
        <f t="shared" si="36"/>
        <v>771.42777454596944</v>
      </c>
      <c r="S10" s="13">
        <f t="shared" si="37"/>
        <v>877.94145397946704</v>
      </c>
      <c r="T10" s="14">
        <f t="shared" si="38"/>
        <v>983.5757630552398</v>
      </c>
      <c r="V10" s="27">
        <v>61</v>
      </c>
      <c r="W10" s="22">
        <f t="shared" si="2"/>
        <v>848092.60884881148</v>
      </c>
      <c r="X10" s="7">
        <f t="shared" si="3"/>
        <v>848555.79441814427</v>
      </c>
      <c r="Y10" s="7">
        <f t="shared" si="4"/>
        <v>849018.47487755481</v>
      </c>
      <c r="Z10" s="7">
        <f t="shared" si="5"/>
        <v>849480.65160186635</v>
      </c>
      <c r="AA10" s="6">
        <f t="shared" si="6"/>
        <v>849942.32595992577</v>
      </c>
      <c r="AB10" s="7">
        <f t="shared" si="7"/>
        <v>850403.4993146382</v>
      </c>
      <c r="AC10" s="8">
        <f t="shared" si="8"/>
        <v>850864.17302300106</v>
      </c>
      <c r="AD10" s="7">
        <f t="shared" si="9"/>
        <v>851324.34843614139</v>
      </c>
      <c r="AE10" s="7">
        <f t="shared" si="10"/>
        <v>851784.02689935022</v>
      </c>
      <c r="AF10" s="7">
        <f t="shared" si="11"/>
        <v>852243.20975211589</v>
      </c>
      <c r="AG10" s="27">
        <f t="shared" si="12"/>
        <v>46.341326186200604</v>
      </c>
      <c r="AH10" s="13">
        <f t="shared" si="13"/>
        <v>92.576456594979391</v>
      </c>
      <c r="AI10" s="13">
        <f t="shared" si="14"/>
        <v>138.7058470811462</v>
      </c>
      <c r="AJ10" s="27">
        <f t="shared" si="15"/>
        <v>184.72995071858168</v>
      </c>
      <c r="AK10" s="13">
        <f t="shared" si="16"/>
        <v>230.64921782445163</v>
      </c>
      <c r="AL10" s="14">
        <f t="shared" si="17"/>
        <v>276.46409597643651</v>
      </c>
      <c r="AM10" s="13">
        <f t="shared" si="18"/>
        <v>322.17503003939055</v>
      </c>
      <c r="AN10" s="13">
        <f t="shared" si="19"/>
        <v>367.78246218303684</v>
      </c>
      <c r="AO10" s="14">
        <f t="shared" si="20"/>
        <v>413.28683190280572</v>
      </c>
    </row>
    <row r="11" spans="1:41" x14ac:dyDescent="0.4">
      <c r="A11" s="190">
        <v>17</v>
      </c>
      <c r="B11" s="22">
        <f t="shared" si="29"/>
        <v>553965.82567544642</v>
      </c>
      <c r="C11" s="7">
        <f t="shared" si="0"/>
        <v>555049.91029115475</v>
      </c>
      <c r="D11" s="7">
        <f t="shared" si="0"/>
        <v>556129.77665212343</v>
      </c>
      <c r="E11" s="7">
        <f t="shared" si="0"/>
        <v>557205.46555426228</v>
      </c>
      <c r="F11" s="6">
        <f t="shared" si="0"/>
        <v>558277.01716584247</v>
      </c>
      <c r="G11" s="7">
        <f t="shared" si="0"/>
        <v>559344.47104069847</v>
      </c>
      <c r="H11" s="8">
        <f t="shared" si="0"/>
        <v>560407.86613107729</v>
      </c>
      <c r="I11" s="7">
        <f t="shared" si="0"/>
        <v>561467.24080014904</v>
      </c>
      <c r="J11" s="7">
        <f t="shared" si="0"/>
        <v>562522.63283418561</v>
      </c>
      <c r="K11" s="7">
        <f t="shared" si="0"/>
        <v>563574.07945442363</v>
      </c>
      <c r="L11" s="27">
        <f t="shared" si="30"/>
        <v>108.59945890353993</v>
      </c>
      <c r="M11" s="13">
        <f t="shared" si="31"/>
        <v>216.30941795744002</v>
      </c>
      <c r="N11" s="13">
        <f t="shared" si="32"/>
        <v>323.14346414443571</v>
      </c>
      <c r="O11" s="27">
        <f t="shared" si="33"/>
        <v>429.11489086074289</v>
      </c>
      <c r="P11" s="13">
        <f t="shared" si="34"/>
        <v>534.23670605139341</v>
      </c>
      <c r="Q11" s="14">
        <f t="shared" si="35"/>
        <v>638.52164006978273</v>
      </c>
      <c r="R11" s="13">
        <f t="shared" si="36"/>
        <v>741.98215327376965</v>
      </c>
      <c r="S11" s="13">
        <f t="shared" si="37"/>
        <v>844.63044337031897</v>
      </c>
      <c r="T11" s="14">
        <f t="shared" si="38"/>
        <v>946.47845251800027</v>
      </c>
      <c r="V11" s="27">
        <v>62</v>
      </c>
      <c r="W11" s="22">
        <f t="shared" si="2"/>
        <v>852701.89832815982</v>
      </c>
      <c r="X11" s="7">
        <f t="shared" si="3"/>
        <v>853160.09395546967</v>
      </c>
      <c r="Y11" s="7">
        <f t="shared" si="4"/>
        <v>853617.79795633396</v>
      </c>
      <c r="Z11" s="7">
        <f t="shared" si="5"/>
        <v>854075.01164737507</v>
      </c>
      <c r="AA11" s="6">
        <f t="shared" si="6"/>
        <v>854531.73633958353</v>
      </c>
      <c r="AB11" s="7">
        <f t="shared" si="7"/>
        <v>854987.97333834809</v>
      </c>
      <c r="AC11" s="8">
        <f t="shared" si="8"/>
        <v>855443.72394349414</v>
      </c>
      <c r="AD11" s="7">
        <f t="shared" si="9"/>
        <v>855898.98944931023</v>
      </c>
      <c r="AE11" s="7">
        <f t="shared" si="10"/>
        <v>856353.7711445837</v>
      </c>
      <c r="AF11" s="7">
        <f t="shared" si="11"/>
        <v>856808.07031263376</v>
      </c>
      <c r="AG11" s="27">
        <f t="shared" si="12"/>
        <v>45.841723561286926</v>
      </c>
      <c r="AH11" s="13">
        <f t="shared" si="13"/>
        <v>91.580088075017557</v>
      </c>
      <c r="AI11" s="13">
        <f t="shared" si="14"/>
        <v>137.21553008491173</v>
      </c>
      <c r="AJ11" s="27">
        <f t="shared" si="15"/>
        <v>182.74848351662513</v>
      </c>
      <c r="AK11" s="13">
        <f t="shared" si="16"/>
        <v>228.17937969358172</v>
      </c>
      <c r="AL11" s="14">
        <f t="shared" si="17"/>
        <v>273.50864736386575</v>
      </c>
      <c r="AM11" s="13">
        <f t="shared" si="18"/>
        <v>318.73671271186322</v>
      </c>
      <c r="AN11" s="13">
        <f t="shared" si="19"/>
        <v>363.86399938468821</v>
      </c>
      <c r="AO11" s="14">
        <f t="shared" si="20"/>
        <v>408.89092850789893</v>
      </c>
    </row>
    <row r="12" spans="1:41" x14ac:dyDescent="0.4">
      <c r="A12" s="190">
        <v>18</v>
      </c>
      <c r="B12" s="22">
        <f t="shared" si="29"/>
        <v>564621.61732861714</v>
      </c>
      <c r="C12" s="7">
        <f t="shared" si="0"/>
        <v>565665.28258229105</v>
      </c>
      <c r="D12" s="7">
        <f t="shared" si="0"/>
        <v>566705.11080970627</v>
      </c>
      <c r="E12" s="7">
        <f t="shared" si="0"/>
        <v>567741.13708454336</v>
      </c>
      <c r="F12" s="6">
        <f t="shared" si="0"/>
        <v>568773.39597031311</v>
      </c>
      <c r="G12" s="7">
        <f t="shared" si="0"/>
        <v>569801.92153050634</v>
      </c>
      <c r="H12" s="8">
        <f t="shared" si="0"/>
        <v>570826.74733848625</v>
      </c>
      <c r="I12" s="7">
        <f t="shared" si="0"/>
        <v>571847.90648713161</v>
      </c>
      <c r="J12" s="7">
        <f t="shared" si="0"/>
        <v>572865.43159824377</v>
      </c>
      <c r="K12" s="7">
        <f t="shared" si="0"/>
        <v>573879.35483171674</v>
      </c>
      <c r="L12" s="27">
        <f t="shared" si="30"/>
        <v>104.54020185710397</v>
      </c>
      <c r="M12" s="13">
        <f t="shared" si="31"/>
        <v>208.27147779648658</v>
      </c>
      <c r="N12" s="13">
        <f t="shared" si="32"/>
        <v>311.20550505793653</v>
      </c>
      <c r="O12" s="27">
        <f t="shared" si="33"/>
        <v>413.35372234729584</v>
      </c>
      <c r="P12" s="13">
        <f t="shared" si="34"/>
        <v>514.72733608540148</v>
      </c>
      <c r="Q12" s="14">
        <f t="shared" si="35"/>
        <v>615.3373264571419</v>
      </c>
      <c r="R12" s="13">
        <f t="shared" si="36"/>
        <v>715.19445327168796</v>
      </c>
      <c r="S12" s="13">
        <f t="shared" si="37"/>
        <v>814.30926163867116</v>
      </c>
      <c r="T12" s="14">
        <f t="shared" si="38"/>
        <v>912.69208746182267</v>
      </c>
      <c r="V12" s="27">
        <v>63</v>
      </c>
      <c r="W12" s="22">
        <f t="shared" si="2"/>
        <v>857261.8882313394</v>
      </c>
      <c r="X12" s="7">
        <f t="shared" si="3"/>
        <v>857715.22617317527</v>
      </c>
      <c r="Y12" s="7">
        <f t="shared" si="4"/>
        <v>858168.08540524135</v>
      </c>
      <c r="Z12" s="7">
        <f t="shared" si="5"/>
        <v>858620.46718929242</v>
      </c>
      <c r="AA12" s="6">
        <f t="shared" si="6"/>
        <v>859072.37278177158</v>
      </c>
      <c r="AB12" s="7">
        <f t="shared" si="7"/>
        <v>859523.80343384075</v>
      </c>
      <c r="AC12" s="8">
        <f t="shared" si="8"/>
        <v>859974.76039140893</v>
      </c>
      <c r="AD12" s="7">
        <f t="shared" si="9"/>
        <v>860425.24489516485</v>
      </c>
      <c r="AE12" s="7">
        <f t="shared" si="10"/>
        <v>860875.25818060548</v>
      </c>
      <c r="AF12" s="7">
        <f t="shared" si="11"/>
        <v>861324.80147806683</v>
      </c>
      <c r="AG12" s="27">
        <f t="shared" si="12"/>
        <v>45.355372193618678</v>
      </c>
      <c r="AH12" s="13">
        <f t="shared" si="13"/>
        <v>90.610102742211893</v>
      </c>
      <c r="AI12" s="13">
        <f t="shared" si="14"/>
        <v>135.76460998621769</v>
      </c>
      <c r="AJ12" s="27">
        <f t="shared" si="15"/>
        <v>180.81930979713798</v>
      </c>
      <c r="AK12" s="13">
        <f t="shared" si="16"/>
        <v>225.77461559406947</v>
      </c>
      <c r="AL12" s="14">
        <f t="shared" si="17"/>
        <v>270.63093836046755</v>
      </c>
      <c r="AM12" s="13">
        <f t="shared" si="18"/>
        <v>315.38868666719645</v>
      </c>
      <c r="AN12" s="13">
        <f t="shared" si="19"/>
        <v>360.04826668754686</v>
      </c>
      <c r="AO12" s="14">
        <f t="shared" si="20"/>
        <v>404.61008221597876</v>
      </c>
    </row>
    <row r="13" spans="1:41" x14ac:dyDescent="0.4">
      <c r="A13" s="190">
        <v>19</v>
      </c>
      <c r="B13" s="22">
        <f t="shared" si="29"/>
        <v>574889.70789448312</v>
      </c>
      <c r="C13" s="7">
        <f t="shared" si="0"/>
        <v>575896.52204924007</v>
      </c>
      <c r="D13" s="7">
        <f t="shared" si="0"/>
        <v>576899.8281229632</v>
      </c>
      <c r="E13" s="7">
        <f t="shared" si="0"/>
        <v>577899.65651521296</v>
      </c>
      <c r="F13" s="6">
        <f t="shared" si="0"/>
        <v>578896.03720624035</v>
      </c>
      <c r="G13" s="7">
        <f t="shared" si="0"/>
        <v>579888.99976489972</v>
      </c>
      <c r="H13" s="8">
        <f t="shared" si="0"/>
        <v>580878.57335637021</v>
      </c>
      <c r="I13" s="7">
        <f t="shared" si="0"/>
        <v>581864.78674969601</v>
      </c>
      <c r="J13" s="7">
        <f t="shared" si="0"/>
        <v>582847.6683251455</v>
      </c>
      <c r="K13" s="7">
        <f t="shared" si="0"/>
        <v>583827.24608140008</v>
      </c>
      <c r="L13" s="27">
        <f t="shared" si="30"/>
        <v>100.84015430370346</v>
      </c>
      <c r="M13" s="13">
        <f t="shared" si="31"/>
        <v>200.94088233844377</v>
      </c>
      <c r="N13" s="13">
        <f t="shared" si="32"/>
        <v>300.31230209104251</v>
      </c>
      <c r="O13" s="27">
        <f t="shared" si="33"/>
        <v>398.9643355703447</v>
      </c>
      <c r="P13" s="13">
        <f t="shared" si="34"/>
        <v>496.90671368013136</v>
      </c>
      <c r="Q13" s="14">
        <f t="shared" si="35"/>
        <v>594.14898093952797</v>
      </c>
      <c r="R13" s="13">
        <f t="shared" si="36"/>
        <v>690.70050006511156</v>
      </c>
      <c r="S13" s="13">
        <f t="shared" si="37"/>
        <v>786.57045641529839</v>
      </c>
      <c r="T13" s="14">
        <f t="shared" si="38"/>
        <v>881.76786230155267</v>
      </c>
      <c r="V13" s="27">
        <v>64</v>
      </c>
      <c r="W13" s="22">
        <f t="shared" si="2"/>
        <v>861773.87601275335</v>
      </c>
      <c r="X13" s="7">
        <f t="shared" si="3"/>
        <v>862222.48300476652</v>
      </c>
      <c r="Y13" s="7">
        <f t="shared" si="4"/>
        <v>862670.62366913515</v>
      </c>
      <c r="Z13" s="7">
        <f t="shared" si="5"/>
        <v>863118.29921584367</v>
      </c>
      <c r="AA13" s="6">
        <f t="shared" si="6"/>
        <v>863565.51084986108</v>
      </c>
      <c r="AB13" s="7">
        <f t="shared" si="7"/>
        <v>864012.25977116858</v>
      </c>
      <c r="AC13" s="8">
        <f t="shared" si="8"/>
        <v>864458.54717479041</v>
      </c>
      <c r="AD13" s="7">
        <f t="shared" si="9"/>
        <v>864904.37425081909</v>
      </c>
      <c r="AE13" s="7">
        <f t="shared" si="10"/>
        <v>865349.74218444468</v>
      </c>
      <c r="AF13" s="7">
        <f t="shared" si="11"/>
        <v>865794.65215598326</v>
      </c>
      <c r="AG13" s="27">
        <f t="shared" si="12"/>
        <v>44.881718534161337</v>
      </c>
      <c r="AH13" s="13">
        <f t="shared" si="13"/>
        <v>89.665400293655694</v>
      </c>
      <c r="AI13" s="13">
        <f t="shared" si="14"/>
        <v>134.3514464442851</v>
      </c>
      <c r="AJ13" s="27">
        <f t="shared" si="15"/>
        <v>178.94025581947062</v>
      </c>
      <c r="AK13" s="13">
        <f t="shared" si="16"/>
        <v>223.43222493736539</v>
      </c>
      <c r="AL13" s="14">
        <f t="shared" si="17"/>
        <v>267.82774801948108</v>
      </c>
      <c r="AM13" s="13">
        <f t="shared" si="18"/>
        <v>312.12721700430848</v>
      </c>
      <c r="AN13" s="13">
        <f t="shared" si="19"/>
        <v>356.33102156769019</v>
      </c>
      <c r="AO13" s="14">
        <f t="shared" si="20"/>
        <v>400.43954913981725</v>
      </c>
    </row>
    <row r="14" spans="1:41" x14ac:dyDescent="0.4">
      <c r="A14" s="190">
        <v>20</v>
      </c>
      <c r="B14" s="22">
        <f t="shared" si="29"/>
        <v>584803.54764257313</v>
      </c>
      <c r="C14" s="7">
        <f t="shared" si="0"/>
        <v>585776.60026506509</v>
      </c>
      <c r="D14" s="7">
        <f t="shared" si="0"/>
        <v>586746.43084426154</v>
      </c>
      <c r="E14" s="7">
        <f t="shared" si="0"/>
        <v>587713.0659210739</v>
      </c>
      <c r="F14" s="6">
        <f t="shared" si="0"/>
        <v>588676.53168833361</v>
      </c>
      <c r="G14" s="7">
        <f t="shared" si="0"/>
        <v>589636.8539970367</v>
      </c>
      <c r="H14" s="8">
        <f t="shared" si="0"/>
        <v>590594.05836244882</v>
      </c>
      <c r="I14" s="7">
        <f t="shared" si="0"/>
        <v>591548.16997007153</v>
      </c>
      <c r="J14" s="7">
        <f t="shared" si="0"/>
        <v>592499.2136814741</v>
      </c>
      <c r="K14" s="7">
        <f t="shared" si="0"/>
        <v>593447.21403999417</v>
      </c>
      <c r="L14" s="27">
        <f t="shared" si="30"/>
        <v>97.451017908286303</v>
      </c>
      <c r="M14" s="13">
        <f t="shared" si="31"/>
        <v>194.22302493033931</v>
      </c>
      <c r="N14" s="13">
        <f t="shared" si="32"/>
        <v>290.32485234527849</v>
      </c>
      <c r="O14" s="27">
        <f t="shared" si="33"/>
        <v>385.76516880351119</v>
      </c>
      <c r="P14" s="13">
        <f t="shared" si="34"/>
        <v>480.55248416902032</v>
      </c>
      <c r="Q14" s="14">
        <f t="shared" si="35"/>
        <v>574.69515325198881</v>
      </c>
      <c r="R14" s="13">
        <f t="shared" si="36"/>
        <v>668.20137943641748</v>
      </c>
      <c r="S14" s="13">
        <f t="shared" si="37"/>
        <v>761.07921820227057</v>
      </c>
      <c r="T14" s="14">
        <f t="shared" si="38"/>
        <v>853.33658054773696</v>
      </c>
      <c r="V14" s="27">
        <v>65</v>
      </c>
      <c r="W14" s="22">
        <f t="shared" si="2"/>
        <v>866239.10534090246</v>
      </c>
      <c r="X14" s="7">
        <f t="shared" si="3"/>
        <v>866683.102909851</v>
      </c>
      <c r="Y14" s="7">
        <f t="shared" si="4"/>
        <v>867126.6460286841</v>
      </c>
      <c r="Z14" s="7">
        <f t="shared" si="5"/>
        <v>867569.73585849069</v>
      </c>
      <c r="AA14" s="6">
        <f t="shared" si="6"/>
        <v>868012.37355562206</v>
      </c>
      <c r="AB14" s="7">
        <f t="shared" si="7"/>
        <v>868454.56027171505</v>
      </c>
      <c r="AC14" s="8">
        <f t="shared" si="8"/>
        <v>868896.29715372203</v>
      </c>
      <c r="AD14" s="7">
        <f t="shared" si="9"/>
        <v>869337.58534393425</v>
      </c>
      <c r="AE14" s="7">
        <f t="shared" si="10"/>
        <v>869778.42598000925</v>
      </c>
      <c r="AF14" s="7">
        <f t="shared" si="11"/>
        <v>870218.82019499585</v>
      </c>
      <c r="AG14" s="27">
        <f t="shared" si="12"/>
        <v>44.420240339473821</v>
      </c>
      <c r="AH14" s="13">
        <f t="shared" si="13"/>
        <v>88.744942552526481</v>
      </c>
      <c r="AI14" s="13">
        <f t="shared" si="14"/>
        <v>132.97449158446398</v>
      </c>
      <c r="AJ14" s="27">
        <f t="shared" si="15"/>
        <v>177.10927017661743</v>
      </c>
      <c r="AK14" s="13">
        <f t="shared" si="16"/>
        <v>221.1496588824084</v>
      </c>
      <c r="AL14" s="14">
        <f t="shared" si="17"/>
        <v>265.09603608387988</v>
      </c>
      <c r="AM14" s="13">
        <f t="shared" si="18"/>
        <v>308.9487780071795</v>
      </c>
      <c r="AN14" s="13">
        <f t="shared" si="19"/>
        <v>352.70825873850845</v>
      </c>
      <c r="AO14" s="14">
        <f t="shared" si="20"/>
        <v>396.37485023972113</v>
      </c>
    </row>
    <row r="15" spans="1:41" x14ac:dyDescent="0.4">
      <c r="A15" s="190">
        <v>21</v>
      </c>
      <c r="B15" s="22">
        <f t="shared" si="29"/>
        <v>594392.19527631288</v>
      </c>
      <c r="C15" s="7">
        <f t="shared" si="0"/>
        <v>595334.18131390517</v>
      </c>
      <c r="D15" s="7">
        <f t="shared" si="0"/>
        <v>596273.19577436906</v>
      </c>
      <c r="E15" s="7">
        <f t="shared" si="0"/>
        <v>597209.26198264014</v>
      </c>
      <c r="F15" s="6">
        <f t="shared" si="0"/>
        <v>598142.40297208854</v>
      </c>
      <c r="G15" s="7">
        <f t="shared" si="0"/>
        <v>599072.64148950914</v>
      </c>
      <c r="H15" s="8">
        <f t="shared" si="0"/>
        <v>600000</v>
      </c>
      <c r="I15" s="7">
        <f t="shared" si="0"/>
        <v>600924.5006917367</v>
      </c>
      <c r="J15" s="7">
        <f t="shared" si="0"/>
        <v>601846.16548064526</v>
      </c>
      <c r="K15" s="7">
        <f t="shared" si="0"/>
        <v>602765.01601497398</v>
      </c>
      <c r="L15" s="27">
        <f t="shared" si="30"/>
        <v>94.332995597040281</v>
      </c>
      <c r="M15" s="13">
        <f t="shared" si="31"/>
        <v>188.03986762580462</v>
      </c>
      <c r="N15" s="13">
        <f t="shared" si="32"/>
        <v>281.12837534979917</v>
      </c>
      <c r="O15" s="27">
        <f t="shared" si="33"/>
        <v>373.60614185116719</v>
      </c>
      <c r="P15" s="13">
        <f t="shared" si="34"/>
        <v>465.48065709939692</v>
      </c>
      <c r="Q15" s="14">
        <f t="shared" si="35"/>
        <v>556.75928093469702</v>
      </c>
      <c r="R15" s="13">
        <f t="shared" si="36"/>
        <v>647.44924597069621</v>
      </c>
      <c r="S15" s="13">
        <f t="shared" si="37"/>
        <v>737.55766041891184</v>
      </c>
      <c r="T15" s="14">
        <f t="shared" si="38"/>
        <v>827.09151083545294</v>
      </c>
      <c r="V15" s="27">
        <v>66</v>
      </c>
      <c r="W15" s="22">
        <f t="shared" si="2"/>
        <v>870658.76911736093</v>
      </c>
      <c r="X15" s="7">
        <f t="shared" si="3"/>
        <v>871098.27387101413</v>
      </c>
      <c r="Y15" s="7">
        <f t="shared" si="4"/>
        <v>871537.33557533287</v>
      </c>
      <c r="Z15" s="7">
        <f t="shared" si="5"/>
        <v>871975.95534518745</v>
      </c>
      <c r="AA15" s="6">
        <f t="shared" si="6"/>
        <v>872414.13429096737</v>
      </c>
      <c r="AB15" s="7">
        <f t="shared" si="7"/>
        <v>872851.87351860409</v>
      </c>
      <c r="AC15" s="8">
        <f t="shared" si="8"/>
        <v>873289.17412959633</v>
      </c>
      <c r="AD15" s="7">
        <f t="shared" si="9"/>
        <v>873726.03722103557</v>
      </c>
      <c r="AE15" s="7">
        <f t="shared" si="10"/>
        <v>874162.4638856285</v>
      </c>
      <c r="AF15" s="7">
        <f t="shared" si="11"/>
        <v>874598.45521172229</v>
      </c>
      <c r="AG15" s="27">
        <f t="shared" si="12"/>
        <v>43.970444452250376</v>
      </c>
      <c r="AH15" s="13">
        <f t="shared" si="13"/>
        <v>87.847749070031568</v>
      </c>
      <c r="AI15" s="13">
        <f t="shared" si="14"/>
        <v>131.63228346582036</v>
      </c>
      <c r="AJ15" s="27">
        <f t="shared" si="15"/>
        <v>175.32441516919062</v>
      </c>
      <c r="AK15" s="13">
        <f t="shared" si="16"/>
        <v>218.92450963903684</v>
      </c>
      <c r="AL15" s="14">
        <f t="shared" si="17"/>
        <v>262.43293028045446</v>
      </c>
      <c r="AM15" s="13">
        <f t="shared" si="18"/>
        <v>305.85003846010659</v>
      </c>
      <c r="AN15" s="13">
        <f t="shared" si="19"/>
        <v>349.17619351914618</v>
      </c>
      <c r="AO15" s="14">
        <f t="shared" si="20"/>
        <v>392.41175278869923</v>
      </c>
    </row>
    <row r="16" spans="1:41" x14ac:dyDescent="0.4">
      <c r="A16" s="190">
        <v>22</v>
      </c>
      <c r="B16" s="22">
        <f t="shared" si="29"/>
        <v>603681.07367976871</v>
      </c>
      <c r="C16" s="7">
        <f t="shared" si="0"/>
        <v>604594.35960125132</v>
      </c>
      <c r="D16" s="7">
        <f t="shared" si="0"/>
        <v>605504.8946511104</v>
      </c>
      <c r="E16" s="7">
        <f t="shared" si="0"/>
        <v>606412.69945069624</v>
      </c>
      <c r="F16" s="6">
        <f t="shared" si="0"/>
        <v>607317.79437513242</v>
      </c>
      <c r="G16" s="7">
        <f t="shared" si="0"/>
        <v>608220.19955734001</v>
      </c>
      <c r="H16" s="8">
        <f t="shared" si="0"/>
        <v>609119.93489197863</v>
      </c>
      <c r="I16" s="7">
        <f t="shared" si="0"/>
        <v>610017.02003930614</v>
      </c>
      <c r="J16" s="7">
        <f t="shared" si="0"/>
        <v>610911.4744289607</v>
      </c>
      <c r="K16" s="7">
        <f t="shared" si="0"/>
        <v>611803.31726366212</v>
      </c>
      <c r="L16" s="27">
        <f t="shared" si="30"/>
        <v>91.452974233194254</v>
      </c>
      <c r="M16" s="13">
        <f t="shared" si="31"/>
        <v>182.32641623995733</v>
      </c>
      <c r="N16" s="13">
        <f t="shared" si="32"/>
        <v>272.62718436098658</v>
      </c>
      <c r="O16" s="27">
        <f t="shared" si="33"/>
        <v>362.36202196625527</v>
      </c>
      <c r="P16" s="13">
        <f t="shared" si="34"/>
        <v>451.5375599275576</v>
      </c>
      <c r="Q16" s="14">
        <f t="shared" si="35"/>
        <v>540.16031902865507</v>
      </c>
      <c r="R16" s="13">
        <f t="shared" si="36"/>
        <v>628.23671231267508</v>
      </c>
      <c r="S16" s="13">
        <f t="shared" si="37"/>
        <v>715.77304736850783</v>
      </c>
      <c r="T16" s="14">
        <f t="shared" si="38"/>
        <v>802.77552855655085</v>
      </c>
      <c r="V16" s="27">
        <v>67</v>
      </c>
      <c r="W16" s="22">
        <f t="shared" si="2"/>
        <v>875034.01228332717</v>
      </c>
      <c r="X16" s="7">
        <f t="shared" si="3"/>
        <v>875469.13618014252</v>
      </c>
      <c r="Y16" s="7">
        <f t="shared" si="4"/>
        <v>875903.82797757781</v>
      </c>
      <c r="Z16" s="7">
        <f t="shared" si="5"/>
        <v>876338.08874677739</v>
      </c>
      <c r="AA16" s="6">
        <f t="shared" si="6"/>
        <v>876771.91955464368</v>
      </c>
      <c r="AB16" s="7">
        <f t="shared" si="7"/>
        <v>877205.32146385999</v>
      </c>
      <c r="AC16" s="8">
        <f t="shared" si="8"/>
        <v>877638.2955329126</v>
      </c>
      <c r="AD16" s="7">
        <f t="shared" si="9"/>
        <v>878070.84281611606</v>
      </c>
      <c r="AE16" s="7">
        <f t="shared" si="10"/>
        <v>878502.96436363249</v>
      </c>
      <c r="AF16" s="7">
        <f t="shared" si="11"/>
        <v>878934.6612214963</v>
      </c>
      <c r="AG16" s="27">
        <f t="shared" si="12"/>
        <v>43.531864769523963</v>
      </c>
      <c r="AH16" s="13">
        <f t="shared" si="13"/>
        <v>86.972893099533394</v>
      </c>
      <c r="AI16" s="13">
        <f t="shared" si="14"/>
        <v>130.32344009843655</v>
      </c>
      <c r="AJ16" s="27">
        <f t="shared" si="15"/>
        <v>173.58385890198406</v>
      </c>
      <c r="AK16" s="13">
        <f t="shared" si="16"/>
        <v>216.75450068584178</v>
      </c>
      <c r="AL16" s="14">
        <f t="shared" si="17"/>
        <v>259.83571468200535</v>
      </c>
      <c r="AM16" s="13">
        <f t="shared" si="18"/>
        <v>302.8278481917223</v>
      </c>
      <c r="AN16" s="13">
        <f t="shared" si="19"/>
        <v>345.73124659922905</v>
      </c>
      <c r="AO16" s="14">
        <f t="shared" si="20"/>
        <v>388.54625338455662</v>
      </c>
    </row>
    <row r="17" spans="1:41" x14ac:dyDescent="0.4">
      <c r="A17" s="190">
        <v>23</v>
      </c>
      <c r="B17" s="22">
        <f t="shared" si="29"/>
        <v>612692.56752284174</v>
      </c>
      <c r="C17" s="7">
        <f t="shared" si="0"/>
        <v>613579.24396619585</v>
      </c>
      <c r="D17" s="7">
        <f t="shared" si="0"/>
        <v>614463.36513716937</v>
      </c>
      <c r="E17" s="7">
        <f t="shared" si="0"/>
        <v>615344.94936636812</v>
      </c>
      <c r="F17" s="6">
        <f t="shared" si="0"/>
        <v>616224.01477490389</v>
      </c>
      <c r="G17" s="7">
        <f t="shared" si="0"/>
        <v>617100.57927767176</v>
      </c>
      <c r="H17" s="8">
        <f t="shared" si="0"/>
        <v>617974.66058656445</v>
      </c>
      <c r="I17" s="7">
        <f t="shared" si="0"/>
        <v>618846.27621362044</v>
      </c>
      <c r="J17" s="7">
        <f t="shared" si="0"/>
        <v>619715.44347411266</v>
      </c>
      <c r="K17" s="7">
        <f t="shared" si="0"/>
        <v>620582.17948957533</v>
      </c>
      <c r="L17" s="27">
        <f t="shared" si="30"/>
        <v>88.783158397069201</v>
      </c>
      <c r="M17" s="13">
        <f t="shared" si="31"/>
        <v>177.02806636237074</v>
      </c>
      <c r="N17" s="13">
        <f t="shared" si="32"/>
        <v>264.74081911379471</v>
      </c>
      <c r="O17" s="27">
        <f t="shared" si="33"/>
        <v>351.92741407535505</v>
      </c>
      <c r="P17" s="13">
        <f t="shared" si="34"/>
        <v>438.59375289094169</v>
      </c>
      <c r="Q17" s="14">
        <f t="shared" si="35"/>
        <v>524.74564338952769</v>
      </c>
      <c r="R17" s="13">
        <f t="shared" si="36"/>
        <v>610.38880150008481</v>
      </c>
      <c r="S17" s="13">
        <f t="shared" si="37"/>
        <v>695.52885311935097</v>
      </c>
      <c r="T17" s="14">
        <f t="shared" si="38"/>
        <v>780.17133593407925</v>
      </c>
      <c r="V17" s="27">
        <v>68</v>
      </c>
      <c r="W17" s="22">
        <f t="shared" si="2"/>
        <v>879365.93443163566</v>
      </c>
      <c r="X17" s="7">
        <f t="shared" si="3"/>
        <v>879796.78503189492</v>
      </c>
      <c r="Y17" s="7">
        <f t="shared" si="4"/>
        <v>880227.21405605611</v>
      </c>
      <c r="Z17" s="7">
        <f t="shared" si="5"/>
        <v>880657.22253386106</v>
      </c>
      <c r="AA17" s="6">
        <f t="shared" si="6"/>
        <v>881086.81149103353</v>
      </c>
      <c r="AB17" s="7">
        <f t="shared" si="7"/>
        <v>881515.98194930016</v>
      </c>
      <c r="AC17" s="8">
        <f t="shared" si="8"/>
        <v>881944.73492641107</v>
      </c>
      <c r="AD17" s="7">
        <f t="shared" si="9"/>
        <v>882373.07143616362</v>
      </c>
      <c r="AE17" s="7">
        <f t="shared" si="10"/>
        <v>882800.99248842068</v>
      </c>
      <c r="AF17" s="7">
        <f t="shared" si="11"/>
        <v>883228.49908913334</v>
      </c>
      <c r="AG17" s="27">
        <f t="shared" si="12"/>
        <v>43.104060381418094</v>
      </c>
      <c r="AH17" s="13">
        <f t="shared" si="13"/>
        <v>86.119497910141945</v>
      </c>
      <c r="AI17" s="13">
        <f t="shared" si="14"/>
        <v>129.04665396106429</v>
      </c>
      <c r="AJ17" s="27">
        <f t="shared" si="15"/>
        <v>171.88586803898215</v>
      </c>
      <c r="AK17" s="13">
        <f t="shared" si="16"/>
        <v>214.63747779431287</v>
      </c>
      <c r="AL17" s="14">
        <f t="shared" si="17"/>
        <v>257.30181903392076</v>
      </c>
      <c r="AM17" s="13">
        <f t="shared" si="18"/>
        <v>299.87922573694959</v>
      </c>
      <c r="AN17" s="13">
        <f t="shared" si="19"/>
        <v>342.3700300634373</v>
      </c>
      <c r="AO17" s="14">
        <f t="shared" si="20"/>
        <v>384.77456237154547</v>
      </c>
    </row>
    <row r="18" spans="1:41" x14ac:dyDescent="0.4">
      <c r="A18" s="190">
        <v>24</v>
      </c>
      <c r="B18" s="22">
        <f t="shared" si="29"/>
        <v>621446.50119077158</v>
      </c>
      <c r="C18" s="7">
        <f t="shared" si="0"/>
        <v>622308.42532060575</v>
      </c>
      <c r="D18" s="7">
        <f t="shared" si="0"/>
        <v>623167.96843697515</v>
      </c>
      <c r="E18" s="7">
        <f t="shared" si="0"/>
        <v>624025.14691557118</v>
      </c>
      <c r="F18" s="6">
        <f t="shared" si="0"/>
        <v>624879.97695262439</v>
      </c>
      <c r="G18" s="7">
        <f t="shared" si="0"/>
        <v>625732.4745675975</v>
      </c>
      <c r="H18" s="8">
        <f t="shared" si="0"/>
        <v>626582.65560582699</v>
      </c>
      <c r="I18" s="7">
        <f t="shared" si="0"/>
        <v>627430.53574111697</v>
      </c>
      <c r="J18" s="7">
        <f t="shared" si="0"/>
        <v>628276.1304782785</v>
      </c>
      <c r="K18" s="7">
        <f t="shared" si="0"/>
        <v>629119.45515562873</v>
      </c>
      <c r="L18" s="27">
        <f t="shared" si="30"/>
        <v>86.300029048928991</v>
      </c>
      <c r="M18" s="13">
        <f t="shared" si="31"/>
        <v>172.09857772279065</v>
      </c>
      <c r="N18" s="13">
        <f t="shared" si="32"/>
        <v>257.40109017048962</v>
      </c>
      <c r="O18" s="27">
        <f t="shared" si="33"/>
        <v>342.21292678557802</v>
      </c>
      <c r="P18" s="13">
        <f t="shared" si="34"/>
        <v>426.53936586261261</v>
      </c>
      <c r="Q18" s="14">
        <f t="shared" si="35"/>
        <v>510.38560521090403</v>
      </c>
      <c r="R18" s="13">
        <f t="shared" si="36"/>
        <v>593.7567637336906</v>
      </c>
      <c r="S18" s="13">
        <f t="shared" si="37"/>
        <v>676.65788296249229</v>
      </c>
      <c r="T18" s="14">
        <f t="shared" si="38"/>
        <v>759.09392856538761</v>
      </c>
      <c r="V18" s="27">
        <v>69</v>
      </c>
      <c r="W18" s="22">
        <f t="shared" si="2"/>
        <v>883655.59224036103</v>
      </c>
      <c r="X18" s="7">
        <f t="shared" si="3"/>
        <v>884082.27294029284</v>
      </c>
      <c r="Y18" s="7">
        <f t="shared" si="4"/>
        <v>884508.54218326602</v>
      </c>
      <c r="Z18" s="7">
        <f t="shared" si="5"/>
        <v>884934.40095979045</v>
      </c>
      <c r="AA18" s="6">
        <f t="shared" si="6"/>
        <v>885359.8502565641</v>
      </c>
      <c r="AB18" s="7">
        <f t="shared" si="7"/>
        <v>885784.89105649595</v>
      </c>
      <c r="AC18" s="8">
        <f t="shared" si="8"/>
        <v>886209.524338727</v>
      </c>
      <c r="AD18" s="7">
        <f t="shared" si="9"/>
        <v>886633.75107864558</v>
      </c>
      <c r="AE18" s="7">
        <f t="shared" si="10"/>
        <v>887057.57224791276</v>
      </c>
      <c r="AF18" s="7">
        <f t="shared" si="11"/>
        <v>887480.98881447851</v>
      </c>
      <c r="AG18" s="27">
        <f t="shared" si="12"/>
        <v>42.68661386508029</v>
      </c>
      <c r="AH18" s="13">
        <f t="shared" si="13"/>
        <v>85.286733399843797</v>
      </c>
      <c r="AI18" s="13">
        <f t="shared" si="14"/>
        <v>127.80068696651142</v>
      </c>
      <c r="AJ18" s="27">
        <f t="shared" si="15"/>
        <v>170.22880115173757</v>
      </c>
      <c r="AK18" s="13">
        <f t="shared" si="16"/>
        <v>212.57140078686643</v>
      </c>
      <c r="AL18" s="14">
        <f t="shared" si="17"/>
        <v>254.82880895398557</v>
      </c>
      <c r="AM18" s="13">
        <f t="shared" si="18"/>
        <v>297.00134699989576</v>
      </c>
      <c r="AN18" s="13">
        <f t="shared" si="19"/>
        <v>339.08933455112856</v>
      </c>
      <c r="AO18" s="14">
        <f t="shared" si="20"/>
        <v>381.093089520582</v>
      </c>
    </row>
    <row r="19" spans="1:41" x14ac:dyDescent="0.4">
      <c r="A19" s="190">
        <v>25</v>
      </c>
      <c r="B19" s="22">
        <f t="shared" si="29"/>
        <v>629960.52494743653</v>
      </c>
      <c r="C19" s="7">
        <f t="shared" si="0"/>
        <v>630799.35486632667</v>
      </c>
      <c r="D19" s="7">
        <f t="shared" si="0"/>
        <v>631635.95976563788</v>
      </c>
      <c r="E19" s="7">
        <f t="shared" si="0"/>
        <v>632470.35434173699</v>
      </c>
      <c r="F19" s="6">
        <f t="shared" si="0"/>
        <v>633302.55313629156</v>
      </c>
      <c r="G19" s="7">
        <f t="shared" si="0"/>
        <v>634132.57053849974</v>
      </c>
      <c r="H19" s="8">
        <f t="shared" si="0"/>
        <v>634960.42078727973</v>
      </c>
      <c r="I19" s="7">
        <f t="shared" si="0"/>
        <v>635786.11797342007</v>
      </c>
      <c r="J19" s="7">
        <f t="shared" si="0"/>
        <v>636609.67604168924</v>
      </c>
      <c r="K19" s="7">
        <f t="shared" si="0"/>
        <v>637431.10879290919</v>
      </c>
      <c r="L19" s="27">
        <f t="shared" si="30"/>
        <v>83.983539849403314</v>
      </c>
      <c r="M19" s="13">
        <f t="shared" si="31"/>
        <v>167.49850889889058</v>
      </c>
      <c r="N19" s="13">
        <f t="shared" si="32"/>
        <v>250.54979214968625</v>
      </c>
      <c r="O19" s="27">
        <f t="shared" si="33"/>
        <v>333.14220242050942</v>
      </c>
      <c r="P19" s="13">
        <f t="shared" si="34"/>
        <v>415.28048171813134</v>
      </c>
      <c r="Q19" s="14">
        <f t="shared" si="35"/>
        <v>496.96930257545318</v>
      </c>
      <c r="R19" s="13">
        <f t="shared" si="36"/>
        <v>578.21326935978141</v>
      </c>
      <c r="S19" s="13">
        <f t="shared" si="37"/>
        <v>659.01691954932176</v>
      </c>
      <c r="T19" s="14">
        <f t="shared" si="38"/>
        <v>739.384724983247</v>
      </c>
      <c r="V19" s="27">
        <v>70</v>
      </c>
      <c r="W19" s="22">
        <f t="shared" si="2"/>
        <v>887904.00174260035</v>
      </c>
      <c r="X19" s="7">
        <f t="shared" si="3"/>
        <v>888326.6119928665</v>
      </c>
      <c r="Y19" s="7">
        <f t="shared" si="4"/>
        <v>888748.82052221091</v>
      </c>
      <c r="Z19" s="7">
        <f t="shared" si="5"/>
        <v>889170.62828393525</v>
      </c>
      <c r="AA19" s="6">
        <f t="shared" si="6"/>
        <v>889592.03622772591</v>
      </c>
      <c r="AB19" s="7">
        <f t="shared" si="7"/>
        <v>890013.04529967485</v>
      </c>
      <c r="AC19" s="8">
        <f t="shared" si="8"/>
        <v>890433.65644229588</v>
      </c>
      <c r="AD19" s="7">
        <f t="shared" si="9"/>
        <v>890853.87059454515</v>
      </c>
      <c r="AE19" s="7">
        <f t="shared" si="10"/>
        <v>891273.68869183899</v>
      </c>
      <c r="AF19" s="7">
        <f t="shared" si="11"/>
        <v>891693.11166607181</v>
      </c>
      <c r="AG19" s="27">
        <f t="shared" si="12"/>
        <v>42.279129712609574</v>
      </c>
      <c r="AH19" s="13">
        <f t="shared" si="13"/>
        <v>84.473812984651886</v>
      </c>
      <c r="AI19" s="13">
        <f t="shared" si="14"/>
        <v>126.58436583681032</v>
      </c>
      <c r="AJ19" s="27">
        <f t="shared" si="15"/>
        <v>168.61110260686837</v>
      </c>
      <c r="AK19" s="13">
        <f t="shared" si="16"/>
        <v>210.55433596437797</v>
      </c>
      <c r="AL19" s="14">
        <f t="shared" si="17"/>
        <v>252.4143769191578</v>
      </c>
      <c r="AM19" s="13">
        <f t="shared" si="18"/>
        <v>294.19153483817354</v>
      </c>
      <c r="AN19" s="13">
        <f t="shared" si="19"/>
        <v>335.8861174499616</v>
      </c>
      <c r="AO19" s="14">
        <f t="shared" si="20"/>
        <v>377.49843086046167</v>
      </c>
    </row>
    <row r="20" spans="1:41" x14ac:dyDescent="0.4">
      <c r="A20" s="190">
        <v>26</v>
      </c>
      <c r="B20" s="22">
        <f t="shared" si="29"/>
        <v>638250.4298859908</v>
      </c>
      <c r="C20" s="7">
        <f t="shared" si="29"/>
        <v>639067.65283993084</v>
      </c>
      <c r="D20" s="7">
        <f t="shared" si="29"/>
        <v>639882.79103577707</v>
      </c>
      <c r="E20" s="7">
        <f t="shared" si="29"/>
        <v>640695.85771855584</v>
      </c>
      <c r="F20" s="6">
        <f t="shared" si="29"/>
        <v>641506.86599916522</v>
      </c>
      <c r="G20" s="7">
        <f t="shared" si="29"/>
        <v>642315.82885623677</v>
      </c>
      <c r="H20" s="8">
        <f t="shared" si="29"/>
        <v>643122.75913796236</v>
      </c>
      <c r="I20" s="7">
        <f t="shared" si="29"/>
        <v>643927.66956389078</v>
      </c>
      <c r="J20" s="7">
        <f t="shared" si="29"/>
        <v>644730.57272669137</v>
      </c>
      <c r="K20" s="7">
        <f t="shared" si="29"/>
        <v>645531.48109388852</v>
      </c>
      <c r="L20" s="27">
        <f t="shared" si="30"/>
        <v>81.816489793127403</v>
      </c>
      <c r="M20" s="13">
        <f t="shared" si="31"/>
        <v>163.19399402919225</v>
      </c>
      <c r="N20" s="13">
        <f t="shared" si="32"/>
        <v>244.13691458292305</v>
      </c>
      <c r="O20" s="27">
        <f t="shared" si="33"/>
        <v>324.64959075767547</v>
      </c>
      <c r="P20" s="13">
        <f t="shared" si="34"/>
        <v>404.73630043002777</v>
      </c>
      <c r="Q20" s="14">
        <f t="shared" si="35"/>
        <v>484.40126116480678</v>
      </c>
      <c r="R20" s="13">
        <f t="shared" si="36"/>
        <v>563.64863130950835</v>
      </c>
      <c r="S20" s="13">
        <f t="shared" si="37"/>
        <v>642.48251106136013</v>
      </c>
      <c r="T20" s="14">
        <f t="shared" si="38"/>
        <v>720.90694351331331</v>
      </c>
      <c r="V20" s="27">
        <v>71</v>
      </c>
      <c r="W20" s="22">
        <f t="shared" si="2"/>
        <v>892112.14044563484</v>
      </c>
      <c r="X20" s="7">
        <f t="shared" si="3"/>
        <v>892530.77595543372</v>
      </c>
      <c r="Y20" s="7">
        <f t="shared" si="4"/>
        <v>892949.0191169075</v>
      </c>
      <c r="Z20" s="7">
        <f t="shared" si="5"/>
        <v>893366.87084804522</v>
      </c>
      <c r="AA20" s="6">
        <f t="shared" si="6"/>
        <v>893784.33206340356</v>
      </c>
      <c r="AB20" s="7">
        <f t="shared" si="7"/>
        <v>894201.40367412718</v>
      </c>
      <c r="AC20" s="8">
        <f t="shared" si="8"/>
        <v>894618.08658796165</v>
      </c>
      <c r="AD20" s="7">
        <f t="shared" si="9"/>
        <v>895034.38170927472</v>
      </c>
      <c r="AE20" s="7">
        <f t="shared" si="10"/>
        <v>895450.28993907175</v>
      </c>
      <c r="AF20" s="7">
        <f t="shared" si="11"/>
        <v>895865.81217501371</v>
      </c>
      <c r="AG20" s="27">
        <f t="shared" si="12"/>
        <v>41.881232888321392</v>
      </c>
      <c r="AH20" s="13">
        <f t="shared" si="13"/>
        <v>83.679990735487081</v>
      </c>
      <c r="AI20" s="13">
        <f t="shared" si="14"/>
        <v>125.39657784777228</v>
      </c>
      <c r="AJ20" s="27">
        <f t="shared" si="15"/>
        <v>167.0312969366787</v>
      </c>
      <c r="AK20" s="13">
        <f t="shared" si="16"/>
        <v>208.58444912766572</v>
      </c>
      <c r="AL20" s="14">
        <f t="shared" si="17"/>
        <v>250.05633397260681</v>
      </c>
      <c r="AM20" s="13">
        <f t="shared" si="18"/>
        <v>291.44724945921917</v>
      </c>
      <c r="AN20" s="13">
        <f t="shared" si="19"/>
        <v>332.75749202328734</v>
      </c>
      <c r="AO20" s="14">
        <f t="shared" si="20"/>
        <v>373.9873565568123</v>
      </c>
    </row>
    <row r="21" spans="1:41" x14ac:dyDescent="0.4">
      <c r="A21" s="190">
        <v>27</v>
      </c>
      <c r="B21" s="22">
        <f t="shared" si="29"/>
        <v>646330.40700956516</v>
      </c>
      <c r="C21" s="7">
        <f t="shared" si="29"/>
        <v>647127.36269603646</v>
      </c>
      <c r="D21" s="7">
        <f t="shared" si="29"/>
        <v>647922.36025549681</v>
      </c>
      <c r="E21" s="7">
        <f t="shared" si="29"/>
        <v>648715.411671635</v>
      </c>
      <c r="F21" s="6">
        <f t="shared" si="29"/>
        <v>649506.52881122637</v>
      </c>
      <c r="G21" s="7">
        <f t="shared" si="29"/>
        <v>650295.72342569358</v>
      </c>
      <c r="H21" s="8">
        <f t="shared" si="29"/>
        <v>651083.00715264305</v>
      </c>
      <c r="I21" s="7">
        <f t="shared" si="29"/>
        <v>651868.39151737699</v>
      </c>
      <c r="J21" s="7">
        <f t="shared" si="29"/>
        <v>652651.88793437509</v>
      </c>
      <c r="K21" s="7">
        <f t="shared" si="29"/>
        <v>653433.50770875718</v>
      </c>
      <c r="L21" s="27">
        <f t="shared" si="30"/>
        <v>79.784028339083306</v>
      </c>
      <c r="M21" s="13">
        <f t="shared" si="31"/>
        <v>159.15577687846962</v>
      </c>
      <c r="N21" s="13">
        <f t="shared" si="32"/>
        <v>238.11922770505771</v>
      </c>
      <c r="O21" s="27">
        <f t="shared" si="33"/>
        <v>316.67830837517977</v>
      </c>
      <c r="P21" s="13">
        <f t="shared" si="34"/>
        <v>394.83689287386369</v>
      </c>
      <c r="Q21" s="14">
        <f t="shared" si="35"/>
        <v>472.59880255430471</v>
      </c>
      <c r="R21" s="13">
        <f t="shared" si="36"/>
        <v>549.96780705708079</v>
      </c>
      <c r="S21" s="13">
        <f t="shared" si="37"/>
        <v>626.94762520841323</v>
      </c>
      <c r="T21" s="14">
        <f t="shared" si="38"/>
        <v>703.54192590224557</v>
      </c>
      <c r="V21" s="27">
        <v>72</v>
      </c>
      <c r="W21" s="22">
        <f t="shared" si="2"/>
        <v>896280.94931143278</v>
      </c>
      <c r="X21" s="7">
        <f t="shared" si="3"/>
        <v>896695.7022393517</v>
      </c>
      <c r="Y21" s="7">
        <f t="shared" si="4"/>
        <v>897110.07184649829</v>
      </c>
      <c r="Z21" s="7">
        <f t="shared" si="5"/>
        <v>897524.05901732354</v>
      </c>
      <c r="AA21" s="6">
        <f t="shared" si="6"/>
        <v>897937.66463301738</v>
      </c>
      <c r="AB21" s="7">
        <f t="shared" si="7"/>
        <v>898350.88957152609</v>
      </c>
      <c r="AC21" s="8">
        <f t="shared" si="8"/>
        <v>898763.73470756784</v>
      </c>
      <c r="AD21" s="7">
        <f t="shared" si="9"/>
        <v>899176.20091264963</v>
      </c>
      <c r="AE21" s="7">
        <f t="shared" si="10"/>
        <v>899588.28905508271</v>
      </c>
      <c r="AF21" s="7">
        <f t="shared" si="11"/>
        <v>899999.99999999977</v>
      </c>
      <c r="AG21" s="27">
        <f t="shared" si="12"/>
        <v>41.492567501380108</v>
      </c>
      <c r="AH21" s="13">
        <f t="shared" si="13"/>
        <v>82.904558741603978</v>
      </c>
      <c r="AI21" s="13">
        <f t="shared" si="14"/>
        <v>124.23626690451056</v>
      </c>
      <c r="AJ21" s="27">
        <f t="shared" si="15"/>
        <v>165.48798365576658</v>
      </c>
      <c r="AK21" s="13">
        <f t="shared" si="16"/>
        <v>206.65999915706925</v>
      </c>
      <c r="AL21" s="14">
        <f t="shared" si="17"/>
        <v>247.75260207301471</v>
      </c>
      <c r="AM21" s="13">
        <f t="shared" si="18"/>
        <v>288.76607958204113</v>
      </c>
      <c r="AN21" s="13">
        <f t="shared" si="19"/>
        <v>329.7007173866732</v>
      </c>
      <c r="AO21" s="14">
        <f t="shared" si="20"/>
        <v>370.55679972306825</v>
      </c>
    </row>
    <row r="22" spans="1:41" x14ac:dyDescent="0.4">
      <c r="A22" s="190">
        <v>28</v>
      </c>
      <c r="B22" s="22">
        <f t="shared" si="29"/>
        <v>654213.26203771785</v>
      </c>
      <c r="C22" s="7">
        <f t="shared" si="29"/>
        <v>654991.16201193735</v>
      </c>
      <c r="D22" s="7">
        <f t="shared" si="29"/>
        <v>655767.21861697116</v>
      </c>
      <c r="E22" s="7">
        <f t="shared" si="29"/>
        <v>656541.44273461378</v>
      </c>
      <c r="F22" s="6">
        <f t="shared" si="29"/>
        <v>657313.84514424298</v>
      </c>
      <c r="G22" s="7">
        <f t="shared" si="29"/>
        <v>658084.43652413948</v>
      </c>
      <c r="H22" s="8">
        <f t="shared" si="29"/>
        <v>658853.22745278629</v>
      </c>
      <c r="I22" s="7">
        <f t="shared" si="29"/>
        <v>659620.22841014795</v>
      </c>
      <c r="J22" s="7">
        <f t="shared" si="29"/>
        <v>660385.44977892539</v>
      </c>
      <c r="K22" s="7">
        <f t="shared" si="29"/>
        <v>661148.90184579452</v>
      </c>
      <c r="L22" s="27">
        <f t="shared" si="30"/>
        <v>77.873261304339394</v>
      </c>
      <c r="M22" s="13">
        <f t="shared" si="31"/>
        <v>155.35844083863776</v>
      </c>
      <c r="N22" s="13">
        <f t="shared" si="32"/>
        <v>232.4591540384572</v>
      </c>
      <c r="O22" s="27">
        <f t="shared" si="33"/>
        <v>309.1789685790427</v>
      </c>
      <c r="P22" s="13">
        <f t="shared" si="34"/>
        <v>385.5214051855728</v>
      </c>
      <c r="Q22" s="14">
        <f t="shared" si="35"/>
        <v>461.48993842827622</v>
      </c>
      <c r="R22" s="13">
        <f t="shared" si="36"/>
        <v>537.08799749962054</v>
      </c>
      <c r="S22" s="13">
        <f t="shared" si="37"/>
        <v>612.31896697520278</v>
      </c>
      <c r="T22" s="14">
        <f t="shared" si="38"/>
        <v>687.18618756229989</v>
      </c>
      <c r="V22" s="27">
        <v>73</v>
      </c>
      <c r="W22" s="22">
        <f t="shared" si="2"/>
        <v>900411.33460936998</v>
      </c>
      <c r="X22" s="7">
        <f t="shared" si="3"/>
        <v>900822.29374201491</v>
      </c>
      <c r="Y22" s="7">
        <f t="shared" si="4"/>
        <v>901232.87825362547</v>
      </c>
      <c r="Z22" s="7">
        <f t="shared" si="5"/>
        <v>901643.08899677591</v>
      </c>
      <c r="AA22" s="6">
        <f t="shared" si="6"/>
        <v>902052.92682094034</v>
      </c>
      <c r="AB22" s="7">
        <f t="shared" si="7"/>
        <v>902462.39257250843</v>
      </c>
      <c r="AC22" s="8">
        <f t="shared" si="8"/>
        <v>902871.48709480045</v>
      </c>
      <c r="AD22" s="7">
        <f t="shared" si="9"/>
        <v>903280.21122808103</v>
      </c>
      <c r="AE22" s="7">
        <f t="shared" si="10"/>
        <v>903688.56580957887</v>
      </c>
      <c r="AF22" s="7">
        <f t="shared" si="11"/>
        <v>904096.55167349603</v>
      </c>
      <c r="AG22" s="27">
        <f t="shared" si="12"/>
        <v>41.112795573659241</v>
      </c>
      <c r="AH22" s="13">
        <f t="shared" si="13"/>
        <v>82.146844677627087</v>
      </c>
      <c r="AI22" s="13">
        <f t="shared" si="14"/>
        <v>123.10242992278654</v>
      </c>
      <c r="AJ22" s="27">
        <f t="shared" si="15"/>
        <v>163.97983247728553</v>
      </c>
      <c r="AK22" s="13">
        <f t="shared" si="16"/>
        <v>204.77933207945898</v>
      </c>
      <c r="AL22" s="14">
        <f t="shared" si="17"/>
        <v>245.50120704330038</v>
      </c>
      <c r="AM22" s="13">
        <f t="shared" si="18"/>
        <v>286.14573426905554</v>
      </c>
      <c r="AN22" s="13">
        <f t="shared" si="19"/>
        <v>326.71318925591186</v>
      </c>
      <c r="AO22" s="14">
        <f t="shared" si="20"/>
        <v>367.20384610409383</v>
      </c>
    </row>
    <row r="23" spans="1:41" x14ac:dyDescent="0.4">
      <c r="A23" s="190">
        <v>29</v>
      </c>
      <c r="B23" s="22">
        <f t="shared" si="29"/>
        <v>661910.59480262292</v>
      </c>
      <c r="C23" s="7">
        <f t="shared" si="29"/>
        <v>662670.53874766699</v>
      </c>
      <c r="D23" s="7">
        <f t="shared" si="29"/>
        <v>663428.7436867496</v>
      </c>
      <c r="E23" s="7">
        <f t="shared" si="29"/>
        <v>664185.21953442099</v>
      </c>
      <c r="F23" s="6">
        <f t="shared" si="29"/>
        <v>664939.97611509752</v>
      </c>
      <c r="G23" s="7">
        <f t="shared" si="29"/>
        <v>665693.02316418674</v>
      </c>
      <c r="H23" s="8">
        <f t="shared" si="29"/>
        <v>666444.37032919063</v>
      </c>
      <c r="I23" s="7">
        <f t="shared" si="29"/>
        <v>667194.02717079467</v>
      </c>
      <c r="J23" s="7">
        <f t="shared" si="29"/>
        <v>667942.00316393748</v>
      </c>
      <c r="K23" s="7">
        <f t="shared" si="29"/>
        <v>668688.30769886542</v>
      </c>
      <c r="L23" s="27">
        <f t="shared" si="30"/>
        <v>76.072934217983857</v>
      </c>
      <c r="M23" s="13">
        <f t="shared" si="31"/>
        <v>151.77978972077835</v>
      </c>
      <c r="N23" s="13">
        <f t="shared" si="32"/>
        <v>227.12386015581433</v>
      </c>
      <c r="O23" s="27">
        <f t="shared" si="33"/>
        <v>302.10839714517351</v>
      </c>
      <c r="P23" s="13">
        <f t="shared" si="34"/>
        <v>376.73661097662989</v>
      </c>
      <c r="Q23" s="14">
        <f t="shared" si="35"/>
        <v>451.01167127641384</v>
      </c>
      <c r="R23" s="13">
        <f t="shared" si="36"/>
        <v>524.93670767382719</v>
      </c>
      <c r="S23" s="13">
        <f t="shared" si="37"/>
        <v>598.51481044816319</v>
      </c>
      <c r="T23" s="14">
        <f t="shared" si="38"/>
        <v>671.74903116596397</v>
      </c>
      <c r="V23" s="27">
        <v>74</v>
      </c>
      <c r="W23" s="22">
        <f t="shared" si="2"/>
        <v>904504.16965102707</v>
      </c>
      <c r="X23" s="7">
        <f t="shared" si="3"/>
        <v>904911.42057037272</v>
      </c>
      <c r="Y23" s="7">
        <f t="shared" si="4"/>
        <v>905318.30525675346</v>
      </c>
      <c r="Z23" s="7">
        <f t="shared" si="5"/>
        <v>905724.8245324262</v>
      </c>
      <c r="AA23" s="6">
        <f t="shared" si="6"/>
        <v>906130.97921669821</v>
      </c>
      <c r="AB23" s="7">
        <f t="shared" si="7"/>
        <v>906536.77012594137</v>
      </c>
      <c r="AC23" s="8">
        <f t="shared" si="8"/>
        <v>906942.19807360577</v>
      </c>
      <c r="AD23" s="7">
        <f t="shared" si="9"/>
        <v>907347.26387023646</v>
      </c>
      <c r="AE23" s="7">
        <f t="shared" si="10"/>
        <v>907751.96832348546</v>
      </c>
      <c r="AF23" s="7">
        <f t="shared" si="11"/>
        <v>908156.31223812618</v>
      </c>
      <c r="AG23" s="27">
        <f t="shared" si="12"/>
        <v>40.741595913888887</v>
      </c>
      <c r="AH23" s="13">
        <f t="shared" si="13"/>
        <v>81.406209558364935</v>
      </c>
      <c r="AI23" s="13">
        <f t="shared" si="14"/>
        <v>121.99411349056754</v>
      </c>
      <c r="AJ23" s="27">
        <f t="shared" si="15"/>
        <v>162.50557889451738</v>
      </c>
      <c r="AK23" s="13">
        <f t="shared" si="16"/>
        <v>202.94087559136096</v>
      </c>
      <c r="AL23" s="14">
        <f t="shared" si="17"/>
        <v>243.30027204810176</v>
      </c>
      <c r="AM23" s="13">
        <f t="shared" si="18"/>
        <v>283.58403538889252</v>
      </c>
      <c r="AN23" s="13">
        <f t="shared" si="19"/>
        <v>323.79243139876053</v>
      </c>
      <c r="AO23" s="14">
        <f t="shared" si="20"/>
        <v>363.92572453722823</v>
      </c>
    </row>
    <row r="24" spans="1:41" x14ac:dyDescent="0.4">
      <c r="A24" s="190">
        <v>30</v>
      </c>
      <c r="B24" s="22">
        <f t="shared" si="29"/>
        <v>669432.95008216938</v>
      </c>
      <c r="C24" s="7">
        <f t="shared" si="29"/>
        <v>670175.9395378069</v>
      </c>
      <c r="D24" s="7">
        <f t="shared" si="29"/>
        <v>670917.28520810674</v>
      </c>
      <c r="E24" s="7">
        <f t="shared" si="29"/>
        <v>671656.99615475954</v>
      </c>
      <c r="F24" s="6">
        <f t="shared" si="29"/>
        <v>672395.08135979262</v>
      </c>
      <c r="G24" s="7">
        <f t="shared" si="29"/>
        <v>673131.54972652893</v>
      </c>
      <c r="H24" s="8">
        <f t="shared" si="29"/>
        <v>673866.41008053324</v>
      </c>
      <c r="I24" s="7">
        <f t="shared" si="29"/>
        <v>674599.67117054248</v>
      </c>
      <c r="J24" s="7">
        <f t="shared" si="29"/>
        <v>675331.34166938183</v>
      </c>
      <c r="K24" s="7">
        <f t="shared" si="29"/>
        <v>676061.43017486902</v>
      </c>
      <c r="L24" s="27">
        <f t="shared" si="30"/>
        <v>74.373175823828205</v>
      </c>
      <c r="M24" s="13">
        <f t="shared" si="31"/>
        <v>148.40034575795289</v>
      </c>
      <c r="N24" s="13">
        <f t="shared" si="32"/>
        <v>222.08451976487413</v>
      </c>
      <c r="O24" s="27">
        <f t="shared" si="33"/>
        <v>295.4286706688581</v>
      </c>
      <c r="P24" s="13">
        <f t="shared" si="34"/>
        <v>368.43573474604636</v>
      </c>
      <c r="Q24" s="14">
        <f t="shared" si="35"/>
        <v>441.10861230117735</v>
      </c>
      <c r="R24" s="13">
        <f t="shared" si="36"/>
        <v>513.45016823441256</v>
      </c>
      <c r="S24" s="13">
        <f t="shared" si="37"/>
        <v>585.46323259710334</v>
      </c>
      <c r="T24" s="14">
        <f t="shared" si="38"/>
        <v>657.15060113696381</v>
      </c>
      <c r="V24" s="27">
        <v>75</v>
      </c>
      <c r="W24" s="22">
        <f t="shared" si="2"/>
        <v>908560.29641606973</v>
      </c>
      <c r="X24" s="7">
        <f t="shared" si="3"/>
        <v>908963.92165637552</v>
      </c>
      <c r="Y24" s="7">
        <f t="shared" si="4"/>
        <v>909367.18875526881</v>
      </c>
      <c r="Z24" s="7">
        <f t="shared" si="5"/>
        <v>909770.09850614984</v>
      </c>
      <c r="AA24" s="6">
        <f t="shared" si="6"/>
        <v>910172.6516996132</v>
      </c>
      <c r="AB24" s="7">
        <f t="shared" si="7"/>
        <v>910574.84912345733</v>
      </c>
      <c r="AC24" s="8">
        <f t="shared" si="8"/>
        <v>910976.6915626988</v>
      </c>
      <c r="AD24" s="7">
        <f t="shared" si="9"/>
        <v>911378.17979958712</v>
      </c>
      <c r="AE24" s="7">
        <f t="shared" si="10"/>
        <v>911779.31461361761</v>
      </c>
      <c r="AF24" s="7">
        <f t="shared" si="11"/>
        <v>912180.09678154474</v>
      </c>
      <c r="AG24" s="27">
        <f t="shared" si="12"/>
        <v>40.378663064562716</v>
      </c>
      <c r="AH24" s="13">
        <f t="shared" si="13"/>
        <v>80.68204566242639</v>
      </c>
      <c r="AI24" s="13">
        <f t="shared" si="14"/>
        <v>120.91041077917907</v>
      </c>
      <c r="AJ24" s="27">
        <f t="shared" si="15"/>
        <v>161.06402009620797</v>
      </c>
      <c r="AK24" s="13">
        <f t="shared" si="16"/>
        <v>201.14313399593811</v>
      </c>
      <c r="AL24" s="14">
        <f t="shared" si="17"/>
        <v>241.14801157091279</v>
      </c>
      <c r="AM24" s="13">
        <f t="shared" si="18"/>
        <v>281.07891063578427</v>
      </c>
      <c r="AN24" s="13">
        <f t="shared" si="19"/>
        <v>320.93608772964217</v>
      </c>
      <c r="AO24" s="14">
        <f t="shared" si="20"/>
        <v>360.71979812777136</v>
      </c>
    </row>
    <row r="25" spans="1:41" x14ac:dyDescent="0.4">
      <c r="A25" s="190">
        <v>31</v>
      </c>
      <c r="B25" s="22">
        <f t="shared" si="29"/>
        <v>676789.94521070074</v>
      </c>
      <c r="C25" s="7">
        <f t="shared" si="29"/>
        <v>677516.8952273312</v>
      </c>
      <c r="D25" s="7">
        <f t="shared" si="29"/>
        <v>678242.28860283329</v>
      </c>
      <c r="E25" s="7">
        <f t="shared" si="29"/>
        <v>678966.13364374824</v>
      </c>
      <c r="F25" s="6">
        <f t="shared" si="29"/>
        <v>679688.43858592352</v>
      </c>
      <c r="G25" s="7">
        <f t="shared" si="29"/>
        <v>680409.21159533679</v>
      </c>
      <c r="H25" s="8">
        <f t="shared" si="29"/>
        <v>681128.46076890803</v>
      </c>
      <c r="I25" s="7">
        <f t="shared" si="29"/>
        <v>681846.19413530093</v>
      </c>
      <c r="J25" s="7">
        <f t="shared" si="29"/>
        <v>682562.41965571162</v>
      </c>
      <c r="K25" s="7">
        <f t="shared" si="29"/>
        <v>683277.1452246441</v>
      </c>
      <c r="L25" s="27">
        <f t="shared" si="30"/>
        <v>72.765288724331185</v>
      </c>
      <c r="M25" s="13">
        <f t="shared" si="31"/>
        <v>145.20293955656234</v>
      </c>
      <c r="N25" s="13">
        <f t="shared" si="32"/>
        <v>217.31571131548844</v>
      </c>
      <c r="O25" s="27">
        <f t="shared" si="33"/>
        <v>289.10632986796554</v>
      </c>
      <c r="P25" s="13">
        <f t="shared" si="34"/>
        <v>360.57748863531742</v>
      </c>
      <c r="Q25" s="14">
        <f t="shared" si="35"/>
        <v>431.73184908961412</v>
      </c>
      <c r="R25" s="13">
        <f t="shared" si="36"/>
        <v>502.57204124110285</v>
      </c>
      <c r="S25" s="13">
        <f t="shared" si="37"/>
        <v>573.10066411667503</v>
      </c>
      <c r="T25" s="14">
        <f t="shared" si="38"/>
        <v>643.32028622797225</v>
      </c>
      <c r="V25" s="27">
        <v>76</v>
      </c>
      <c r="W25" s="22">
        <f t="shared" si="2"/>
        <v>912580.52707739349</v>
      </c>
      <c r="X25" s="7">
        <f t="shared" si="3"/>
        <v>912980.60627247556</v>
      </c>
      <c r="Y25" s="7">
        <f t="shared" si="4"/>
        <v>913380.33513540111</v>
      </c>
      <c r="Z25" s="7">
        <f t="shared" si="5"/>
        <v>913779.71443209122</v>
      </c>
      <c r="AA25" s="6">
        <f t="shared" si="6"/>
        <v>914178.74492579093</v>
      </c>
      <c r="AB25" s="7">
        <f t="shared" si="7"/>
        <v>914577.42737708346</v>
      </c>
      <c r="AC25" s="8">
        <f t="shared" si="8"/>
        <v>914975.76254390087</v>
      </c>
      <c r="AD25" s="7">
        <f t="shared" si="9"/>
        <v>915373.75118153775</v>
      </c>
      <c r="AE25" s="7">
        <f t="shared" si="10"/>
        <v>915771.39404266537</v>
      </c>
      <c r="AF25" s="7">
        <f t="shared" si="11"/>
        <v>916168.6918773409</v>
      </c>
      <c r="AG25" s="27">
        <f t="shared" si="12"/>
        <v>40.023706339299679</v>
      </c>
      <c r="AH25" s="13">
        <f t="shared" si="13"/>
        <v>79.973774609621614</v>
      </c>
      <c r="AI25" s="13">
        <f t="shared" si="14"/>
        <v>119.85045868239831</v>
      </c>
      <c r="AJ25" s="27">
        <f t="shared" si="15"/>
        <v>159.65401118644513</v>
      </c>
      <c r="AK25" s="13">
        <f t="shared" si="16"/>
        <v>199.38468351447955</v>
      </c>
      <c r="AL25" s="14">
        <f t="shared" si="17"/>
        <v>239.0427258296404</v>
      </c>
      <c r="AM25" s="13">
        <f t="shared" si="18"/>
        <v>278.62838707549963</v>
      </c>
      <c r="AN25" s="13">
        <f t="shared" si="19"/>
        <v>318.14191498269793</v>
      </c>
      <c r="AO25" s="14">
        <f t="shared" si="20"/>
        <v>357.58355607523117</v>
      </c>
    </row>
    <row r="26" spans="1:41" x14ac:dyDescent="0.4">
      <c r="A26" s="190">
        <v>32</v>
      </c>
      <c r="B26" s="22">
        <f t="shared" si="29"/>
        <v>683990.37867067871</v>
      </c>
      <c r="C26" s="7">
        <f t="shared" si="29"/>
        <v>684702.12775722414</v>
      </c>
      <c r="D26" s="7">
        <f t="shared" si="29"/>
        <v>685412.40018326254</v>
      </c>
      <c r="E26" s="7">
        <f t="shared" si="29"/>
        <v>686121.20358408208</v>
      </c>
      <c r="F26" s="6">
        <f t="shared" si="29"/>
        <v>686828.54553199909</v>
      </c>
      <c r="G26" s="7">
        <f t="shared" si="29"/>
        <v>687534.43353707052</v>
      </c>
      <c r="H26" s="8">
        <f t="shared" si="29"/>
        <v>688238.87504779466</v>
      </c>
      <c r="I26" s="7">
        <f t="shared" si="29"/>
        <v>688941.87745180412</v>
      </c>
      <c r="J26" s="7">
        <f t="shared" si="29"/>
        <v>689643.44807654608</v>
      </c>
      <c r="K26" s="7">
        <f t="shared" si="29"/>
        <v>690343.59418995574</v>
      </c>
      <c r="L26" s="27">
        <f t="shared" si="30"/>
        <v>71.241577295819297</v>
      </c>
      <c r="M26" s="13">
        <f t="shared" si="31"/>
        <v>142.17237280635163</v>
      </c>
      <c r="N26" s="13">
        <f t="shared" si="32"/>
        <v>212.79492214205675</v>
      </c>
      <c r="O26" s="27">
        <f t="shared" si="33"/>
        <v>283.11173156474251</v>
      </c>
      <c r="P26" s="13">
        <f t="shared" si="34"/>
        <v>353.12527842575219</v>
      </c>
      <c r="Q26" s="14">
        <f t="shared" si="35"/>
        <v>422.83801159216091</v>
      </c>
      <c r="R26" s="13">
        <f t="shared" si="36"/>
        <v>492.25235187180806</v>
      </c>
      <c r="S26" s="13">
        <f t="shared" si="37"/>
        <v>561.37069242249709</v>
      </c>
      <c r="T26" s="14">
        <f t="shared" si="38"/>
        <v>630.19539916154463</v>
      </c>
      <c r="V26" s="27">
        <v>77</v>
      </c>
      <c r="W26" s="22">
        <f t="shared" si="2"/>
        <v>916565.64543302217</v>
      </c>
      <c r="X26" s="7">
        <f t="shared" si="3"/>
        <v>916962.25545458018</v>
      </c>
      <c r="Y26" s="7">
        <f t="shared" si="4"/>
        <v>917358.52268431021</v>
      </c>
      <c r="Z26" s="7">
        <f t="shared" si="5"/>
        <v>917754.44786194433</v>
      </c>
      <c r="AA26" s="6">
        <f t="shared" si="6"/>
        <v>918150.03172466485</v>
      </c>
      <c r="AB26" s="7">
        <f t="shared" si="7"/>
        <v>918545.27500711393</v>
      </c>
      <c r="AC26" s="8">
        <f t="shared" si="8"/>
        <v>918940.17844140809</v>
      </c>
      <c r="AD26" s="7">
        <f t="shared" si="9"/>
        <v>919334.74275714834</v>
      </c>
      <c r="AE26" s="7">
        <f t="shared" si="10"/>
        <v>919728.9686814337</v>
      </c>
      <c r="AF26" s="7">
        <f t="shared" si="11"/>
        <v>920122.85693887121</v>
      </c>
      <c r="AG26" s="27">
        <f t="shared" si="12"/>
        <v>39.676448923535645</v>
      </c>
      <c r="AH26" s="13">
        <f t="shared" si="13"/>
        <v>79.280845583765768</v>
      </c>
      <c r="AI26" s="13">
        <f t="shared" si="14"/>
        <v>118.81343516916968</v>
      </c>
      <c r="AJ26" s="27">
        <f t="shared" si="15"/>
        <v>158.27446168125607</v>
      </c>
      <c r="AK26" s="13">
        <f t="shared" si="16"/>
        <v>197.66416794178076</v>
      </c>
      <c r="AL26" s="14">
        <f t="shared" si="17"/>
        <v>236.9827956041554</v>
      </c>
      <c r="AM26" s="13">
        <f t="shared" si="18"/>
        <v>276.23058515554294</v>
      </c>
      <c r="AN26" s="13">
        <f t="shared" si="19"/>
        <v>315.40777592745144</v>
      </c>
      <c r="AO26" s="14">
        <f t="shared" si="20"/>
        <v>354.51460610190406</v>
      </c>
    </row>
    <row r="27" spans="1:41" x14ac:dyDescent="0.4">
      <c r="A27" s="190">
        <v>33</v>
      </c>
      <c r="B27" s="22">
        <f t="shared" si="29"/>
        <v>691042.32300111838</v>
      </c>
      <c r="C27" s="7">
        <f t="shared" si="29"/>
        <v>691739.64166092232</v>
      </c>
      <c r="D27" s="7">
        <f t="shared" si="29"/>
        <v>692435.55726270378</v>
      </c>
      <c r="E27" s="7">
        <f t="shared" si="29"/>
        <v>693130.07684288092</v>
      </c>
      <c r="F27" s="6">
        <f t="shared" si="29"/>
        <v>693823.20738158026</v>
      </c>
      <c r="G27" s="7">
        <f t="shared" si="29"/>
        <v>694514.95580325404</v>
      </c>
      <c r="H27" s="8">
        <f t="shared" si="29"/>
        <v>695205.32897728984</v>
      </c>
      <c r="I27" s="7">
        <f t="shared" si="29"/>
        <v>695894.33371860941</v>
      </c>
      <c r="J27" s="7">
        <f t="shared" si="29"/>
        <v>696581.97678826167</v>
      </c>
      <c r="K27" s="7">
        <f t="shared" si="29"/>
        <v>697268.26489400584</v>
      </c>
      <c r="L27" s="27">
        <f t="shared" si="30"/>
        <v>69.795205302536488</v>
      </c>
      <c r="M27" s="13">
        <f t="shared" si="31"/>
        <v>139.29513901716564</v>
      </c>
      <c r="N27" s="13">
        <f t="shared" si="32"/>
        <v>208.50213764281943</v>
      </c>
      <c r="O27" s="27">
        <f t="shared" si="33"/>
        <v>277.41851144703105</v>
      </c>
      <c r="P27" s="13">
        <f t="shared" si="34"/>
        <v>346.04654484486673</v>
      </c>
      <c r="Q27" s="14">
        <f t="shared" si="35"/>
        <v>414.38849676994141</v>
      </c>
      <c r="R27" s="13">
        <f t="shared" si="36"/>
        <v>482.44660104077775</v>
      </c>
      <c r="S27" s="13">
        <f t="shared" si="37"/>
        <v>550.2230667200638</v>
      </c>
      <c r="T27" s="14">
        <f t="shared" si="38"/>
        <v>617.72007846646011</v>
      </c>
      <c r="V27" s="27">
        <v>78</v>
      </c>
      <c r="W27" s="22">
        <f t="shared" si="2"/>
        <v>920516.40825158893</v>
      </c>
      <c r="X27" s="7">
        <f t="shared" si="3"/>
        <v>920909.62333924649</v>
      </c>
      <c r="Y27" s="7">
        <f t="shared" si="4"/>
        <v>921302.50291904842</v>
      </c>
      <c r="Z27" s="7">
        <f t="shared" si="5"/>
        <v>921695.04770575394</v>
      </c>
      <c r="AA27" s="6">
        <f t="shared" si="6"/>
        <v>922087.25841168896</v>
      </c>
      <c r="AB27" s="7">
        <f t="shared" si="7"/>
        <v>922479.13574675808</v>
      </c>
      <c r="AC27" s="8">
        <f t="shared" si="8"/>
        <v>922870.68041845469</v>
      </c>
      <c r="AD27" s="7">
        <f t="shared" si="9"/>
        <v>923261.89313187276</v>
      </c>
      <c r="AE27" s="7">
        <f t="shared" si="10"/>
        <v>923652.77458971937</v>
      </c>
      <c r="AF27" s="7">
        <f t="shared" si="11"/>
        <v>924043.32549232338</v>
      </c>
      <c r="AG27" s="27">
        <f t="shared" si="12"/>
        <v>39.336627040291205</v>
      </c>
      <c r="AH27" s="13">
        <f t="shared" si="13"/>
        <v>78.602733681327663</v>
      </c>
      <c r="AI27" s="13">
        <f t="shared" si="14"/>
        <v>117.79855682922062</v>
      </c>
      <c r="AJ27" s="27">
        <f t="shared" si="15"/>
        <v>156.92433225770947</v>
      </c>
      <c r="AK27" s="13">
        <f t="shared" si="16"/>
        <v>195.98029461805709</v>
      </c>
      <c r="AL27" s="14">
        <f t="shared" si="17"/>
        <v>234.96667744300794</v>
      </c>
      <c r="AM27" s="13">
        <f t="shared" si="18"/>
        <v>273.88371315493714</v>
      </c>
      <c r="AN27" s="13">
        <f t="shared" si="19"/>
        <v>312.73163307330105</v>
      </c>
      <c r="AO27" s="14">
        <f t="shared" si="20"/>
        <v>351.51066741917748</v>
      </c>
    </row>
    <row r="28" spans="1:41" x14ac:dyDescent="0.4">
      <c r="A28" s="190">
        <v>34</v>
      </c>
      <c r="B28" s="22">
        <f t="shared" si="29"/>
        <v>697953.20469088887</v>
      </c>
      <c r="C28" s="7">
        <f t="shared" si="29"/>
        <v>698636.80278181052</v>
      </c>
      <c r="D28" s="7">
        <f t="shared" si="29"/>
        <v>699319.06571808667</v>
      </c>
      <c r="E28" s="7">
        <f t="shared" si="29"/>
        <v>699999.99999999977</v>
      </c>
      <c r="F28" s="6">
        <f t="shared" si="29"/>
        <v>700679.61207734467</v>
      </c>
      <c r="G28" s="7">
        <f t="shared" si="29"/>
        <v>701357.90834996593</v>
      </c>
      <c r="H28" s="8">
        <f t="shared" si="29"/>
        <v>702034.8951682878</v>
      </c>
      <c r="I28" s="7">
        <f t="shared" si="29"/>
        <v>702710.57883383858</v>
      </c>
      <c r="J28" s="7">
        <f t="shared" si="29"/>
        <v>703384.96559976623</v>
      </c>
      <c r="K28" s="7">
        <f t="shared" si="29"/>
        <v>704058.06167134712</v>
      </c>
      <c r="L28" s="27">
        <f t="shared" si="30"/>
        <v>68.420077361166477</v>
      </c>
      <c r="M28" s="13">
        <f t="shared" si="31"/>
        <v>136.55919088656083</v>
      </c>
      <c r="N28" s="13">
        <f t="shared" si="32"/>
        <v>204.41949884511996</v>
      </c>
      <c r="O28" s="27">
        <f t="shared" si="33"/>
        <v>272.00313598185312</v>
      </c>
      <c r="P28" s="13">
        <f t="shared" si="34"/>
        <v>339.31221384741366</v>
      </c>
      <c r="Q28" s="14">
        <f t="shared" si="35"/>
        <v>406.34882112208288</v>
      </c>
      <c r="R28" s="13">
        <f t="shared" si="36"/>
        <v>473.11502393404953</v>
      </c>
      <c r="S28" s="13">
        <f t="shared" si="37"/>
        <v>539.61286617349833</v>
      </c>
      <c r="T28" s="14">
        <f t="shared" si="38"/>
        <v>605.84436979913153</v>
      </c>
      <c r="V28" s="27">
        <v>79</v>
      </c>
      <c r="W28" s="22">
        <f t="shared" si="2"/>
        <v>924433.54653764796</v>
      </c>
      <c r="X28" s="7">
        <f t="shared" si="3"/>
        <v>924823.43842130154</v>
      </c>
      <c r="Y28" s="7">
        <f t="shared" si="4"/>
        <v>925213.00183654809</v>
      </c>
      <c r="Z28" s="7">
        <f t="shared" si="5"/>
        <v>925602.23747431871</v>
      </c>
      <c r="AA28" s="6">
        <f t="shared" si="6"/>
        <v>925991.14602322225</v>
      </c>
      <c r="AB28" s="7">
        <f t="shared" si="7"/>
        <v>926379.72816955415</v>
      </c>
      <c r="AC28" s="8">
        <f t="shared" si="8"/>
        <v>926767.98459731136</v>
      </c>
      <c r="AD28" s="7">
        <f t="shared" si="9"/>
        <v>927155.91598819883</v>
      </c>
      <c r="AE28" s="7">
        <f t="shared" si="10"/>
        <v>927543.52302164107</v>
      </c>
      <c r="AF28" s="7">
        <f t="shared" si="11"/>
        <v>927930.80637479445</v>
      </c>
      <c r="AG28" s="27">
        <f t="shared" si="12"/>
        <v>39.003989183343947</v>
      </c>
      <c r="AH28" s="13">
        <f t="shared" si="13"/>
        <v>77.938938378705643</v>
      </c>
      <c r="AI28" s="13">
        <f t="shared" si="14"/>
        <v>116.80507658980787</v>
      </c>
      <c r="AJ28" s="27">
        <f t="shared" si="15"/>
        <v>155.60263174120337</v>
      </c>
      <c r="AK28" s="13">
        <f t="shared" si="16"/>
        <v>194.33183068374638</v>
      </c>
      <c r="AL28" s="14">
        <f t="shared" si="17"/>
        <v>232.99289920332376</v>
      </c>
      <c r="AM28" s="13">
        <f t="shared" si="18"/>
        <v>271.5860620229505</v>
      </c>
      <c r="AN28" s="13">
        <f t="shared" si="19"/>
        <v>310.11154281324707</v>
      </c>
      <c r="AO28" s="14">
        <f t="shared" si="20"/>
        <v>348.5695641990751</v>
      </c>
    </row>
    <row r="29" spans="1:41" x14ac:dyDescent="0.4">
      <c r="A29" s="190">
        <v>35</v>
      </c>
      <c r="B29" s="22">
        <f t="shared" si="29"/>
        <v>704729.87320648914</v>
      </c>
      <c r="C29" s="7">
        <f t="shared" si="29"/>
        <v>705400.40631622705</v>
      </c>
      <c r="D29" s="7">
        <f t="shared" si="29"/>
        <v>706069.6670652125</v>
      </c>
      <c r="E29" s="7">
        <f t="shared" si="29"/>
        <v>706737.66147219541</v>
      </c>
      <c r="F29" s="6">
        <f t="shared" si="29"/>
        <v>707404.39551050123</v>
      </c>
      <c r="G29" s="7">
        <f t="shared" si="29"/>
        <v>708069.87510850129</v>
      </c>
      <c r="H29" s="8">
        <f t="shared" si="29"/>
        <v>708734.10615007544</v>
      </c>
      <c r="I29" s="7">
        <f t="shared" si="29"/>
        <v>709397.09447507095</v>
      </c>
      <c r="J29" s="7">
        <f t="shared" si="29"/>
        <v>710058.84587975417</v>
      </c>
      <c r="K29" s="7">
        <f t="shared" si="29"/>
        <v>710719.36611725576</v>
      </c>
      <c r="L29" s="27">
        <f t="shared" si="30"/>
        <v>67.110739688272588</v>
      </c>
      <c r="M29" s="13">
        <f t="shared" si="31"/>
        <v>133.95374539948534</v>
      </c>
      <c r="N29" s="13">
        <f t="shared" si="32"/>
        <v>200.53101534466259</v>
      </c>
      <c r="O29" s="27">
        <f t="shared" si="33"/>
        <v>266.84452657285146</v>
      </c>
      <c r="P29" s="13">
        <f t="shared" si="34"/>
        <v>332.8962352584349</v>
      </c>
      <c r="Q29" s="14">
        <f t="shared" si="35"/>
        <v>398.68807698425371</v>
      </c>
      <c r="R29" s="13">
        <f t="shared" si="36"/>
        <v>464.22196702158544</v>
      </c>
      <c r="S29" s="13">
        <f t="shared" si="37"/>
        <v>529.49980060372036</v>
      </c>
      <c r="T29" s="14">
        <f t="shared" si="38"/>
        <v>594.52345319464803</v>
      </c>
      <c r="V29" s="27">
        <v>80</v>
      </c>
      <c r="W29" s="22">
        <f t="shared" si="2"/>
        <v>928317.76672255551</v>
      </c>
      <c r="X29" s="7">
        <f t="shared" si="3"/>
        <v>928704.40473757242</v>
      </c>
      <c r="Y29" s="7">
        <f t="shared" si="4"/>
        <v>929090.72109025391</v>
      </c>
      <c r="Z29" s="7">
        <f t="shared" si="5"/>
        <v>929476.7164487819</v>
      </c>
      <c r="AA29" s="6">
        <f t="shared" si="6"/>
        <v>929862.39147911989</v>
      </c>
      <c r="AB29" s="7">
        <f t="shared" si="7"/>
        <v>930247.74684502278</v>
      </c>
      <c r="AC29" s="8">
        <f t="shared" si="8"/>
        <v>930632.78320804809</v>
      </c>
      <c r="AD29" s="7">
        <f t="shared" si="9"/>
        <v>931017.50122756558</v>
      </c>
      <c r="AE29" s="7">
        <f t="shared" si="10"/>
        <v>931401.90156076686</v>
      </c>
      <c r="AF29" s="7">
        <f t="shared" si="11"/>
        <v>931785.98486267566</v>
      </c>
      <c r="AG29" s="27">
        <f t="shared" si="12"/>
        <v>38.678295395802706</v>
      </c>
      <c r="AH29" s="13">
        <f t="shared" si="13"/>
        <v>77.288982109283097</v>
      </c>
      <c r="AI29" s="13">
        <f t="shared" si="14"/>
        <v>115.8322816004511</v>
      </c>
      <c r="AJ29" s="27">
        <f t="shared" si="15"/>
        <v>154.30841429857537</v>
      </c>
      <c r="AK29" s="13">
        <f t="shared" si="16"/>
        <v>192.7175996073056</v>
      </c>
      <c r="AL29" s="14">
        <f t="shared" si="17"/>
        <v>231.06005591200665</v>
      </c>
      <c r="AM29" s="13">
        <f t="shared" si="18"/>
        <v>269.3360005854629</v>
      </c>
      <c r="AN29" s="13">
        <f t="shared" si="19"/>
        <v>307.54564999416471</v>
      </c>
      <c r="AO29" s="14">
        <f t="shared" si="20"/>
        <v>345.68921950261574</v>
      </c>
    </row>
    <row r="30" spans="1:41" x14ac:dyDescent="0.4">
      <c r="A30" s="190">
        <v>36</v>
      </c>
      <c r="B30" s="22">
        <f t="shared" si="29"/>
        <v>711378.66089801246</v>
      </c>
      <c r="C30" s="7">
        <f t="shared" si="29"/>
        <v>712036.7358901992</v>
      </c>
      <c r="D30" s="7">
        <f t="shared" si="29"/>
        <v>712693.59672016033</v>
      </c>
      <c r="E30" s="7">
        <f t="shared" si="29"/>
        <v>713349.2489728306</v>
      </c>
      <c r="F30" s="6">
        <f t="shared" si="29"/>
        <v>714003.69819215569</v>
      </c>
      <c r="G30" s="7">
        <f t="shared" si="29"/>
        <v>714656.94988150231</v>
      </c>
      <c r="H30" s="8">
        <f t="shared" si="29"/>
        <v>715309.00950406678</v>
      </c>
      <c r="I30" s="7">
        <f t="shared" si="29"/>
        <v>715959.88248327712</v>
      </c>
      <c r="J30" s="7">
        <f t="shared" si="29"/>
        <v>716609.57420318935</v>
      </c>
      <c r="K30" s="7">
        <f t="shared" si="29"/>
        <v>717258.09000887955</v>
      </c>
      <c r="L30" s="27">
        <f t="shared" si="30"/>
        <v>65.862296543316916</v>
      </c>
      <c r="M30" s="13">
        <f t="shared" si="31"/>
        <v>131.46911965881009</v>
      </c>
      <c r="N30" s="13">
        <f t="shared" si="32"/>
        <v>196.82232337805908</v>
      </c>
      <c r="O30" s="27">
        <f t="shared" si="33"/>
        <v>261.92374263843521</v>
      </c>
      <c r="P30" s="13">
        <f t="shared" si="34"/>
        <v>326.77519353409298</v>
      </c>
      <c r="Q30" s="14">
        <f t="shared" si="35"/>
        <v>391.37847356707789</v>
      </c>
      <c r="R30" s="13">
        <f t="shared" si="36"/>
        <v>455.73536189086735</v>
      </c>
      <c r="S30" s="13">
        <f t="shared" si="37"/>
        <v>519.84761955169961</v>
      </c>
      <c r="T30" s="14">
        <f t="shared" si="38"/>
        <v>583.71698972571176</v>
      </c>
      <c r="V30" s="27">
        <v>81</v>
      </c>
      <c r="W30" s="22">
        <f t="shared" si="2"/>
        <v>932169.75178615726</v>
      </c>
      <c r="X30" s="7">
        <f t="shared" si="3"/>
        <v>932553.20298192906</v>
      </c>
      <c r="Y30" s="7">
        <f t="shared" si="4"/>
        <v>932936.33909856842</v>
      </c>
      <c r="Z30" s="7">
        <f t="shared" si="5"/>
        <v>933319.16078252473</v>
      </c>
      <c r="AA30" s="6">
        <f t="shared" si="6"/>
        <v>933701.66867812804</v>
      </c>
      <c r="AB30" s="7">
        <f t="shared" si="7"/>
        <v>934083.86342759733</v>
      </c>
      <c r="AC30" s="8">
        <f t="shared" si="8"/>
        <v>934465.74567105179</v>
      </c>
      <c r="AD30" s="7">
        <f t="shared" si="9"/>
        <v>934847.31604651967</v>
      </c>
      <c r="AE30" s="7">
        <f t="shared" si="10"/>
        <v>935228.57518994703</v>
      </c>
      <c r="AF30" s="7">
        <f t="shared" si="11"/>
        <v>935609.52373520902</v>
      </c>
      <c r="AG30" s="27">
        <f t="shared" si="12"/>
        <v>38.359316605841741</v>
      </c>
      <c r="AH30" s="13">
        <f t="shared" si="13"/>
        <v>76.652408941765316</v>
      </c>
      <c r="AI30" s="13">
        <f t="shared" si="14"/>
        <v>114.87949126074091</v>
      </c>
      <c r="AJ30" s="27">
        <f t="shared" si="15"/>
        <v>153.04077683214564</v>
      </c>
      <c r="AK30" s="13">
        <f t="shared" si="16"/>
        <v>191.13647794479039</v>
      </c>
      <c r="AL30" s="14">
        <f t="shared" si="17"/>
        <v>229.1668059140211</v>
      </c>
      <c r="AM30" s="13">
        <f t="shared" si="18"/>
        <v>267.13197108730674</v>
      </c>
      <c r="AN30" s="13">
        <f t="shared" si="19"/>
        <v>305.03218284982722</v>
      </c>
      <c r="AO30" s="14">
        <f t="shared" si="20"/>
        <v>342.8676496304106</v>
      </c>
    </row>
    <row r="31" spans="1:41" x14ac:dyDescent="0.4">
      <c r="A31" s="190">
        <v>37</v>
      </c>
      <c r="B31" s="22">
        <f t="shared" si="29"/>
        <v>717905.43520683178</v>
      </c>
      <c r="C31" s="7">
        <f t="shared" si="29"/>
        <v>718551.615065319</v>
      </c>
      <c r="D31" s="7">
        <f t="shared" si="29"/>
        <v>719196.6348147809</v>
      </c>
      <c r="E31" s="7">
        <f t="shared" si="29"/>
        <v>719840.49964819674</v>
      </c>
      <c r="F31" s="6">
        <f t="shared" si="29"/>
        <v>720483.21472145198</v>
      </c>
      <c r="G31" s="7">
        <f t="shared" si="29"/>
        <v>721124.785153704</v>
      </c>
      <c r="H31" s="8">
        <f t="shared" si="29"/>
        <v>721765.21602773888</v>
      </c>
      <c r="I31" s="7">
        <f t="shared" si="29"/>
        <v>722404.51239032613</v>
      </c>
      <c r="J31" s="7">
        <f t="shared" si="29"/>
        <v>723042.67925256898</v>
      </c>
      <c r="K31" s="7">
        <f t="shared" si="29"/>
        <v>723679.7215902505</v>
      </c>
      <c r="L31" s="27">
        <f t="shared" si="30"/>
        <v>64.670339527307078</v>
      </c>
      <c r="M31" s="13">
        <f t="shared" si="31"/>
        <v>129.09659190208185</v>
      </c>
      <c r="N31" s="13">
        <f t="shared" si="32"/>
        <v>193.28048090275843</v>
      </c>
      <c r="O31" s="27">
        <f t="shared" si="33"/>
        <v>257.22371302952524</v>
      </c>
      <c r="P31" s="13">
        <f t="shared" si="34"/>
        <v>320.92797772912309</v>
      </c>
      <c r="Q31" s="14">
        <f t="shared" si="35"/>
        <v>384.39494761114474</v>
      </c>
      <c r="R31" s="13">
        <f t="shared" si="36"/>
        <v>447.62627866643015</v>
      </c>
      <c r="S31" s="13">
        <f t="shared" si="37"/>
        <v>510.62361047847662</v>
      </c>
      <c r="T31" s="14">
        <f t="shared" si="38"/>
        <v>573.38856643310282</v>
      </c>
      <c r="V31" s="27">
        <v>82</v>
      </c>
      <c r="W31" s="22">
        <f t="shared" si="2"/>
        <v>935990.16231411532</v>
      </c>
      <c r="X31" s="7">
        <f t="shared" si="3"/>
        <v>936370.49155642418</v>
      </c>
      <c r="Y31" s="7">
        <f t="shared" si="4"/>
        <v>936750.51208984747</v>
      </c>
      <c r="Z31" s="7">
        <f t="shared" si="5"/>
        <v>937130.22454006225</v>
      </c>
      <c r="AA31" s="6">
        <f t="shared" si="6"/>
        <v>937509.62953071971</v>
      </c>
      <c r="AB31" s="7">
        <f t="shared" si="7"/>
        <v>937888.72768345149</v>
      </c>
      <c r="AC31" s="8">
        <f t="shared" si="8"/>
        <v>938267.51961788326</v>
      </c>
      <c r="AD31" s="7">
        <f t="shared" si="9"/>
        <v>938646.00595163973</v>
      </c>
      <c r="AE31" s="7">
        <f t="shared" si="10"/>
        <v>939024.18730035482</v>
      </c>
      <c r="AF31" s="7">
        <f t="shared" si="11"/>
        <v>939402.06427768106</v>
      </c>
      <c r="AG31" s="27">
        <f t="shared" si="12"/>
        <v>38.046834004577249</v>
      </c>
      <c r="AH31" s="13">
        <f t="shared" si="13"/>
        <v>76.028783344547264</v>
      </c>
      <c r="AI31" s="13">
        <f t="shared" si="14"/>
        <v>113.94605538621545</v>
      </c>
      <c r="AJ31" s="27">
        <f t="shared" si="15"/>
        <v>151.79885655327234</v>
      </c>
      <c r="AK31" s="13">
        <f t="shared" si="16"/>
        <v>189.58739233273081</v>
      </c>
      <c r="AL31" s="14">
        <f t="shared" si="17"/>
        <v>227.31186728249304</v>
      </c>
      <c r="AM31" s="13">
        <f t="shared" si="18"/>
        <v>264.97248503181618</v>
      </c>
      <c r="AN31" s="13">
        <f t="shared" si="19"/>
        <v>302.56944829155691</v>
      </c>
      <c r="AO31" s="14">
        <f t="shared" si="20"/>
        <v>340.10295885801315</v>
      </c>
    </row>
    <row r="32" spans="1:41" x14ac:dyDescent="0.4">
      <c r="A32" s="190">
        <v>38</v>
      </c>
      <c r="B32" s="22">
        <f t="shared" si="29"/>
        <v>724315.64434417407</v>
      </c>
      <c r="C32" s="7">
        <f t="shared" si="29"/>
        <v>724950.45242050127</v>
      </c>
      <c r="D32" s="7">
        <f t="shared" si="29"/>
        <v>725584.15069108468</v>
      </c>
      <c r="E32" s="7">
        <f t="shared" si="29"/>
        <v>726216.74399379664</v>
      </c>
      <c r="F32" s="6">
        <f t="shared" si="29"/>
        <v>726848.23713285592</v>
      </c>
      <c r="G32" s="7">
        <f t="shared" si="29"/>
        <v>727478.63487914577</v>
      </c>
      <c r="H32" s="8">
        <f t="shared" si="29"/>
        <v>728107.94197053369</v>
      </c>
      <c r="I32" s="7">
        <f t="shared" si="29"/>
        <v>728736.16311218427</v>
      </c>
      <c r="J32" s="7">
        <f t="shared" si="29"/>
        <v>729363.30297686788</v>
      </c>
      <c r="K32" s="7">
        <f t="shared" si="29"/>
        <v>729989.36620526738</v>
      </c>
      <c r="L32" s="27">
        <f t="shared" si="30"/>
        <v>63.530887471046299</v>
      </c>
      <c r="M32" s="13">
        <f t="shared" si="31"/>
        <v>126.82828327687457</v>
      </c>
      <c r="N32" s="13">
        <f t="shared" si="32"/>
        <v>189.8937932002591</v>
      </c>
      <c r="O32" s="27">
        <f t="shared" si="33"/>
        <v>252.72900734946597</v>
      </c>
      <c r="P32" s="13">
        <f t="shared" si="34"/>
        <v>315.33550035418011</v>
      </c>
      <c r="Q32" s="14">
        <f t="shared" si="35"/>
        <v>377.71483156143222</v>
      </c>
      <c r="R32" s="13">
        <f t="shared" si="36"/>
        <v>439.86854522465728</v>
      </c>
      <c r="S32" s="13">
        <f t="shared" si="37"/>
        <v>501.79817069193814</v>
      </c>
      <c r="T32" s="14">
        <f t="shared" si="38"/>
        <v>563.50522259122226</v>
      </c>
      <c r="V32" s="27">
        <v>83</v>
      </c>
      <c r="W32" s="22">
        <f t="shared" si="2"/>
        <v>939779.63749529712</v>
      </c>
      <c r="X32" s="7">
        <f t="shared" si="3"/>
        <v>940156.9075629185</v>
      </c>
      <c r="Y32" s="7">
        <f t="shared" si="4"/>
        <v>940533.87508830288</v>
      </c>
      <c r="Z32" s="7">
        <f t="shared" si="5"/>
        <v>940910.54067726305</v>
      </c>
      <c r="AA32" s="6">
        <f t="shared" si="6"/>
        <v>941286.90493367147</v>
      </c>
      <c r="AB32" s="7">
        <f t="shared" si="7"/>
        <v>941662.9684594709</v>
      </c>
      <c r="AC32" s="8">
        <f t="shared" si="8"/>
        <v>942038.73185468384</v>
      </c>
      <c r="AD32" s="7">
        <f t="shared" si="9"/>
        <v>942414.19571741764</v>
      </c>
      <c r="AE32" s="7">
        <f t="shared" si="10"/>
        <v>942789.36064387602</v>
      </c>
      <c r="AF32" s="7">
        <f t="shared" si="11"/>
        <v>943164.22722836607</v>
      </c>
      <c r="AG32" s="27">
        <f t="shared" si="12"/>
        <v>37.740638468647376</v>
      </c>
      <c r="AH32" s="13">
        <f t="shared" si="13"/>
        <v>75.417689041583799</v>
      </c>
      <c r="AI32" s="13">
        <f t="shared" si="14"/>
        <v>113.03135249868501</v>
      </c>
      <c r="AJ32" s="27">
        <f t="shared" si="15"/>
        <v>150.58182871737517</v>
      </c>
      <c r="AK32" s="13">
        <f t="shared" si="16"/>
        <v>188.06931667949539</v>
      </c>
      <c r="AL32" s="14">
        <f t="shared" si="17"/>
        <v>225.49401447677519</v>
      </c>
      <c r="AM32" s="13">
        <f t="shared" si="18"/>
        <v>262.85611931339372</v>
      </c>
      <c r="AN32" s="13">
        <f t="shared" si="19"/>
        <v>300.1558275151765</v>
      </c>
      <c r="AO32" s="14">
        <f t="shared" si="20"/>
        <v>337.39333453110885</v>
      </c>
    </row>
    <row r="33" spans="1:41" x14ac:dyDescent="0.4">
      <c r="A33" s="190">
        <v>39</v>
      </c>
      <c r="B33" s="22">
        <f t="shared" si="29"/>
        <v>730614.35740628024</v>
      </c>
      <c r="C33" s="7">
        <f t="shared" si="29"/>
        <v>731238.28115731652</v>
      </c>
      <c r="D33" s="7">
        <f t="shared" si="29"/>
        <v>731861.14200459432</v>
      </c>
      <c r="E33" s="7">
        <f t="shared" si="29"/>
        <v>732482.94446343149</v>
      </c>
      <c r="F33" s="6">
        <f t="shared" si="29"/>
        <v>733103.69301853364</v>
      </c>
      <c r="G33" s="7">
        <f t="shared" si="29"/>
        <v>733723.39212427824</v>
      </c>
      <c r="H33" s="8">
        <f t="shared" si="29"/>
        <v>734342.0462049963</v>
      </c>
      <c r="I33" s="7">
        <f t="shared" si="29"/>
        <v>734959.65965525073</v>
      </c>
      <c r="J33" s="7">
        <f t="shared" si="29"/>
        <v>735576.23684011027</v>
      </c>
      <c r="K33" s="7">
        <f t="shared" si="29"/>
        <v>736191.78209542169</v>
      </c>
      <c r="L33" s="27">
        <f t="shared" si="30"/>
        <v>62.440335096442141</v>
      </c>
      <c r="M33" s="13">
        <f t="shared" si="31"/>
        <v>124.65705682290718</v>
      </c>
      <c r="N33" s="13">
        <f t="shared" si="32"/>
        <v>186.65166379383299</v>
      </c>
      <c r="O33" s="27">
        <f t="shared" si="33"/>
        <v>248.42564036743715</v>
      </c>
      <c r="P33" s="13">
        <f t="shared" si="34"/>
        <v>309.9804568203399</v>
      </c>
      <c r="Q33" s="14">
        <f t="shared" si="35"/>
        <v>371.31756951846182</v>
      </c>
      <c r="R33" s="13">
        <f t="shared" si="36"/>
        <v>432.43842108768877</v>
      </c>
      <c r="S33" s="13">
        <f t="shared" si="37"/>
        <v>493.34444057988003</v>
      </c>
      <c r="T33" s="14">
        <f t="shared" si="38"/>
        <v>554.03704363759607</v>
      </c>
      <c r="V33" s="27">
        <v>84</v>
      </c>
      <c r="W33" s="22">
        <f t="shared" si="2"/>
        <v>943538.79606330674</v>
      </c>
      <c r="X33" s="7">
        <f t="shared" si="3"/>
        <v>943913.06773923594</v>
      </c>
      <c r="Y33" s="7">
        <f t="shared" si="4"/>
        <v>944287.04284482147</v>
      </c>
      <c r="Z33" s="7">
        <f t="shared" si="5"/>
        <v>944660.72196686675</v>
      </c>
      <c r="AA33" s="6">
        <f t="shared" si="6"/>
        <v>945034.10569032002</v>
      </c>
      <c r="AB33" s="7">
        <f t="shared" si="7"/>
        <v>945407.19459828059</v>
      </c>
      <c r="AC33" s="8">
        <f t="shared" si="8"/>
        <v>945779.98927201075</v>
      </c>
      <c r="AD33" s="7">
        <f t="shared" si="9"/>
        <v>946152.49029094016</v>
      </c>
      <c r="AE33" s="7">
        <f t="shared" si="10"/>
        <v>946524.69823267381</v>
      </c>
      <c r="AF33" s="7">
        <f t="shared" si="11"/>
        <v>946896.61367300269</v>
      </c>
      <c r="AG33" s="27">
        <f t="shared" si="12"/>
        <v>37.440530020394363</v>
      </c>
      <c r="AH33" s="13">
        <f t="shared" si="13"/>
        <v>74.818727940437384</v>
      </c>
      <c r="AI33" s="13">
        <f t="shared" si="14"/>
        <v>112.13478823425248</v>
      </c>
      <c r="AJ33" s="27">
        <f t="shared" si="15"/>
        <v>149.38890451728366</v>
      </c>
      <c r="AK33" s="13">
        <f t="shared" si="16"/>
        <v>186.58126954489853</v>
      </c>
      <c r="AL33" s="14">
        <f t="shared" si="17"/>
        <v>223.71207522158511</v>
      </c>
      <c r="AM33" s="13">
        <f t="shared" si="18"/>
        <v>260.78151260176674</v>
      </c>
      <c r="AN33" s="13">
        <f t="shared" si="19"/>
        <v>297.78977189830039</v>
      </c>
      <c r="AO33" s="14">
        <f t="shared" si="20"/>
        <v>334.73704248655122</v>
      </c>
    </row>
    <row r="34" spans="1:41" x14ac:dyDescent="0.4">
      <c r="A34" s="190">
        <v>40</v>
      </c>
      <c r="B34" s="22">
        <f t="shared" si="29"/>
        <v>736806.29972807714</v>
      </c>
      <c r="C34" s="7">
        <f t="shared" si="29"/>
        <v>737419.79401628126</v>
      </c>
      <c r="D34" s="7">
        <f t="shared" si="29"/>
        <v>738032.26920981042</v>
      </c>
      <c r="E34" s="7">
        <f t="shared" si="29"/>
        <v>738643.7295302744</v>
      </c>
      <c r="F34" s="6">
        <f t="shared" si="29"/>
        <v>739254.17917137151</v>
      </c>
      <c r="G34" s="7">
        <f t="shared" si="29"/>
        <v>739863.6222991409</v>
      </c>
      <c r="H34" s="8">
        <f t="shared" si="29"/>
        <v>740472.06305221433</v>
      </c>
      <c r="I34" s="7">
        <f t="shared" si="29"/>
        <v>741079.50554206176</v>
      </c>
      <c r="J34" s="7">
        <f t="shared" si="29"/>
        <v>741685.95385323768</v>
      </c>
      <c r="K34" s="7">
        <f t="shared" si="29"/>
        <v>742291.41204362141</v>
      </c>
      <c r="L34" s="27">
        <f t="shared" si="30"/>
        <v>61.395408977637999</v>
      </c>
      <c r="M34" s="13">
        <f t="shared" si="31"/>
        <v>122.57643078442197</v>
      </c>
      <c r="N34" s="13">
        <f t="shared" si="32"/>
        <v>183.54446646024007</v>
      </c>
      <c r="O34" s="27">
        <f t="shared" si="33"/>
        <v>244.30090404779185</v>
      </c>
      <c r="P34" s="13">
        <f t="shared" si="34"/>
        <v>304.84711874683853</v>
      </c>
      <c r="Q34" s="14">
        <f t="shared" si="35"/>
        <v>365.18447306798771</v>
      </c>
      <c r="R34" s="13">
        <f t="shared" si="36"/>
        <v>425.31431698298547</v>
      </c>
      <c r="S34" s="13">
        <f t="shared" si="37"/>
        <v>485.23798807419371</v>
      </c>
      <c r="T34" s="14">
        <f t="shared" si="38"/>
        <v>544.95681167871226</v>
      </c>
      <c r="V34" s="27">
        <v>85</v>
      </c>
      <c r="W34" s="22">
        <f t="shared" si="2"/>
        <v>947268.23718590941</v>
      </c>
      <c r="X34" s="7">
        <f t="shared" si="3"/>
        <v>947639.56934357679</v>
      </c>
      <c r="Y34" s="7">
        <f t="shared" si="4"/>
        <v>948010.6107163945</v>
      </c>
      <c r="Z34" s="7">
        <f t="shared" si="5"/>
        <v>948381.36187296896</v>
      </c>
      <c r="AA34" s="6">
        <f t="shared" si="6"/>
        <v>948751.82338012871</v>
      </c>
      <c r="AB34" s="7">
        <f t="shared" si="7"/>
        <v>949121.99580293277</v>
      </c>
      <c r="AC34" s="8">
        <f t="shared" si="8"/>
        <v>949491.87970468006</v>
      </c>
      <c r="AD34" s="7">
        <f t="shared" si="9"/>
        <v>949861.47564691363</v>
      </c>
      <c r="AE34" s="7">
        <f t="shared" si="10"/>
        <v>950230.78418943041</v>
      </c>
      <c r="AF34" s="7">
        <f t="shared" si="11"/>
        <v>950599.80589028879</v>
      </c>
      <c r="AG34" s="27">
        <f t="shared" si="12"/>
        <v>37.14631732669659</v>
      </c>
      <c r="AH34" s="13">
        <f t="shared" si="13"/>
        <v>74.231519130640663</v>
      </c>
      <c r="AI34" s="13">
        <f t="shared" si="14"/>
        <v>111.25579385296442</v>
      </c>
      <c r="AJ34" s="27">
        <f t="shared" si="15"/>
        <v>148.21932911046315</v>
      </c>
      <c r="AK34" s="13">
        <f t="shared" si="16"/>
        <v>185.12231169920415</v>
      </c>
      <c r="AL34" s="14">
        <f t="shared" si="17"/>
        <v>221.96492759743705</v>
      </c>
      <c r="AM34" s="13">
        <f t="shared" si="18"/>
        <v>258.74736197071616</v>
      </c>
      <c r="AN34" s="13">
        <f t="shared" si="19"/>
        <v>295.46979917911813</v>
      </c>
      <c r="AO34" s="14">
        <f t="shared" si="20"/>
        <v>332.13242277828977</v>
      </c>
    </row>
    <row r="35" spans="1:41" x14ac:dyDescent="0.4">
      <c r="A35" s="190">
        <v>41</v>
      </c>
      <c r="B35" s="22">
        <f t="shared" si="29"/>
        <v>742895.88414465648</v>
      </c>
      <c r="C35" s="7">
        <f t="shared" si="29"/>
        <v>743499.37416158663</v>
      </c>
      <c r="D35" s="7">
        <f t="shared" si="29"/>
        <v>744101.88607369049</v>
      </c>
      <c r="E35" s="7">
        <f t="shared" si="29"/>
        <v>744703.42383451061</v>
      </c>
      <c r="F35" s="6">
        <f t="shared" si="29"/>
        <v>745303.99137208331</v>
      </c>
      <c r="G35" s="7">
        <f t="shared" si="29"/>
        <v>745903.5925891638</v>
      </c>
      <c r="H35" s="8">
        <f t="shared" si="29"/>
        <v>746502.23136344948</v>
      </c>
      <c r="I35" s="7">
        <f t="shared" si="29"/>
        <v>747099.91154780018</v>
      </c>
      <c r="J35" s="7">
        <f t="shared" si="29"/>
        <v>747696.63697045669</v>
      </c>
      <c r="K35" s="7">
        <f t="shared" si="29"/>
        <v>748292.41143525764</v>
      </c>
      <c r="L35" s="27">
        <f t="shared" si="30"/>
        <v>60.393129616859369</v>
      </c>
      <c r="M35" s="13">
        <f t="shared" si="31"/>
        <v>120.58050392428413</v>
      </c>
      <c r="N35" s="13">
        <f t="shared" si="32"/>
        <v>180.56343491387088</v>
      </c>
      <c r="O35" s="27">
        <f t="shared" si="33"/>
        <v>240.34322270087432</v>
      </c>
      <c r="P35" s="13">
        <f t="shared" si="34"/>
        <v>299.9211556611117</v>
      </c>
      <c r="Q35" s="14">
        <f t="shared" si="35"/>
        <v>359.29851056996267</v>
      </c>
      <c r="R35" s="13">
        <f t="shared" si="36"/>
        <v>418.47655273438431</v>
      </c>
      <c r="S35" s="13">
        <f t="shared" si="37"/>
        <v>477.45653612690512</v>
      </c>
      <c r="T35" s="14">
        <f t="shared" si="38"/>
        <v>536.23970351577736</v>
      </c>
      <c r="V35" s="27">
        <v>86</v>
      </c>
      <c r="W35" s="22">
        <f t="shared" si="2"/>
        <v>950968.5413058151</v>
      </c>
      <c r="X35" s="7">
        <f t="shared" si="3"/>
        <v>951336.99099061056</v>
      </c>
      <c r="Y35" s="7">
        <f t="shared" si="4"/>
        <v>951705.15549756004</v>
      </c>
      <c r="Z35" s="7">
        <f t="shared" si="5"/>
        <v>952073.03537783888</v>
      </c>
      <c r="AA35" s="6">
        <f t="shared" si="6"/>
        <v>952440.63118091959</v>
      </c>
      <c r="AB35" s="7">
        <f t="shared" si="7"/>
        <v>952807.9434545791</v>
      </c>
      <c r="AC35" s="8">
        <f t="shared" si="8"/>
        <v>953174.97274490714</v>
      </c>
      <c r="AD35" s="7">
        <f t="shared" si="9"/>
        <v>953541.7195963118</v>
      </c>
      <c r="AE35" s="7">
        <f t="shared" si="10"/>
        <v>953908.18455152784</v>
      </c>
      <c r="AF35" s="7">
        <f t="shared" si="11"/>
        <v>954274.36815162248</v>
      </c>
      <c r="AG35" s="27">
        <f t="shared" si="12"/>
        <v>36.857817226205952</v>
      </c>
      <c r="AH35" s="13">
        <f t="shared" si="13"/>
        <v>73.655697955284268</v>
      </c>
      <c r="AI35" s="13">
        <f t="shared" si="14"/>
        <v>110.39382485044189</v>
      </c>
      <c r="AJ35" s="27">
        <f t="shared" si="15"/>
        <v>147.07237978279591</v>
      </c>
      <c r="AK35" s="13">
        <f t="shared" si="16"/>
        <v>183.69154383754358</v>
      </c>
      <c r="AL35" s="14">
        <f t="shared" si="17"/>
        <v>220.2514973168727</v>
      </c>
      <c r="AM35" s="13">
        <f t="shared" si="18"/>
        <v>256.75241974520031</v>
      </c>
      <c r="AN35" s="13">
        <f t="shared" si="19"/>
        <v>293.19448987254873</v>
      </c>
      <c r="AO35" s="14">
        <f t="shared" si="20"/>
        <v>329.57788567943498</v>
      </c>
    </row>
    <row r="36" spans="1:41" x14ac:dyDescent="0.4">
      <c r="A36" s="190">
        <v>42</v>
      </c>
      <c r="B36" s="22">
        <f t="shared" si="29"/>
        <v>748887.23872185056</v>
      </c>
      <c r="C36" s="7">
        <f t="shared" si="29"/>
        <v>749481.12258590478</v>
      </c>
      <c r="D36" s="7">
        <f t="shared" si="29"/>
        <v>750074.06675932021</v>
      </c>
      <c r="E36" s="7">
        <f t="shared" si="29"/>
        <v>750666.07495043101</v>
      </c>
      <c r="F36" s="6">
        <f t="shared" si="29"/>
        <v>751257.15084421425</v>
      </c>
      <c r="G36" s="7">
        <f t="shared" si="29"/>
        <v>751847.29810248746</v>
      </c>
      <c r="H36" s="8">
        <f t="shared" si="29"/>
        <v>752436.52036411001</v>
      </c>
      <c r="I36" s="7">
        <f t="shared" si="29"/>
        <v>753024.82124518172</v>
      </c>
      <c r="J36" s="7">
        <f t="shared" si="29"/>
        <v>753612.20433923602</v>
      </c>
      <c r="K36" s="7">
        <f t="shared" si="29"/>
        <v>754198.67321743444</v>
      </c>
      <c r="L36" s="27">
        <f t="shared" si="30"/>
        <v>59.430778657551855</v>
      </c>
      <c r="M36" s="13">
        <f t="shared" si="31"/>
        <v>118.66389092965983</v>
      </c>
      <c r="N36" s="13">
        <f t="shared" si="32"/>
        <v>177.70056735875551</v>
      </c>
      <c r="O36" s="27">
        <f t="shared" si="33"/>
        <v>236.54202761442866</v>
      </c>
      <c r="P36" s="13">
        <f t="shared" si="34"/>
        <v>295.1894806107739</v>
      </c>
      <c r="Q36" s="14">
        <f t="shared" si="35"/>
        <v>353.6441246336326</v>
      </c>
      <c r="R36" s="13">
        <f t="shared" si="36"/>
        <v>411.90714745840523</v>
      </c>
      <c r="S36" s="13">
        <f t="shared" si="37"/>
        <v>469.97972646844573</v>
      </c>
      <c r="T36" s="14">
        <f t="shared" si="38"/>
        <v>527.86302877322305</v>
      </c>
      <c r="V36" s="27">
        <v>87</v>
      </c>
      <c r="W36" s="22">
        <f t="shared" si="2"/>
        <v>954640.27093600412</v>
      </c>
      <c r="X36" s="7">
        <f t="shared" si="3"/>
        <v>955005.89344242762</v>
      </c>
      <c r="Y36" s="7">
        <f t="shared" si="4"/>
        <v>955371.23620700312</v>
      </c>
      <c r="Z36" s="7">
        <f t="shared" si="5"/>
        <v>955736.29976420116</v>
      </c>
      <c r="AA36" s="6">
        <f t="shared" si="6"/>
        <v>956101.08464686049</v>
      </c>
      <c r="AB36" s="7">
        <f t="shared" si="7"/>
        <v>956465.59138619411</v>
      </c>
      <c r="AC36" s="8">
        <f t="shared" si="8"/>
        <v>956829.82051179837</v>
      </c>
      <c r="AD36" s="7">
        <f t="shared" si="9"/>
        <v>957193.77255165624</v>
      </c>
      <c r="AE36" s="7">
        <f t="shared" si="10"/>
        <v>957557.44803214644</v>
      </c>
      <c r="AF36" s="7">
        <f t="shared" si="11"/>
        <v>957920.84747805027</v>
      </c>
      <c r="AG36" s="27">
        <f t="shared" si="12"/>
        <v>36.574854291742668</v>
      </c>
      <c r="AH36" s="13">
        <f t="shared" si="13"/>
        <v>73.090915136504918</v>
      </c>
      <c r="AI36" s="13">
        <f t="shared" si="14"/>
        <v>109.54835965833627</v>
      </c>
      <c r="AJ36" s="27">
        <f t="shared" si="15"/>
        <v>145.94736422423739</v>
      </c>
      <c r="AK36" s="13">
        <f t="shared" si="16"/>
        <v>182.28810444520786</v>
      </c>
      <c r="AL36" s="14">
        <f t="shared" si="17"/>
        <v>218.57075518346392</v>
      </c>
      <c r="AM36" s="13">
        <f t="shared" si="18"/>
        <v>254.79549055325333</v>
      </c>
      <c r="AN36" s="13">
        <f t="shared" si="19"/>
        <v>290.96248392923735</v>
      </c>
      <c r="AO36" s="14">
        <f t="shared" si="20"/>
        <v>327.07190794649068</v>
      </c>
    </row>
    <row r="37" spans="1:41" x14ac:dyDescent="0.4">
      <c r="A37" s="190">
        <v>43</v>
      </c>
      <c r="B37" s="22">
        <f t="shared" si="29"/>
        <v>754784.23142875731</v>
      </c>
      <c r="C37" s="7">
        <f t="shared" si="29"/>
        <v>755368.88250019273</v>
      </c>
      <c r="D37" s="7">
        <f t="shared" si="29"/>
        <v>755952.62993692397</v>
      </c>
      <c r="E37" s="7">
        <f t="shared" si="29"/>
        <v>756535.47722251294</v>
      </c>
      <c r="F37" s="6">
        <f t="shared" si="29"/>
        <v>757117.42781908531</v>
      </c>
      <c r="G37" s="7">
        <f t="shared" si="29"/>
        <v>757698.48516750976</v>
      </c>
      <c r="H37" s="8">
        <f t="shared" si="29"/>
        <v>758278.65268757811</v>
      </c>
      <c r="I37" s="7">
        <f t="shared" si="29"/>
        <v>758857.93377818132</v>
      </c>
      <c r="J37" s="7">
        <f t="shared" si="29"/>
        <v>759436.33181748632</v>
      </c>
      <c r="K37" s="7">
        <f t="shared" si="29"/>
        <v>760013.85016310681</v>
      </c>
      <c r="L37" s="27">
        <f t="shared" si="30"/>
        <v>58.505870432709344</v>
      </c>
      <c r="M37" s="13">
        <f t="shared" si="31"/>
        <v>116.82166633836459</v>
      </c>
      <c r="N37" s="13">
        <f t="shared" si="32"/>
        <v>174.94854360667523</v>
      </c>
      <c r="O37" s="27">
        <f t="shared" si="33"/>
        <v>232.88764814799652</v>
      </c>
      <c r="P37" s="13">
        <f t="shared" si="34"/>
        <v>290.64011600182857</v>
      </c>
      <c r="Q37" s="14">
        <f t="shared" si="35"/>
        <v>348.2070734485751</v>
      </c>
      <c r="R37" s="13">
        <f t="shared" si="36"/>
        <v>405.5896371161798</v>
      </c>
      <c r="S37" s="13">
        <f t="shared" si="37"/>
        <v>462.78891408769414</v>
      </c>
      <c r="T37" s="14">
        <f t="shared" si="38"/>
        <v>519.80600200407207</v>
      </c>
      <c r="V37" s="27">
        <v>88</v>
      </c>
      <c r="W37" s="22">
        <f t="shared" si="2"/>
        <v>958283.97141255636</v>
      </c>
      <c r="X37" s="7">
        <f t="shared" si="3"/>
        <v>958646.82035727054</v>
      </c>
      <c r="Y37" s="7">
        <f t="shared" si="4"/>
        <v>959009.3948322176</v>
      </c>
      <c r="Z37" s="7">
        <f t="shared" si="5"/>
        <v>959371.69535585307</v>
      </c>
      <c r="AA37" s="6">
        <f t="shared" si="6"/>
        <v>959733.72244506644</v>
      </c>
      <c r="AB37" s="7">
        <f t="shared" si="7"/>
        <v>960095.47661518794</v>
      </c>
      <c r="AC37" s="8">
        <f t="shared" si="8"/>
        <v>960456.95837999624</v>
      </c>
      <c r="AD37" s="7">
        <f t="shared" si="9"/>
        <v>960818.16825172445</v>
      </c>
      <c r="AE37" s="7">
        <f t="shared" si="10"/>
        <v>961179.10674106656</v>
      </c>
      <c r="AF37" s="7">
        <f t="shared" si="11"/>
        <v>961539.77435718174</v>
      </c>
      <c r="AG37" s="27">
        <f t="shared" si="12"/>
        <v>36.297260419698432</v>
      </c>
      <c r="AH37" s="13">
        <f t="shared" si="13"/>
        <v>72.53683595743496</v>
      </c>
      <c r="AI37" s="13">
        <f t="shared" si="14"/>
        <v>108.71889842965174</v>
      </c>
      <c r="AJ37" s="27">
        <f t="shared" si="15"/>
        <v>144.84361892251763</v>
      </c>
      <c r="AK37" s="13">
        <f t="shared" si="16"/>
        <v>180.91116779937875</v>
      </c>
      <c r="AL37" s="14">
        <f t="shared" si="17"/>
        <v>216.92171470506582</v>
      </c>
      <c r="AM37" s="13">
        <f t="shared" si="18"/>
        <v>252.8754285677569</v>
      </c>
      <c r="AN37" s="13">
        <f t="shared" si="19"/>
        <v>288.7724776029354</v>
      </c>
      <c r="AO37" s="14">
        <f t="shared" si="20"/>
        <v>324.61302931944374</v>
      </c>
    </row>
    <row r="38" spans="1:41" x14ac:dyDescent="0.4">
      <c r="A38" s="190">
        <v>44</v>
      </c>
      <c r="B38" s="22">
        <f t="shared" si="29"/>
        <v>760590.4921522782</v>
      </c>
      <c r="C38" s="7">
        <f t="shared" si="29"/>
        <v>761166.26110202447</v>
      </c>
      <c r="D38" s="7">
        <f t="shared" si="29"/>
        <v>761741.16030932707</v>
      </c>
      <c r="E38" s="7">
        <f t="shared" si="29"/>
        <v>762315.19305129186</v>
      </c>
      <c r="F38" s="6">
        <f t="shared" si="29"/>
        <v>762888.36258531152</v>
      </c>
      <c r="G38" s="7">
        <f t="shared" si="29"/>
        <v>763460.67214923073</v>
      </c>
      <c r="H38" s="8">
        <f t="shared" si="29"/>
        <v>764032.12496150553</v>
      </c>
      <c r="I38" s="7">
        <f t="shared" si="29"/>
        <v>764602.72422136203</v>
      </c>
      <c r="J38" s="7">
        <f t="shared" si="29"/>
        <v>765172.47310895543</v>
      </c>
      <c r="K38" s="7">
        <f t="shared" si="29"/>
        <v>765741.37478552631</v>
      </c>
      <c r="L38" s="27">
        <f t="shared" si="30"/>
        <v>57.616127192159183</v>
      </c>
      <c r="M38" s="13">
        <f t="shared" si="31"/>
        <v>115.04931570333429</v>
      </c>
      <c r="N38" s="13">
        <f t="shared" si="32"/>
        <v>172.30065285880119</v>
      </c>
      <c r="O38" s="27">
        <f t="shared" si="33"/>
        <v>229.37121680565178</v>
      </c>
      <c r="P38" s="13">
        <f t="shared" si="34"/>
        <v>286.26207661617082</v>
      </c>
      <c r="Q38" s="14">
        <f t="shared" si="35"/>
        <v>342.97429238294717</v>
      </c>
      <c r="R38" s="13">
        <f t="shared" si="36"/>
        <v>399.508915317012</v>
      </c>
      <c r="S38" s="13">
        <f t="shared" si="37"/>
        <v>455.86698784516193</v>
      </c>
      <c r="T38" s="14">
        <f t="shared" si="38"/>
        <v>512.0495437028585</v>
      </c>
      <c r="V38" s="27">
        <v>89</v>
      </c>
      <c r="W38" s="22">
        <f t="shared" si="2"/>
        <v>961900.1716077046</v>
      </c>
      <c r="X38" s="7">
        <f t="shared" si="3"/>
        <v>962260.29899874772</v>
      </c>
      <c r="Y38" s="7">
        <f t="shared" si="4"/>
        <v>962620.15703491063</v>
      </c>
      <c r="Z38" s="7">
        <f t="shared" si="5"/>
        <v>962979.7462192846</v>
      </c>
      <c r="AA38" s="6">
        <f t="shared" si="6"/>
        <v>963339.0670534583</v>
      </c>
      <c r="AB38" s="7">
        <f t="shared" si="7"/>
        <v>963698.12003752601</v>
      </c>
      <c r="AC38" s="8">
        <f t="shared" si="8"/>
        <v>964056.90567009186</v>
      </c>
      <c r="AD38" s="7">
        <f t="shared" si="9"/>
        <v>964415.42444827664</v>
      </c>
      <c r="AE38" s="7">
        <f t="shared" si="10"/>
        <v>964773.67686772393</v>
      </c>
      <c r="AF38" s="7">
        <f t="shared" si="11"/>
        <v>965131.66342260584</v>
      </c>
      <c r="AG38" s="27">
        <f t="shared" si="12"/>
        <v>36.02487444318831</v>
      </c>
      <c r="AH38" s="13">
        <f t="shared" si="13"/>
        <v>71.993139502592385</v>
      </c>
      <c r="AI38" s="13">
        <f t="shared" si="14"/>
        <v>107.90496189869009</v>
      </c>
      <c r="AJ38" s="27">
        <f t="shared" si="15"/>
        <v>143.76050765474793</v>
      </c>
      <c r="AK38" s="13">
        <f t="shared" si="16"/>
        <v>179.55994209973142</v>
      </c>
      <c r="AL38" s="14">
        <f t="shared" si="17"/>
        <v>215.30342987063341</v>
      </c>
      <c r="AM38" s="13">
        <f t="shared" si="18"/>
        <v>250.99113492004108</v>
      </c>
      <c r="AN38" s="13">
        <f t="shared" si="19"/>
        <v>286.62322051555384</v>
      </c>
      <c r="AO38" s="14">
        <f t="shared" si="20"/>
        <v>322.19984924548771</v>
      </c>
    </row>
    <row r="39" spans="1:41" x14ac:dyDescent="0.4">
      <c r="A39" s="190">
        <v>45</v>
      </c>
      <c r="B39" s="22">
        <f t="shared" si="29"/>
        <v>766309.43239355297</v>
      </c>
      <c r="C39" s="7">
        <f t="shared" si="29"/>
        <v>766876.64905690576</v>
      </c>
      <c r="D39" s="7">
        <f t="shared" si="29"/>
        <v>767443.02788099821</v>
      </c>
      <c r="E39" s="7">
        <f t="shared" si="29"/>
        <v>768008.57195293566</v>
      </c>
      <c r="F39" s="6">
        <f t="shared" si="29"/>
        <v>768573.28434166452</v>
      </c>
      <c r="G39" s="7">
        <f t="shared" si="29"/>
        <v>769137.16809811769</v>
      </c>
      <c r="H39" s="8">
        <f t="shared" si="29"/>
        <v>769700.22625536087</v>
      </c>
      <c r="I39" s="7">
        <f t="shared" si="29"/>
        <v>770262.46182873507</v>
      </c>
      <c r="J39" s="7">
        <f t="shared" si="29"/>
        <v>770823.87781599932</v>
      </c>
      <c r="K39" s="7">
        <f t="shared" si="29"/>
        <v>771384.47719747049</v>
      </c>
      <c r="L39" s="27">
        <f t="shared" si="30"/>
        <v>56.759457461885177</v>
      </c>
      <c r="M39" s="13">
        <f t="shared" si="31"/>
        <v>113.34269290941302</v>
      </c>
      <c r="N39" s="13">
        <f t="shared" si="32"/>
        <v>169.75073057052214</v>
      </c>
      <c r="O39" s="27">
        <f t="shared" si="33"/>
        <v>225.98458622244652</v>
      </c>
      <c r="P39" s="13">
        <f t="shared" si="34"/>
        <v>282.0452672772808</v>
      </c>
      <c r="Q39" s="14">
        <f t="shared" si="35"/>
        <v>337.93377287394833</v>
      </c>
      <c r="R39" s="13">
        <f t="shared" si="36"/>
        <v>393.65109396306798</v>
      </c>
      <c r="S39" s="13">
        <f t="shared" si="37"/>
        <v>449.19821339473128</v>
      </c>
      <c r="T39" s="14">
        <f t="shared" si="38"/>
        <v>504.57610600371845</v>
      </c>
      <c r="V39" s="27">
        <v>90</v>
      </c>
      <c r="W39" s="22">
        <f t="shared" si="2"/>
        <v>965489.3846056296</v>
      </c>
      <c r="X39" s="7">
        <f t="shared" si="3"/>
        <v>965846.84090804239</v>
      </c>
      <c r="Y39" s="7">
        <f t="shared" si="4"/>
        <v>966204.03281963919</v>
      </c>
      <c r="Z39" s="7">
        <f t="shared" si="5"/>
        <v>966560.96082876564</v>
      </c>
      <c r="AA39" s="6">
        <f t="shared" si="6"/>
        <v>966917.62542232743</v>
      </c>
      <c r="AB39" s="7">
        <f t="shared" si="7"/>
        <v>967274.02708579414</v>
      </c>
      <c r="AC39" s="8">
        <f t="shared" si="8"/>
        <v>967630.16630320507</v>
      </c>
      <c r="AD39" s="7">
        <f t="shared" si="9"/>
        <v>967986.04355717474</v>
      </c>
      <c r="AE39" s="7">
        <f t="shared" si="10"/>
        <v>968341.65932890098</v>
      </c>
      <c r="AF39" s="7">
        <f t="shared" si="11"/>
        <v>968697.0140981666</v>
      </c>
      <c r="AG39" s="27">
        <f t="shared" si="12"/>
        <v>35.757541775587015</v>
      </c>
      <c r="AH39" s="13">
        <f t="shared" si="13"/>
        <v>71.459517937037162</v>
      </c>
      <c r="AI39" s="13">
        <f t="shared" si="14"/>
        <v>107.10609031491913</v>
      </c>
      <c r="AJ39" s="27">
        <f t="shared" si="15"/>
        <v>142.69742007437162</v>
      </c>
      <c r="AK39" s="13">
        <f t="shared" si="16"/>
        <v>178.23366770963185</v>
      </c>
      <c r="AL39" s="14">
        <f t="shared" si="17"/>
        <v>213.71499305404723</v>
      </c>
      <c r="AM39" s="13">
        <f t="shared" si="18"/>
        <v>249.14155528147239</v>
      </c>
      <c r="AN39" s="13">
        <f t="shared" si="19"/>
        <v>284.51351291046012</v>
      </c>
      <c r="AO39" s="14">
        <f t="shared" si="20"/>
        <v>319.83102380519267</v>
      </c>
    </row>
    <row r="40" spans="1:41" x14ac:dyDescent="0.4">
      <c r="A40" s="190">
        <v>46</v>
      </c>
      <c r="B40" s="22">
        <f t="shared" si="29"/>
        <v>771944.26293616404</v>
      </c>
      <c r="C40" s="7">
        <f t="shared" si="29"/>
        <v>772503.23797793058</v>
      </c>
      <c r="D40" s="7">
        <f t="shared" si="29"/>
        <v>773061.40525159182</v>
      </c>
      <c r="E40" s="7">
        <f t="shared" si="29"/>
        <v>773618.76766907831</v>
      </c>
      <c r="F40" s="6">
        <f t="shared" si="29"/>
        <v>774175.32812555914</v>
      </c>
      <c r="G40" s="7">
        <f t="shared" si="29"/>
        <v>774731.08949957823</v>
      </c>
      <c r="H40" s="8">
        <f t="shared" si="29"/>
        <v>775286.05465318193</v>
      </c>
      <c r="I40" s="7">
        <f t="shared" si="29"/>
        <v>775840.22643205209</v>
      </c>
      <c r="J40" s="7">
        <f t="shared" si="29"/>
        <v>776393.60766563052</v>
      </c>
      <c r="K40" s="7">
        <f t="shared" si="29"/>
        <v>776946.20116725017</v>
      </c>
      <c r="L40" s="27">
        <f t="shared" si="30"/>
        <v>55.933937079855241</v>
      </c>
      <c r="M40" s="13">
        <f t="shared" si="31"/>
        <v>111.69798275618814</v>
      </c>
      <c r="N40" s="13">
        <f t="shared" si="32"/>
        <v>167.29310309130233</v>
      </c>
      <c r="O40" s="27">
        <f t="shared" si="33"/>
        <v>222.72025634348392</v>
      </c>
      <c r="P40" s="13">
        <f t="shared" si="34"/>
        <v>277.98039305431303</v>
      </c>
      <c r="Q40" s="14">
        <f t="shared" si="35"/>
        <v>333.07445612340234</v>
      </c>
      <c r="R40" s="13">
        <f t="shared" si="36"/>
        <v>388.00338089163415</v>
      </c>
      <c r="S40" s="13">
        <f t="shared" si="37"/>
        <v>442.76809521520045</v>
      </c>
      <c r="T40" s="14">
        <f t="shared" si="38"/>
        <v>497.36951954674441</v>
      </c>
      <c r="V40" s="27">
        <v>91</v>
      </c>
      <c r="W40" s="22">
        <f t="shared" si="2"/>
        <v>969052.10834334989</v>
      </c>
      <c r="X40" s="7">
        <f t="shared" si="3"/>
        <v>969406.94254142628</v>
      </c>
      <c r="Y40" s="7">
        <f t="shared" si="4"/>
        <v>969761.51716797543</v>
      </c>
      <c r="Z40" s="7">
        <f t="shared" si="5"/>
        <v>970115.83269718802</v>
      </c>
      <c r="AA40" s="6">
        <f t="shared" si="6"/>
        <v>970469.88960186928</v>
      </c>
      <c r="AB40" s="7">
        <f t="shared" si="7"/>
        <v>970823.68835344596</v>
      </c>
      <c r="AC40" s="8">
        <f t="shared" si="8"/>
        <v>971177.22942197102</v>
      </c>
      <c r="AD40" s="7">
        <f t="shared" si="9"/>
        <v>971530.51327612961</v>
      </c>
      <c r="AE40" s="7">
        <f t="shared" si="10"/>
        <v>971883.54038324486</v>
      </c>
      <c r="AF40" s="7">
        <f t="shared" si="11"/>
        <v>972236.31120928214</v>
      </c>
      <c r="AG40" s="27">
        <f t="shared" si="12"/>
        <v>35.49511406943202</v>
      </c>
      <c r="AH40" s="13">
        <f t="shared" si="13"/>
        <v>70.935675837798044</v>
      </c>
      <c r="AI40" s="13">
        <f t="shared" si="14"/>
        <v>106.32184244517703</v>
      </c>
      <c r="AJ40" s="27">
        <f t="shared" si="15"/>
        <v>141.65377038554288</v>
      </c>
      <c r="AK40" s="13">
        <f t="shared" si="16"/>
        <v>176.93161551631056</v>
      </c>
      <c r="AL40" s="14">
        <f t="shared" si="17"/>
        <v>212.15553305495996</v>
      </c>
      <c r="AM40" s="13">
        <f t="shared" si="18"/>
        <v>247.3256775875343</v>
      </c>
      <c r="AN40" s="13">
        <f t="shared" si="19"/>
        <v>282.44220306992065</v>
      </c>
      <c r="AO40" s="14">
        <f t="shared" si="20"/>
        <v>317.50526283006184</v>
      </c>
    </row>
    <row r="41" spans="1:41" x14ac:dyDescent="0.4">
      <c r="A41" s="190">
        <v>47</v>
      </c>
      <c r="B41" s="22">
        <f t="shared" si="29"/>
        <v>777498.00973425852</v>
      </c>
      <c r="C41" s="7">
        <f t="shared" si="29"/>
        <v>778049.03614814242</v>
      </c>
      <c r="D41" s="7">
        <f t="shared" si="29"/>
        <v>778599.28317465179</v>
      </c>
      <c r="E41" s="7">
        <f t="shared" si="29"/>
        <v>779148.75356392283</v>
      </c>
      <c r="F41" s="6">
        <f t="shared" si="29"/>
        <v>779697.4500505972</v>
      </c>
      <c r="G41" s="7">
        <f t="shared" si="29"/>
        <v>780245.37535394228</v>
      </c>
      <c r="H41" s="8">
        <f t="shared" si="29"/>
        <v>780792.53217797109</v>
      </c>
      <c r="I41" s="7">
        <f t="shared" si="29"/>
        <v>781338.92321155721</v>
      </c>
      <c r="J41" s="7">
        <f t="shared" si="29"/>
        <v>781884.55112855416</v>
      </c>
      <c r="K41" s="7">
        <f t="shared" si="29"/>
        <v>782429.41858790792</v>
      </c>
      <c r="L41" s="27">
        <f t="shared" si="30"/>
        <v>55.137792521272786</v>
      </c>
      <c r="M41" s="13">
        <f t="shared" si="31"/>
        <v>110.11166806344409</v>
      </c>
      <c r="N41" s="13">
        <f t="shared" si="32"/>
        <v>164.92253896663897</v>
      </c>
      <c r="O41" s="27">
        <f t="shared" si="33"/>
        <v>219.57131035916973</v>
      </c>
      <c r="P41" s="13">
        <f t="shared" si="34"/>
        <v>274.05888023169246</v>
      </c>
      <c r="Q41" s="14">
        <f t="shared" si="35"/>
        <v>328.38613950926811</v>
      </c>
      <c r="R41" s="13">
        <f t="shared" si="36"/>
        <v>382.55397212295793</v>
      </c>
      <c r="S41" s="13">
        <f t="shared" si="37"/>
        <v>436.56325508165173</v>
      </c>
      <c r="T41" s="14">
        <f t="shared" si="38"/>
        <v>490.41485853865743</v>
      </c>
      <c r="V41" s="27">
        <v>92</v>
      </c>
      <c r="W41" s="22">
        <f t="shared" si="2"/>
        <v>972588.82621885603</v>
      </c>
      <c r="X41" s="7">
        <f t="shared" si="3"/>
        <v>972941.08587523398</v>
      </c>
      <c r="Y41" s="7">
        <f t="shared" si="4"/>
        <v>973293.09064034303</v>
      </c>
      <c r="Z41" s="7">
        <f t="shared" si="5"/>
        <v>973644.84097477514</v>
      </c>
      <c r="AA41" s="6">
        <f t="shared" si="6"/>
        <v>973996.33733779169</v>
      </c>
      <c r="AB41" s="7">
        <f t="shared" si="7"/>
        <v>974347.58018732839</v>
      </c>
      <c r="AC41" s="8">
        <f t="shared" si="8"/>
        <v>974698.56998000282</v>
      </c>
      <c r="AD41" s="7">
        <f t="shared" si="9"/>
        <v>975049.30717111658</v>
      </c>
      <c r="AE41" s="7">
        <f t="shared" si="10"/>
        <v>975399.79221466254</v>
      </c>
      <c r="AF41" s="7">
        <f t="shared" si="11"/>
        <v>975750.02556332923</v>
      </c>
      <c r="AG41" s="27">
        <f t="shared" si="12"/>
        <v>35.237448898842558</v>
      </c>
      <c r="AH41" s="13">
        <f t="shared" si="13"/>
        <v>70.421329564996995</v>
      </c>
      <c r="AI41" s="13">
        <f t="shared" si="14"/>
        <v>105.5517946286127</v>
      </c>
      <c r="AJ41" s="27">
        <f t="shared" si="15"/>
        <v>140.6289961024886</v>
      </c>
      <c r="AK41" s="13">
        <f t="shared" si="16"/>
        <v>175.65308538393583</v>
      </c>
      <c r="AL41" s="14">
        <f t="shared" si="17"/>
        <v>210.62421325978357</v>
      </c>
      <c r="AM41" s="13">
        <f t="shared" si="18"/>
        <v>245.54252990579698</v>
      </c>
      <c r="AN41" s="13">
        <f t="shared" si="19"/>
        <v>280.40818489447702</v>
      </c>
      <c r="AO41" s="14">
        <f t="shared" si="20"/>
        <v>315.22132719494402</v>
      </c>
    </row>
    <row r="42" spans="1:41" x14ac:dyDescent="0.4">
      <c r="A42" s="190">
        <v>48</v>
      </c>
      <c r="B42" s="22">
        <f t="shared" si="29"/>
        <v>782973.52823377273</v>
      </c>
      <c r="C42" s="7">
        <f t="shared" si="29"/>
        <v>783516.88269562216</v>
      </c>
      <c r="D42" s="7">
        <f t="shared" si="29"/>
        <v>784059.48458836298</v>
      </c>
      <c r="E42" s="7">
        <f t="shared" si="29"/>
        <v>784601.33651244431</v>
      </c>
      <c r="F42" s="6">
        <f t="shared" si="29"/>
        <v>785142.44105396909</v>
      </c>
      <c r="G42" s="7">
        <f t="shared" si="29"/>
        <v>785682.80078479962</v>
      </c>
      <c r="H42" s="8">
        <f t="shared" si="29"/>
        <v>786222.41826266889</v>
      </c>
      <c r="I42" s="7">
        <f t="shared" si="29"/>
        <v>786761.29603128438</v>
      </c>
      <c r="J42" s="7">
        <f t="shared" si="29"/>
        <v>787299.43662043475</v>
      </c>
      <c r="K42" s="7">
        <f t="shared" si="29"/>
        <v>787836.84254609351</v>
      </c>
      <c r="L42" s="27">
        <f t="shared" si="30"/>
        <v>54.369386205798946</v>
      </c>
      <c r="M42" s="13">
        <f t="shared" si="31"/>
        <v>108.58050065499265</v>
      </c>
      <c r="N42" s="13">
        <f t="shared" si="32"/>
        <v>162.63420598930679</v>
      </c>
      <c r="O42" s="27">
        <f t="shared" si="33"/>
        <v>216.53135817474686</v>
      </c>
      <c r="P42" s="13">
        <f t="shared" si="34"/>
        <v>270.27280656364746</v>
      </c>
      <c r="Q42" s="14">
        <f t="shared" si="35"/>
        <v>323.85939396661706</v>
      </c>
      <c r="R42" s="13">
        <f t="shared" si="36"/>
        <v>377.29195671225898</v>
      </c>
      <c r="S42" s="13">
        <f t="shared" si="37"/>
        <v>430.571324712364</v>
      </c>
      <c r="T42" s="14">
        <f t="shared" si="38"/>
        <v>483.69832152861636</v>
      </c>
      <c r="V42" s="27">
        <v>93</v>
      </c>
      <c r="W42" s="22">
        <f t="shared" si="2"/>
        <v>976100.00766850717</v>
      </c>
      <c r="X42" s="7">
        <f t="shared" si="3"/>
        <v>976449.73898029223</v>
      </c>
      <c r="Y42" s="7">
        <f t="shared" si="4"/>
        <v>976799.21994749107</v>
      </c>
      <c r="Z42" s="7">
        <f t="shared" si="5"/>
        <v>977148.45101762773</v>
      </c>
      <c r="AA42" s="6">
        <f t="shared" si="6"/>
        <v>977497.43263694691</v>
      </c>
      <c r="AB42" s="7">
        <f t="shared" si="7"/>
        <v>977846.16525042022</v>
      </c>
      <c r="AC42" s="8">
        <f t="shared" si="8"/>
        <v>978194.6493017493</v>
      </c>
      <c r="AD42" s="7">
        <f t="shared" si="9"/>
        <v>978542.88523337466</v>
      </c>
      <c r="AE42" s="7">
        <f t="shared" si="10"/>
        <v>978890.87348647532</v>
      </c>
      <c r="AF42" s="7">
        <f t="shared" si="11"/>
        <v>979238.61450097826</v>
      </c>
      <c r="AG42" s="27">
        <f t="shared" si="12"/>
        <v>34.984409466269426</v>
      </c>
      <c r="AH42" s="13">
        <f t="shared" si="13"/>
        <v>69.916206667316146</v>
      </c>
      <c r="AI42" s="13">
        <f t="shared" si="14"/>
        <v>104.7955399035709</v>
      </c>
      <c r="AJ42" s="27">
        <f t="shared" si="15"/>
        <v>139.62255687918514</v>
      </c>
      <c r="AK42" s="13">
        <f t="shared" si="16"/>
        <v>174.39740470645484</v>
      </c>
      <c r="AL42" s="14">
        <f t="shared" si="17"/>
        <v>209.12022991012782</v>
      </c>
      <c r="AM42" s="13">
        <f t="shared" si="18"/>
        <v>243.79117843217682</v>
      </c>
      <c r="AN42" s="13">
        <f t="shared" si="19"/>
        <v>278.41039562795777</v>
      </c>
      <c r="AO42" s="14">
        <f t="shared" si="20"/>
        <v>312.97802627785131</v>
      </c>
    </row>
    <row r="43" spans="1:41" x14ac:dyDescent="0.4">
      <c r="A43" s="190">
        <v>49</v>
      </c>
      <c r="B43" s="22">
        <f t="shared" si="29"/>
        <v>788373.5163105242</v>
      </c>
      <c r="C43" s="7">
        <f t="shared" si="29"/>
        <v>788909.46040238079</v>
      </c>
      <c r="D43" s="7">
        <f t="shared" si="29"/>
        <v>789444.67729681148</v>
      </c>
      <c r="E43" s="7">
        <f t="shared" si="29"/>
        <v>789979.16945555643</v>
      </c>
      <c r="F43" s="6">
        <f t="shared" si="29"/>
        <v>790512.9393270507</v>
      </c>
      <c r="G43" s="7">
        <f t="shared" si="29"/>
        <v>791045.98934652016</v>
      </c>
      <c r="H43" s="8">
        <f t="shared" si="29"/>
        <v>791578.32193608116</v>
      </c>
      <c r="I43" s="7">
        <f t="shared" si="29"/>
        <v>792109.93950483599</v>
      </c>
      <c r="J43" s="7">
        <f t="shared" si="29"/>
        <v>792640.84444897028</v>
      </c>
      <c r="K43" s="7">
        <f t="shared" si="29"/>
        <v>793171.03915184678</v>
      </c>
      <c r="L43" s="27">
        <f t="shared" si="30"/>
        <v>53.627203506184742</v>
      </c>
      <c r="M43" s="13">
        <f t="shared" si="31"/>
        <v>107.10147571202833</v>
      </c>
      <c r="N43" s="13">
        <f t="shared" si="32"/>
        <v>160.42363321024459</v>
      </c>
      <c r="O43" s="27">
        <f t="shared" si="33"/>
        <v>213.59448640013579</v>
      </c>
      <c r="P43" s="13">
        <f t="shared" si="34"/>
        <v>266.61483954952564</v>
      </c>
      <c r="Q43" s="14">
        <f t="shared" si="35"/>
        <v>319.48549085250124</v>
      </c>
      <c r="R43" s="13">
        <f t="shared" si="36"/>
        <v>372.20723249111325</v>
      </c>
      <c r="S43" s="13">
        <f t="shared" si="37"/>
        <v>424.78085069183726</v>
      </c>
      <c r="T43" s="14">
        <f t="shared" si="38"/>
        <v>477.20712578296661</v>
      </c>
      <c r="V43" s="27">
        <v>94</v>
      </c>
      <c r="W43" s="22">
        <f t="shared" si="2"/>
        <v>979586.10871556145</v>
      </c>
      <c r="X43" s="7">
        <f t="shared" si="3"/>
        <v>979933.35656765767</v>
      </c>
      <c r="Y43" s="7">
        <f t="shared" si="4"/>
        <v>980280.35849346151</v>
      </c>
      <c r="Z43" s="7">
        <f t="shared" si="5"/>
        <v>980627.11492793367</v>
      </c>
      <c r="AA43" s="6">
        <f t="shared" si="6"/>
        <v>980973.62630480307</v>
      </c>
      <c r="AB43" s="7">
        <f t="shared" si="7"/>
        <v>981319.89305657696</v>
      </c>
      <c r="AC43" s="8">
        <f t="shared" si="8"/>
        <v>981665.91561453964</v>
      </c>
      <c r="AD43" s="7">
        <f t="shared" si="9"/>
        <v>982011.69440876192</v>
      </c>
      <c r="AE43" s="7">
        <f t="shared" si="10"/>
        <v>982357.22986810363</v>
      </c>
      <c r="AF43" s="7">
        <f t="shared" si="11"/>
        <v>982702.52242021845</v>
      </c>
      <c r="AG43" s="27">
        <f t="shared" si="12"/>
        <v>34.735864314483479</v>
      </c>
      <c r="AH43" s="13">
        <f t="shared" si="13"/>
        <v>69.420045327628031</v>
      </c>
      <c r="AI43" s="13">
        <f t="shared" si="14"/>
        <v>104.05268717301078</v>
      </c>
      <c r="AJ43" s="27">
        <f t="shared" si="15"/>
        <v>138.63393341226038</v>
      </c>
      <c r="AK43" s="13">
        <f t="shared" si="16"/>
        <v>173.16392704017926</v>
      </c>
      <c r="AL43" s="14">
        <f t="shared" si="17"/>
        <v>207.64281048346311</v>
      </c>
      <c r="AM43" s="13">
        <f t="shared" si="18"/>
        <v>242.07072560791858</v>
      </c>
      <c r="AN43" s="13">
        <f t="shared" si="19"/>
        <v>276.44781371951103</v>
      </c>
      <c r="AO43" s="14">
        <f t="shared" si="20"/>
        <v>310.77421556517947</v>
      </c>
    </row>
    <row r="44" spans="1:41" x14ac:dyDescent="0.4">
      <c r="A44" s="190">
        <v>50</v>
      </c>
      <c r="B44" s="22">
        <f t="shared" si="29"/>
        <v>793700.52598409937</v>
      </c>
      <c r="C44" s="7">
        <f t="shared" ref="C44:K48" si="39">(($A44*10+C$2)^(1/3))*100000</f>
        <v>794229.30730372865</v>
      </c>
      <c r="D44" s="7">
        <f t="shared" si="39"/>
        <v>794757.38545619091</v>
      </c>
      <c r="E44" s="7">
        <f t="shared" si="39"/>
        <v>795284.76277449238</v>
      </c>
      <c r="F44" s="6">
        <f t="shared" si="39"/>
        <v>795811.44157927821</v>
      </c>
      <c r="G44" s="7">
        <f t="shared" si="39"/>
        <v>796337.42417892406</v>
      </c>
      <c r="H44" s="8">
        <f t="shared" si="39"/>
        <v>796862.71286962356</v>
      </c>
      <c r="I44" s="7">
        <f t="shared" si="39"/>
        <v>797387.30993547756</v>
      </c>
      <c r="J44" s="7">
        <f t="shared" si="39"/>
        <v>797911.21764858009</v>
      </c>
      <c r="K44" s="7">
        <f t="shared" si="39"/>
        <v>798434.43826910725</v>
      </c>
      <c r="L44" s="27">
        <f t="shared" si="30"/>
        <v>52.909841233165935</v>
      </c>
      <c r="M44" s="13">
        <f t="shared" si="31"/>
        <v>105.67180903081317</v>
      </c>
      <c r="N44" s="13">
        <f t="shared" si="32"/>
        <v>158.2866772498237</v>
      </c>
      <c r="O44" s="27">
        <f t="shared" si="33"/>
        <v>210.75521399325226</v>
      </c>
      <c r="P44" s="13">
        <f t="shared" si="34"/>
        <v>263.07818166923244</v>
      </c>
      <c r="Q44" s="14">
        <f t="shared" si="35"/>
        <v>315.25633704103529</v>
      </c>
      <c r="R44" s="13">
        <f t="shared" si="36"/>
        <v>367.29043128550984</v>
      </c>
      <c r="S44" s="13">
        <f t="shared" si="37"/>
        <v>419.18121004279237</v>
      </c>
      <c r="T44" s="14">
        <f t="shared" si="38"/>
        <v>470.92941347020678</v>
      </c>
      <c r="V44" s="27">
        <v>95</v>
      </c>
      <c r="W44" s="22">
        <f t="shared" si="2"/>
        <v>983047.5724915585</v>
      </c>
      <c r="X44" s="7">
        <f t="shared" si="3"/>
        <v>983392.38050737965</v>
      </c>
      <c r="Y44" s="7">
        <f t="shared" si="4"/>
        <v>983736.94689174544</v>
      </c>
      <c r="Z44" s="7">
        <f t="shared" si="5"/>
        <v>984081.27206753276</v>
      </c>
      <c r="AA44" s="6">
        <f t="shared" si="6"/>
        <v>984425.35645643505</v>
      </c>
      <c r="AB44" s="7">
        <f t="shared" si="7"/>
        <v>984769.20047896646</v>
      </c>
      <c r="AC44" s="8">
        <f t="shared" si="8"/>
        <v>985112.8045544693</v>
      </c>
      <c r="AD44" s="7">
        <f t="shared" si="9"/>
        <v>985456.16910111578</v>
      </c>
      <c r="AE44" s="7">
        <f t="shared" si="10"/>
        <v>985799.29453591234</v>
      </c>
      <c r="AF44" s="7">
        <f t="shared" si="11"/>
        <v>986142.18127470603</v>
      </c>
      <c r="AG44" s="27">
        <f t="shared" si="12"/>
        <v>34.491687074187212</v>
      </c>
      <c r="AH44" s="13">
        <f t="shared" si="13"/>
        <v>68.932593840290792</v>
      </c>
      <c r="AI44" s="13">
        <f t="shared" si="14"/>
        <v>103.32286042731721</v>
      </c>
      <c r="AJ44" s="27">
        <f t="shared" si="15"/>
        <v>137.66262641199864</v>
      </c>
      <c r="AK44" s="13">
        <f t="shared" si="16"/>
        <v>171.95203082589433</v>
      </c>
      <c r="AL44" s="14">
        <f t="shared" si="17"/>
        <v>206.19121215643827</v>
      </c>
      <c r="AM44" s="13">
        <f t="shared" si="18"/>
        <v>240.38030834810343</v>
      </c>
      <c r="AN44" s="13">
        <f t="shared" si="19"/>
        <v>274.51945680798963</v>
      </c>
      <c r="AO44" s="14">
        <f t="shared" si="20"/>
        <v>308.6087944067549</v>
      </c>
    </row>
    <row r="45" spans="1:41" x14ac:dyDescent="0.4">
      <c r="A45" s="190">
        <v>51</v>
      </c>
      <c r="B45" s="22">
        <f t="shared" ref="B45:B48" si="40">(($A45*10+B$2)^(1/3))*100000</f>
        <v>798956.97404540097</v>
      </c>
      <c r="C45" s="7">
        <f t="shared" si="39"/>
        <v>799478.82721405535</v>
      </c>
      <c r="D45" s="7">
        <f t="shared" si="39"/>
        <v>799999.99999999977</v>
      </c>
      <c r="E45" s="7">
        <f t="shared" si="39"/>
        <v>800520.49461658346</v>
      </c>
      <c r="F45" s="6">
        <f t="shared" si="39"/>
        <v>801040.31326565705</v>
      </c>
      <c r="G45" s="7">
        <f t="shared" si="39"/>
        <v>801559.45813765575</v>
      </c>
      <c r="H45" s="8">
        <f t="shared" si="39"/>
        <v>802077.93141167995</v>
      </c>
      <c r="I45" s="7">
        <f t="shared" si="39"/>
        <v>802595.73525557586</v>
      </c>
      <c r="J45" s="7">
        <f t="shared" si="39"/>
        <v>803112.87182601541</v>
      </c>
      <c r="K45" s="7">
        <f t="shared" si="39"/>
        <v>803629.34326857422</v>
      </c>
      <c r="L45" s="27">
        <f t="shared" si="30"/>
        <v>52.215997407096438</v>
      </c>
      <c r="M45" s="13">
        <f t="shared" si="31"/>
        <v>104.28891681239475</v>
      </c>
      <c r="N45" s="13">
        <f t="shared" si="32"/>
        <v>156.21949235210195</v>
      </c>
      <c r="O45" s="27">
        <f t="shared" si="33"/>
        <v>208.00845281116199</v>
      </c>
      <c r="P45" s="13">
        <f t="shared" si="34"/>
        <v>259.6565216750605</v>
      </c>
      <c r="Q45" s="14">
        <f t="shared" si="35"/>
        <v>311.16441717802081</v>
      </c>
      <c r="R45" s="13">
        <f t="shared" si="36"/>
        <v>362.53285235364456</v>
      </c>
      <c r="S45" s="13">
        <f t="shared" si="37"/>
        <v>413.76253508147784</v>
      </c>
      <c r="T45" s="14">
        <f t="shared" si="38"/>
        <v>464.85416813660413</v>
      </c>
      <c r="V45" s="27">
        <v>96</v>
      </c>
      <c r="W45" s="22">
        <f t="shared" si="2"/>
        <v>986484.82973218779</v>
      </c>
      <c r="X45" s="7">
        <f t="shared" si="3"/>
        <v>986827.24032189709</v>
      </c>
      <c r="Y45" s="7">
        <f t="shared" si="4"/>
        <v>987169.41345622612</v>
      </c>
      <c r="Z45" s="7">
        <f t="shared" si="5"/>
        <v>987511.34954642481</v>
      </c>
      <c r="AA45" s="6">
        <f t="shared" si="6"/>
        <v>987853.04900260316</v>
      </c>
      <c r="AB45" s="7">
        <f t="shared" si="7"/>
        <v>988194.51223373914</v>
      </c>
      <c r="AC45" s="8">
        <f t="shared" si="8"/>
        <v>988535.73964767973</v>
      </c>
      <c r="AD45" s="7">
        <f t="shared" si="9"/>
        <v>988876.73165114643</v>
      </c>
      <c r="AE45" s="7">
        <f t="shared" si="10"/>
        <v>989217.48864974012</v>
      </c>
      <c r="AF45" s="7">
        <f t="shared" si="11"/>
        <v>989558.01104794419</v>
      </c>
      <c r="AG45" s="27">
        <f t="shared" si="12"/>
        <v>34.251756207086146</v>
      </c>
      <c r="AH45" s="13">
        <f t="shared" si="13"/>
        <v>68.453610119991936</v>
      </c>
      <c r="AI45" s="13">
        <f t="shared" si="14"/>
        <v>102.60569801134989</v>
      </c>
      <c r="AJ45" s="27">
        <f t="shared" si="15"/>
        <v>136.70815562584903</v>
      </c>
      <c r="AK45" s="13">
        <f t="shared" si="16"/>
        <v>170.76111818139907</v>
      </c>
      <c r="AL45" s="14">
        <f t="shared" si="17"/>
        <v>204.76472037250642</v>
      </c>
      <c r="AM45" s="13">
        <f t="shared" si="18"/>
        <v>238.71909637167118</v>
      </c>
      <c r="AN45" s="13">
        <f t="shared" si="19"/>
        <v>272.6243798333453</v>
      </c>
      <c r="AO45" s="14">
        <f t="shared" si="20"/>
        <v>306.48070389614441</v>
      </c>
    </row>
    <row r="46" spans="1:41" x14ac:dyDescent="0.4">
      <c r="A46" s="190">
        <v>52</v>
      </c>
      <c r="B46" s="22">
        <f t="shared" si="40"/>
        <v>804145.15171781136</v>
      </c>
      <c r="C46" s="7">
        <f t="shared" si="39"/>
        <v>804660.29929734708</v>
      </c>
      <c r="D46" s="7">
        <f t="shared" si="39"/>
        <v>805174.78811993776</v>
      </c>
      <c r="E46" s="7">
        <f t="shared" si="39"/>
        <v>805688.62028755492</v>
      </c>
      <c r="F46" s="6">
        <f t="shared" si="39"/>
        <v>806201.79789145768</v>
      </c>
      <c r="G46" s="7">
        <f t="shared" si="39"/>
        <v>806714.32301227166</v>
      </c>
      <c r="H46" s="8">
        <f t="shared" si="39"/>
        <v>807226.19772005919</v>
      </c>
      <c r="I46" s="7">
        <f t="shared" si="39"/>
        <v>807737.42407439451</v>
      </c>
      <c r="J46" s="7">
        <f t="shared" si="39"/>
        <v>808248.00412443792</v>
      </c>
      <c r="K46" s="7">
        <f t="shared" si="39"/>
        <v>808757.93990900624</v>
      </c>
      <c r="L46" s="27">
        <f t="shared" si="30"/>
        <v>51.544462144956924</v>
      </c>
      <c r="M46" s="13">
        <f t="shared" si="31"/>
        <v>102.95039765548427</v>
      </c>
      <c r="N46" s="13">
        <f t="shared" si="32"/>
        <v>154.2185036984738</v>
      </c>
      <c r="O46" s="27">
        <f t="shared" si="33"/>
        <v>205.34947245428339</v>
      </c>
      <c r="P46" s="13">
        <f t="shared" si="34"/>
        <v>256.34399116772693</v>
      </c>
      <c r="Q46" s="14">
        <f t="shared" si="35"/>
        <v>307.20274218847044</v>
      </c>
      <c r="R46" s="13">
        <f t="shared" si="36"/>
        <v>357.92640302143991</v>
      </c>
      <c r="S46" s="13">
        <f t="shared" si="37"/>
        <v>408.51564636663534</v>
      </c>
      <c r="T46" s="14">
        <f t="shared" si="38"/>
        <v>458.97114016406704</v>
      </c>
      <c r="V46" s="27">
        <v>97</v>
      </c>
      <c r="W46" s="22">
        <f t="shared" si="2"/>
        <v>989898.29924912949</v>
      </c>
      <c r="X46" s="7">
        <f t="shared" si="3"/>
        <v>990238.35365555808</v>
      </c>
      <c r="Y46" s="7">
        <f t="shared" si="4"/>
        <v>990578.17466838798</v>
      </c>
      <c r="Z46" s="7">
        <f t="shared" si="5"/>
        <v>990917.7626876767</v>
      </c>
      <c r="AA46" s="6">
        <f t="shared" si="6"/>
        <v>991257.11811238679</v>
      </c>
      <c r="AB46" s="7">
        <f t="shared" si="7"/>
        <v>991596.24134038738</v>
      </c>
      <c r="AC46" s="8">
        <f t="shared" si="8"/>
        <v>991935.13276845997</v>
      </c>
      <c r="AD46" s="7">
        <f t="shared" si="9"/>
        <v>992273.79279230337</v>
      </c>
      <c r="AE46" s="7">
        <f t="shared" si="10"/>
        <v>992612.22180653608</v>
      </c>
      <c r="AF46" s="7">
        <f t="shared" si="11"/>
        <v>992950.42020470044</v>
      </c>
      <c r="AG46" s="27">
        <f t="shared" si="12"/>
        <v>34.015954778762534</v>
      </c>
      <c r="AH46" s="13">
        <f t="shared" si="13"/>
        <v>67.982861236087047</v>
      </c>
      <c r="AI46" s="13">
        <f t="shared" si="14"/>
        <v>101.90085193456616</v>
      </c>
      <c r="AJ46" s="27">
        <f t="shared" si="15"/>
        <v>135.77005892863963</v>
      </c>
      <c r="AK46" s="13">
        <f t="shared" si="16"/>
        <v>169.59061376447789</v>
      </c>
      <c r="AL46" s="14">
        <f t="shared" si="17"/>
        <v>203.36264748603571</v>
      </c>
      <c r="AM46" s="13">
        <f t="shared" si="18"/>
        <v>237.0862906340044</v>
      </c>
      <c r="AN46" s="13">
        <f t="shared" si="19"/>
        <v>270.76167324942071</v>
      </c>
      <c r="AO46" s="14">
        <f t="shared" si="20"/>
        <v>304.38892487727571</v>
      </c>
    </row>
    <row r="47" spans="1:41" x14ac:dyDescent="0.4">
      <c r="A47" s="190">
        <v>53</v>
      </c>
      <c r="B47" s="22">
        <f t="shared" si="40"/>
        <v>809267.23345664551</v>
      </c>
      <c r="C47" s="7">
        <f t="shared" si="39"/>
        <v>809775.88678570103</v>
      </c>
      <c r="D47" s="7">
        <f t="shared" si="39"/>
        <v>810283.90190438926</v>
      </c>
      <c r="E47" s="7">
        <f t="shared" si="39"/>
        <v>810791.28081086557</v>
      </c>
      <c r="F47" s="6">
        <f t="shared" si="39"/>
        <v>811298.02549329645</v>
      </c>
      <c r="G47" s="7">
        <f t="shared" si="39"/>
        <v>811804.13792992313</v>
      </c>
      <c r="H47" s="8">
        <f t="shared" si="39"/>
        <v>812309.62008913595</v>
      </c>
      <c r="I47" s="7">
        <f t="shared" si="39"/>
        <v>812814.47392953583</v>
      </c>
      <c r="J47" s="7">
        <f t="shared" si="39"/>
        <v>813318.70140000456</v>
      </c>
      <c r="K47" s="7">
        <f t="shared" si="39"/>
        <v>813822.30443977029</v>
      </c>
      <c r="L47" s="27">
        <f t="shared" si="30"/>
        <v>50.894109527231194</v>
      </c>
      <c r="M47" s="13">
        <f t="shared" si="31"/>
        <v>101.65401648159605</v>
      </c>
      <c r="N47" s="13">
        <f t="shared" si="32"/>
        <v>152.28038357105106</v>
      </c>
      <c r="O47" s="27">
        <f t="shared" si="33"/>
        <v>202.77386885508895</v>
      </c>
      <c r="P47" s="13">
        <f t="shared" si="34"/>
        <v>253.13512578431983</v>
      </c>
      <c r="Q47" s="14">
        <f t="shared" si="35"/>
        <v>303.3648032482015</v>
      </c>
      <c r="R47" s="13">
        <f t="shared" si="36"/>
        <v>353.4635456094984</v>
      </c>
      <c r="S47" s="13">
        <f t="shared" si="37"/>
        <v>403.43199274793733</v>
      </c>
      <c r="T47" s="14">
        <f t="shared" si="38"/>
        <v>453.27078010095283</v>
      </c>
      <c r="V47" s="27">
        <v>98</v>
      </c>
      <c r="W47" s="22">
        <f t="shared" si="2"/>
        <v>993288.38837926823</v>
      </c>
      <c r="X47" s="7">
        <f t="shared" si="3"/>
        <v>993626.12672164361</v>
      </c>
      <c r="Y47" s="7">
        <f t="shared" si="4"/>
        <v>993963.63562216563</v>
      </c>
      <c r="Z47" s="7">
        <f t="shared" si="5"/>
        <v>994300.91547011549</v>
      </c>
      <c r="AA47" s="6">
        <f t="shared" si="6"/>
        <v>994637.9666537178</v>
      </c>
      <c r="AB47" s="7">
        <f t="shared" si="7"/>
        <v>994974.78956014581</v>
      </c>
      <c r="AC47" s="8">
        <f t="shared" si="8"/>
        <v>995311.38457552472</v>
      </c>
      <c r="AD47" s="7">
        <f t="shared" si="9"/>
        <v>995647.75208493543</v>
      </c>
      <c r="AE47" s="7">
        <f t="shared" si="10"/>
        <v>995983.89247242012</v>
      </c>
      <c r="AF47" s="7">
        <f t="shared" si="11"/>
        <v>996319.80612098228</v>
      </c>
      <c r="AG47" s="27">
        <f t="shared" si="12"/>
        <v>33.784170237835497</v>
      </c>
      <c r="AH47" s="13">
        <f t="shared" si="13"/>
        <v>67.520122980466112</v>
      </c>
      <c r="AI47" s="13">
        <f t="shared" si="14"/>
        <v>101.20798722025938</v>
      </c>
      <c r="AJ47" s="27">
        <f t="shared" si="15"/>
        <v>134.84789145772811</v>
      </c>
      <c r="AK47" s="13">
        <f t="shared" si="16"/>
        <v>168.439963703393</v>
      </c>
      <c r="AL47" s="14">
        <f t="shared" si="17"/>
        <v>201.98433148441836</v>
      </c>
      <c r="AM47" s="13">
        <f t="shared" si="18"/>
        <v>235.48112184356432</v>
      </c>
      <c r="AN47" s="13">
        <f t="shared" si="19"/>
        <v>268.93046134244651</v>
      </c>
      <c r="AO47" s="14">
        <f t="shared" si="20"/>
        <v>302.33247606293298</v>
      </c>
    </row>
    <row r="48" spans="1:41" x14ac:dyDescent="0.4">
      <c r="A48" s="191">
        <v>54</v>
      </c>
      <c r="B48" s="23">
        <f t="shared" si="40"/>
        <v>814325.28497847216</v>
      </c>
      <c r="C48" s="10">
        <f t="shared" si="39"/>
        <v>814827.64493622608</v>
      </c>
      <c r="D48" s="10">
        <f t="shared" si="39"/>
        <v>815329.3862236907</v>
      </c>
      <c r="E48" s="10">
        <f t="shared" si="39"/>
        <v>815830.5107421279</v>
      </c>
      <c r="F48" s="9">
        <f t="shared" si="39"/>
        <v>816331.02038346953</v>
      </c>
      <c r="G48" s="10">
        <f t="shared" si="39"/>
        <v>816830.91703037848</v>
      </c>
      <c r="H48" s="11">
        <f t="shared" si="39"/>
        <v>817330.20255631127</v>
      </c>
      <c r="I48" s="10">
        <f t="shared" si="39"/>
        <v>817828.87882558024</v>
      </c>
      <c r="J48" s="10">
        <f t="shared" si="39"/>
        <v>818326.94769341499</v>
      </c>
      <c r="K48" s="10">
        <f t="shared" si="39"/>
        <v>818824.41100602178</v>
      </c>
      <c r="L48" s="28">
        <f t="shared" si="30"/>
        <v>50.263890317990445</v>
      </c>
      <c r="M48" s="16">
        <f t="shared" si="31"/>
        <v>100.39769014075864</v>
      </c>
      <c r="N48" s="16">
        <f t="shared" si="32"/>
        <v>150.40203001594637</v>
      </c>
      <c r="O48" s="28">
        <f t="shared" si="33"/>
        <v>200.27753615204711</v>
      </c>
      <c r="P48" s="16">
        <f t="shared" si="34"/>
        <v>250.02483045239933</v>
      </c>
      <c r="Q48" s="17">
        <f t="shared" si="35"/>
        <v>299.64453055651393</v>
      </c>
      <c r="R48" s="16">
        <f t="shared" si="36"/>
        <v>349.13724987674505</v>
      </c>
      <c r="S48" s="16">
        <f t="shared" si="37"/>
        <v>398.50359763507731</v>
      </c>
      <c r="T48" s="17">
        <f t="shared" si="38"/>
        <v>447.74417890002951</v>
      </c>
      <c r="V48" s="191">
        <v>99</v>
      </c>
      <c r="W48" s="23">
        <f t="shared" si="2"/>
        <v>996655.49341259606</v>
      </c>
      <c r="X48" s="10">
        <f t="shared" si="3"/>
        <v>996990.95472820534</v>
      </c>
      <c r="Y48" s="10">
        <f t="shared" si="4"/>
        <v>997326.19044772908</v>
      </c>
      <c r="Z48" s="10">
        <f t="shared" si="5"/>
        <v>997661.20095006609</v>
      </c>
      <c r="AA48" s="9">
        <f t="shared" si="6"/>
        <v>997995.9866130976</v>
      </c>
      <c r="AB48" s="10">
        <f t="shared" si="7"/>
        <v>998330.54781369108</v>
      </c>
      <c r="AC48" s="11">
        <f t="shared" si="8"/>
        <v>998664.88492770528</v>
      </c>
      <c r="AD48" s="10">
        <f t="shared" si="9"/>
        <v>998998.99832999264</v>
      </c>
      <c r="AE48" s="10">
        <f t="shared" si="10"/>
        <v>999332.88839440199</v>
      </c>
      <c r="AF48" s="10">
        <f t="shared" si="11"/>
        <v>999666.55549378612</v>
      </c>
      <c r="AG48" s="28">
        <f t="shared" si="12"/>
        <v>33.556294204550795</v>
      </c>
      <c r="AH48" s="16">
        <f t="shared" si="13"/>
        <v>67.065179452183656</v>
      </c>
      <c r="AI48" s="16">
        <f t="shared" si="14"/>
        <v>100.52678129228298</v>
      </c>
      <c r="AJ48" s="28">
        <f t="shared" si="15"/>
        <v>133.9412248020526</v>
      </c>
      <c r="AK48" s="16">
        <f t="shared" si="16"/>
        <v>167.30863458686508</v>
      </c>
      <c r="AL48" s="17">
        <f t="shared" si="17"/>
        <v>200.62913478538394</v>
      </c>
      <c r="AM48" s="16">
        <f t="shared" si="18"/>
        <v>233.9028490689816</v>
      </c>
      <c r="AN48" s="16">
        <f t="shared" si="19"/>
        <v>267.12990064639598</v>
      </c>
      <c r="AO48" s="17">
        <f t="shared" si="20"/>
        <v>300.31041226594243</v>
      </c>
    </row>
    <row r="49" spans="1:41" x14ac:dyDescent="0.4">
      <c r="A49" s="13"/>
      <c r="B49" s="7"/>
      <c r="C49" s="7"/>
      <c r="D49" s="7"/>
      <c r="E49" s="7"/>
      <c r="F49" s="7"/>
      <c r="G49" s="7"/>
      <c r="H49" s="7"/>
      <c r="I49" s="7"/>
      <c r="J49" s="7"/>
      <c r="K49" s="7"/>
      <c r="L49" s="13"/>
      <c r="M49" s="13"/>
      <c r="N49" s="13"/>
      <c r="O49" s="13"/>
      <c r="P49" s="13"/>
      <c r="Q49" s="13"/>
      <c r="R49" s="13"/>
      <c r="S49" s="13"/>
      <c r="T49" s="13"/>
      <c r="U49" s="183"/>
      <c r="V49" s="13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13"/>
      <c r="AH49" s="13"/>
      <c r="AI49" s="13"/>
      <c r="AJ49" s="13"/>
      <c r="AK49" s="13"/>
      <c r="AL49" s="13"/>
      <c r="AM49" s="13"/>
      <c r="AN49" s="13"/>
      <c r="AO49" s="13"/>
    </row>
    <row r="50" spans="1:41" x14ac:dyDescent="0.4">
      <c r="A50" s="13"/>
      <c r="B50" s="7"/>
      <c r="C50" s="7"/>
      <c r="D50" s="7"/>
      <c r="E50" s="7"/>
      <c r="F50" s="7"/>
      <c r="G50" s="7"/>
      <c r="H50" s="7"/>
      <c r="I50" s="7"/>
      <c r="J50" s="7"/>
      <c r="K50" s="7"/>
      <c r="L50" s="13"/>
      <c r="M50" s="13"/>
      <c r="N50" s="13"/>
      <c r="O50" s="13"/>
      <c r="P50" s="13"/>
      <c r="Q50" s="13"/>
      <c r="R50" s="13"/>
      <c r="S50" s="13"/>
      <c r="T50" s="13"/>
      <c r="U50" s="183"/>
      <c r="V50" s="13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13"/>
      <c r="AH50" s="13"/>
      <c r="AI50" s="13"/>
      <c r="AJ50" s="13"/>
      <c r="AK50" s="13"/>
      <c r="AL50" s="13"/>
      <c r="AM50" s="13"/>
      <c r="AN50" s="13"/>
      <c r="AO50" s="13"/>
    </row>
    <row r="51" spans="1:41" x14ac:dyDescent="0.4">
      <c r="A51" s="13"/>
      <c r="B51" s="7"/>
      <c r="C51" s="7"/>
      <c r="D51" s="7"/>
      <c r="E51" s="7"/>
      <c r="F51" s="7"/>
      <c r="G51" s="7"/>
      <c r="H51" s="7"/>
      <c r="I51" s="7"/>
      <c r="J51" s="7"/>
      <c r="K51" s="7"/>
      <c r="L51" s="13"/>
      <c r="M51" s="13"/>
      <c r="N51" s="13"/>
      <c r="O51" s="13"/>
      <c r="P51" s="13"/>
      <c r="Q51" s="13"/>
      <c r="R51" s="13"/>
      <c r="S51" s="13"/>
      <c r="T51" s="13"/>
      <c r="U51" s="183"/>
      <c r="V51" s="13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13"/>
      <c r="AH51" s="13"/>
      <c r="AI51" s="13"/>
      <c r="AJ51" s="13"/>
      <c r="AK51" s="13"/>
      <c r="AL51" s="13"/>
      <c r="AM51" s="13"/>
      <c r="AN51" s="13"/>
      <c r="AO51" s="13"/>
    </row>
    <row r="52" spans="1:41" x14ac:dyDescent="0.4">
      <c r="A52" s="13"/>
      <c r="B52" s="7"/>
      <c r="C52" s="7"/>
      <c r="D52" s="7"/>
      <c r="E52" s="7"/>
      <c r="F52" s="7"/>
      <c r="G52" s="7"/>
      <c r="H52" s="7"/>
      <c r="I52" s="7"/>
      <c r="J52" s="7"/>
      <c r="K52" s="7"/>
      <c r="L52" s="13"/>
      <c r="M52" s="13"/>
      <c r="N52" s="13"/>
      <c r="O52" s="13"/>
      <c r="P52" s="13"/>
      <c r="Q52" s="13"/>
      <c r="R52" s="13"/>
      <c r="S52" s="13"/>
      <c r="T52" s="13"/>
      <c r="U52" s="183"/>
      <c r="V52" s="13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13"/>
      <c r="AH52" s="13"/>
      <c r="AI52" s="13"/>
      <c r="AJ52" s="13"/>
      <c r="AK52" s="13"/>
      <c r="AL52" s="13"/>
      <c r="AM52" s="13"/>
      <c r="AN52" s="13"/>
      <c r="AO52" s="13"/>
    </row>
    <row r="53" spans="1:41" x14ac:dyDescent="0.4">
      <c r="A53" s="13"/>
      <c r="B53" s="7"/>
      <c r="C53" s="7"/>
      <c r="D53" s="7"/>
      <c r="E53" s="7"/>
      <c r="F53" s="7"/>
      <c r="G53" s="7"/>
      <c r="H53" s="7"/>
      <c r="I53" s="7"/>
      <c r="J53" s="7"/>
      <c r="K53" s="7"/>
      <c r="L53" s="13"/>
      <c r="M53" s="13"/>
      <c r="N53" s="13"/>
      <c r="O53" s="13"/>
      <c r="P53" s="13"/>
      <c r="Q53" s="13"/>
      <c r="R53" s="13"/>
      <c r="S53" s="13"/>
      <c r="T53" s="13"/>
      <c r="U53" s="183"/>
      <c r="V53" s="13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13"/>
      <c r="AH53" s="13"/>
      <c r="AI53" s="13"/>
      <c r="AJ53" s="13"/>
      <c r="AK53" s="13"/>
      <c r="AL53" s="13"/>
      <c r="AM53" s="13"/>
      <c r="AN53" s="13"/>
      <c r="AO53" s="13"/>
    </row>
    <row r="65" s="175" customFormat="1" x14ac:dyDescent="0.4"/>
    <row r="66" s="175" customFormat="1" x14ac:dyDescent="0.4"/>
    <row r="67" s="175" customFormat="1" x14ac:dyDescent="0.4"/>
    <row r="68" s="175" customFormat="1" x14ac:dyDescent="0.4"/>
    <row r="69" s="175" customFormat="1" x14ac:dyDescent="0.4"/>
    <row r="70" s="175" customFormat="1" x14ac:dyDescent="0.4"/>
    <row r="71" s="175" customFormat="1" x14ac:dyDescent="0.4"/>
    <row r="72" s="175" customFormat="1" x14ac:dyDescent="0.4"/>
    <row r="73" s="175" customFormat="1" x14ac:dyDescent="0.4"/>
    <row r="74" s="175" customFormat="1" x14ac:dyDescent="0.4"/>
    <row r="75" s="175" customFormat="1" x14ac:dyDescent="0.4"/>
    <row r="76" s="175" customFormat="1" x14ac:dyDescent="0.4"/>
    <row r="77" s="175" customFormat="1" x14ac:dyDescent="0.4"/>
    <row r="78" s="175" customFormat="1" x14ac:dyDescent="0.4"/>
    <row r="79" s="175" customFormat="1" x14ac:dyDescent="0.4"/>
    <row r="80" s="175" customFormat="1" x14ac:dyDescent="0.4"/>
    <row r="81" s="175" customFormat="1" x14ac:dyDescent="0.4"/>
    <row r="82" s="175" customFormat="1" x14ac:dyDescent="0.4"/>
    <row r="83" s="175" customFormat="1" x14ac:dyDescent="0.4"/>
    <row r="84" s="175" customFormat="1" x14ac:dyDescent="0.4"/>
    <row r="85" s="175" customFormat="1" x14ac:dyDescent="0.4"/>
    <row r="86" s="175" customFormat="1" x14ac:dyDescent="0.4"/>
    <row r="87" s="175" customFormat="1" x14ac:dyDescent="0.4"/>
    <row r="88" s="175" customFormat="1" x14ac:dyDescent="0.4"/>
    <row r="89" s="175" customFormat="1" x14ac:dyDescent="0.4"/>
    <row r="90" s="175" customFormat="1" x14ac:dyDescent="0.4"/>
    <row r="91" s="175" customFormat="1" x14ac:dyDescent="0.4"/>
    <row r="92" s="175" customFormat="1" x14ac:dyDescent="0.4"/>
    <row r="93" s="175" customFormat="1" x14ac:dyDescent="0.4"/>
  </sheetData>
  <mergeCells count="26">
    <mergeCell ref="AD2:AD3"/>
    <mergeCell ref="AE2:AE3"/>
    <mergeCell ref="AF2:AF3"/>
    <mergeCell ref="AG2:AO2"/>
    <mergeCell ref="X2:X3"/>
    <mergeCell ref="Y2:Y3"/>
    <mergeCell ref="Z2:Z3"/>
    <mergeCell ref="AA2:AA3"/>
    <mergeCell ref="AB2:AB3"/>
    <mergeCell ref="AC2:AC3"/>
    <mergeCell ref="W2:W3"/>
    <mergeCell ref="A1:T1"/>
    <mergeCell ref="V1:A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T2"/>
    <mergeCell ref="V2:V3"/>
  </mergeCells>
  <pageMargins left="0.7" right="0.7" top="0.75" bottom="0.75" header="0.3" footer="0.3"/>
  <pageSetup scale="56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3"/>
  <sheetViews>
    <sheetView zoomScaleNormal="100" workbookViewId="0">
      <selection sqref="A1:T1"/>
    </sheetView>
  </sheetViews>
  <sheetFormatPr defaultRowHeight="16.5" x14ac:dyDescent="0.4"/>
  <cols>
    <col min="1" max="1" width="3" style="2" customWidth="1"/>
    <col min="2" max="11" width="6.296875" style="175" customWidth="1"/>
    <col min="12" max="20" width="3.796875" style="175" customWidth="1"/>
    <col min="21" max="21" width="2.09765625" style="175" customWidth="1"/>
    <col min="22" max="22" width="3" style="2" customWidth="1"/>
    <col min="23" max="32" width="6.296875" style="175" customWidth="1"/>
    <col min="33" max="41" width="3.796875" style="175" customWidth="1"/>
    <col min="42" max="16384" width="8.796875" style="175"/>
  </cols>
  <sheetData>
    <row r="1" spans="1:41" x14ac:dyDescent="0.4">
      <c r="A1" s="228" t="s">
        <v>257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4"/>
      <c r="V1" s="228" t="s">
        <v>257</v>
      </c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</row>
    <row r="2" spans="1:41" ht="17.25" customHeight="1" x14ac:dyDescent="0.4">
      <c r="A2" s="257"/>
      <c r="B2" s="238">
        <v>0</v>
      </c>
      <c r="C2" s="234">
        <v>1</v>
      </c>
      <c r="D2" s="234">
        <v>2</v>
      </c>
      <c r="E2" s="234">
        <v>3</v>
      </c>
      <c r="F2" s="232">
        <v>4</v>
      </c>
      <c r="G2" s="234">
        <v>5</v>
      </c>
      <c r="H2" s="236">
        <v>6</v>
      </c>
      <c r="I2" s="234">
        <v>7</v>
      </c>
      <c r="J2" s="234">
        <v>8</v>
      </c>
      <c r="K2" s="234">
        <v>9</v>
      </c>
      <c r="L2" s="240" t="s">
        <v>1</v>
      </c>
      <c r="M2" s="241"/>
      <c r="N2" s="241"/>
      <c r="O2" s="241"/>
      <c r="P2" s="241"/>
      <c r="Q2" s="241"/>
      <c r="R2" s="241"/>
      <c r="S2" s="241"/>
      <c r="T2" s="242"/>
      <c r="V2" s="259"/>
      <c r="W2" s="238">
        <v>0</v>
      </c>
      <c r="X2" s="234">
        <v>1</v>
      </c>
      <c r="Y2" s="234">
        <v>2</v>
      </c>
      <c r="Z2" s="234">
        <v>3</v>
      </c>
      <c r="AA2" s="232">
        <v>4</v>
      </c>
      <c r="AB2" s="234">
        <v>5</v>
      </c>
      <c r="AC2" s="236">
        <v>6</v>
      </c>
      <c r="AD2" s="234">
        <v>7</v>
      </c>
      <c r="AE2" s="234">
        <v>8</v>
      </c>
      <c r="AF2" s="234">
        <v>9</v>
      </c>
      <c r="AG2" s="240" t="s">
        <v>1</v>
      </c>
      <c r="AH2" s="241"/>
      <c r="AI2" s="241"/>
      <c r="AJ2" s="241"/>
      <c r="AK2" s="241"/>
      <c r="AL2" s="241"/>
      <c r="AM2" s="241"/>
      <c r="AN2" s="241"/>
      <c r="AO2" s="242"/>
    </row>
    <row r="3" spans="1:41" x14ac:dyDescent="0.4">
      <c r="A3" s="258"/>
      <c r="B3" s="239"/>
      <c r="C3" s="235"/>
      <c r="D3" s="235"/>
      <c r="E3" s="235"/>
      <c r="F3" s="233"/>
      <c r="G3" s="235"/>
      <c r="H3" s="237"/>
      <c r="I3" s="235"/>
      <c r="J3" s="235"/>
      <c r="K3" s="235"/>
      <c r="L3" s="15">
        <v>1</v>
      </c>
      <c r="M3" s="182">
        <v>2</v>
      </c>
      <c r="N3" s="182">
        <v>3</v>
      </c>
      <c r="O3" s="15">
        <v>4</v>
      </c>
      <c r="P3" s="182">
        <v>5</v>
      </c>
      <c r="Q3" s="19">
        <v>6</v>
      </c>
      <c r="R3" s="182">
        <v>7</v>
      </c>
      <c r="S3" s="182">
        <v>8</v>
      </c>
      <c r="T3" s="19">
        <v>9</v>
      </c>
      <c r="V3" s="260"/>
      <c r="W3" s="239"/>
      <c r="X3" s="235"/>
      <c r="Y3" s="235"/>
      <c r="Z3" s="235"/>
      <c r="AA3" s="233"/>
      <c r="AB3" s="235"/>
      <c r="AC3" s="237"/>
      <c r="AD3" s="235"/>
      <c r="AE3" s="235"/>
      <c r="AF3" s="235"/>
      <c r="AG3" s="15">
        <v>1</v>
      </c>
      <c r="AH3" s="182">
        <v>2</v>
      </c>
      <c r="AI3" s="182">
        <v>3</v>
      </c>
      <c r="AJ3" s="176">
        <v>4</v>
      </c>
      <c r="AK3" s="177">
        <v>5</v>
      </c>
      <c r="AL3" s="178">
        <v>6</v>
      </c>
      <c r="AM3" s="182">
        <v>7</v>
      </c>
      <c r="AN3" s="182">
        <v>8</v>
      </c>
      <c r="AO3" s="19">
        <v>9</v>
      </c>
    </row>
    <row r="4" spans="1:41" x14ac:dyDescent="0.4">
      <c r="A4" s="189">
        <v>10</v>
      </c>
      <c r="B4" s="21">
        <f>(($A4*100+B$2*10)^(1/3))*100000</f>
        <v>999999.99999999977</v>
      </c>
      <c r="C4" s="7">
        <f t="shared" ref="C4:K19" si="0">(($A4*100+C$2*10)^(1/3))*100000</f>
        <v>1003322.2835420888</v>
      </c>
      <c r="D4" s="7">
        <f t="shared" si="0"/>
        <v>1006622.7095601127</v>
      </c>
      <c r="E4" s="7">
        <f t="shared" si="0"/>
        <v>1009901.6340499611</v>
      </c>
      <c r="F4" s="6">
        <f t="shared" si="0"/>
        <v>1013159.4038201771</v>
      </c>
      <c r="G4" s="7">
        <f t="shared" si="0"/>
        <v>1016396.3568148534</v>
      </c>
      <c r="H4" s="8">
        <f t="shared" si="0"/>
        <v>1019612.8224222163</v>
      </c>
      <c r="I4" s="7">
        <f t="shared" si="0"/>
        <v>1022809.1217696714</v>
      </c>
      <c r="J4" s="7">
        <f t="shared" si="0"/>
        <v>1025985.5680060181</v>
      </c>
      <c r="K4" s="7">
        <f t="shared" si="0"/>
        <v>1029142.4665715061</v>
      </c>
      <c r="L4" s="27">
        <f>(($A4*100+B$2*10+L$3)^(1/3))*100000-(($A4*100+B$2*10)^(1/3))*100000</f>
        <v>333.22228390979581</v>
      </c>
      <c r="M4" s="13">
        <f t="shared" ref="M4:T4" si="1">(($A4*100+C$2*10+M$3)^(1/3))*100000-(($A4*100+C$2*10)^(1/3))*100000</f>
        <v>661.8222786844708</v>
      </c>
      <c r="N4" s="13">
        <f t="shared" si="1"/>
        <v>985.91905289515853</v>
      </c>
      <c r="O4" s="27">
        <f t="shared" si="1"/>
        <v>1305.6273543920834</v>
      </c>
      <c r="P4" s="13">
        <f t="shared" si="1"/>
        <v>1621.0578105101595</v>
      </c>
      <c r="Q4" s="14">
        <f t="shared" si="1"/>
        <v>1932.3171170444693</v>
      </c>
      <c r="R4" s="13">
        <f t="shared" si="1"/>
        <v>2239.5082167363726</v>
      </c>
      <c r="S4" s="13">
        <f t="shared" si="1"/>
        <v>2542.7304679488298</v>
      </c>
      <c r="T4" s="14">
        <f t="shared" si="1"/>
        <v>2842.079804159468</v>
      </c>
      <c r="V4" s="27">
        <v>55</v>
      </c>
      <c r="W4" s="21">
        <f t="shared" ref="W4:W48" si="2">(($V4*100+B$2*10)^(1/3))*100000</f>
        <v>1765174.1676630313</v>
      </c>
      <c r="X4" s="7">
        <f t="shared" ref="X4:X48" si="3">(($V4*100+C$2*10)^(1/3))*100000</f>
        <v>1766243.3224778415</v>
      </c>
      <c r="Y4" s="7">
        <f t="shared" ref="Y4:Y48" si="4">(($V4*100+D$2*10)^(1/3))*100000</f>
        <v>1767311.1844807223</v>
      </c>
      <c r="Z4" s="7">
        <f t="shared" ref="Z4:Z48" si="5">(($V4*100+E$2*10)^(1/3))*100000</f>
        <v>1768377.757572738</v>
      </c>
      <c r="AA4" s="6">
        <f t="shared" ref="AA4:AA48" si="6">(($V4*100+F$2*10)^(1/3))*100000</f>
        <v>1769443.0456361533</v>
      </c>
      <c r="AB4" s="7">
        <f t="shared" ref="AB4:AB48" si="7">(($V4*100+G$2*10)^(1/3))*100000</f>
        <v>1770507.0525345586</v>
      </c>
      <c r="AC4" s="8">
        <f t="shared" ref="AC4:AC48" si="8">(($V4*100+H$2*10)^(1/3))*100000</f>
        <v>1771569.7821129921</v>
      </c>
      <c r="AD4" s="7">
        <f t="shared" ref="AD4:AD48" si="9">(($V4*100+I$2*10)^(1/3))*100000</f>
        <v>1772631.238198058</v>
      </c>
      <c r="AE4" s="7">
        <f t="shared" ref="AE4:AE48" si="10">(($V4*100+J$2*10)^(1/3))*100000</f>
        <v>1773691.4245980536</v>
      </c>
      <c r="AF4" s="7">
        <f t="shared" ref="AF4:AF48" si="11">(($V4*100+K$2*10)^(1/3))*100000</f>
        <v>1774750.345103089</v>
      </c>
      <c r="AG4" s="27">
        <f t="shared" ref="AG4:AG48" si="12">(($V4*100+B$2*10+L$3)^(1/3))*100000-(($V4*100+B$2*10)^(1/3))*100000</f>
        <v>106.97376958886161</v>
      </c>
      <c r="AH4" s="13">
        <f t="shared" ref="AH4:AH48" si="13">(($V4*100+C$2*10+M$3)^(1/3))*100000-(($V4*100+C$2*10)^(1/3))*100000</f>
        <v>213.67570042540319</v>
      </c>
      <c r="AI4" s="13">
        <f t="shared" ref="AI4:AI48" si="14">(($V4*100+D$2*10+N$3)^(1/3))*100000-(($V4*100+D$2*10)^(1/3))*100000</f>
        <v>320.10708624031395</v>
      </c>
      <c r="AJ4" s="27">
        <f t="shared" ref="AJ4:AJ48" si="15">(($V4*100+E$2*10+O$3)^(1/3))*100000-(($V4*100+E$2*10)^(1/3))*100000</f>
        <v>426.26921201986261</v>
      </c>
      <c r="AK4" s="13">
        <f t="shared" ref="AK4:AK48" si="16">(($V4*100+F$2*10+P$3)^(1/3))*100000-(($V4*100+F$2*10)^(1/3))*100000</f>
        <v>532.16335408180021</v>
      </c>
      <c r="AL4" s="14">
        <f t="shared" ref="AL4:AL48" si="17">(($V4*100+G$2*10+Q$3)^(1/3))*100000-(($V4*100+G$2*10)^(1/3))*100000</f>
        <v>637.79078014264815</v>
      </c>
      <c r="AM4" s="13">
        <f t="shared" ref="AM4:AM48" si="18">(($V4*100+H$2*10+R$3)^(1/3))*100000-(($V4*100+H$2*10)^(1/3))*100000</f>
        <v>743.15274940244853</v>
      </c>
      <c r="AN4" s="13">
        <f t="shared" ref="AN4:AN48" si="19">(($V4*100+I$2*10+S$3)^(1/3))*100000-(($V4*100+I$2*10)^(1/3))*100000</f>
        <v>848.25051261647604</v>
      </c>
      <c r="AO4" s="14">
        <f t="shared" ref="AO4:AO48" si="20">(($V4*100+J$2*10+T$3)^(1/3))*100000-(($V4*100+J$2*10)^(1/3))*100000</f>
        <v>953.08531216182746</v>
      </c>
    </row>
    <row r="5" spans="1:41" x14ac:dyDescent="0.4">
      <c r="A5" s="190">
        <v>11</v>
      </c>
      <c r="B5" s="22">
        <f t="shared" ref="B5:K43" si="21">(($A5*100+B$2*10)^(1/3))*100000</f>
        <v>1032280.1154563667</v>
      </c>
      <c r="C5" s="7">
        <f t="shared" si="0"/>
        <v>1035398.8054484063</v>
      </c>
      <c r="D5" s="7">
        <f t="shared" si="0"/>
        <v>1038498.8203702206</v>
      </c>
      <c r="E5" s="7">
        <f t="shared" si="0"/>
        <v>1041580.4373065585</v>
      </c>
      <c r="F5" s="6">
        <f t="shared" si="0"/>
        <v>1044643.9268223187</v>
      </c>
      <c r="G5" s="7">
        <f t="shared" si="0"/>
        <v>1047689.5531716475</v>
      </c>
      <c r="H5" s="8">
        <f t="shared" si="0"/>
        <v>1050717.5744985801</v>
      </c>
      <c r="I5" s="7">
        <f t="shared" si="0"/>
        <v>1053728.2430296312</v>
      </c>
      <c r="J5" s="7">
        <f t="shared" si="0"/>
        <v>1056721.8052587206</v>
      </c>
      <c r="K5" s="7">
        <f t="shared" si="0"/>
        <v>1059698.5021248145</v>
      </c>
      <c r="L5" s="27">
        <f t="shared" ref="L5:L48" si="22">(($A5*100+B$2*10+L$3)^(1/3))*100000-(($A5*100+B$2*10)^(1/3))*100000</f>
        <v>312.71741248201579</v>
      </c>
      <c r="M5" s="13">
        <f t="shared" ref="M5:M48" si="23">(($A5*100+C$2*10+M$3)^(1/3))*100000-(($A5*100+C$2*10)^(1/3))*100000</f>
        <v>621.48802765202709</v>
      </c>
      <c r="N5" s="13">
        <f t="shared" ref="N5:N48" si="24">(($A5*100+D$2*10+N$3)^(1/3))*100000-(($A5*100+D$2*10)^(1/3))*100000</f>
        <v>926.40443449094892</v>
      </c>
      <c r="O5" s="27">
        <f t="shared" ref="O5:O48" si="25">(($A5*100+E$2*10+O$3)^(1/3))*100000-(($A5*100+E$2*10)^(1/3))*100000</f>
        <v>1227.5561593760503</v>
      </c>
      <c r="P5" s="13">
        <f t="shared" ref="P5:P48" si="26">(($A5*100+F$2*10+P$3)^(1/3))*100000-(($A5*100+F$2*10)^(1/3))*100000</f>
        <v>1525.0297955556307</v>
      </c>
      <c r="Q5" s="14">
        <f t="shared" ref="Q5:Q48" si="27">(($A5*100+G$2*10+Q$3)^(1/3))*100000-(($A5*100+G$2*10)^(1/3))*100000</f>
        <v>1818.909125986509</v>
      </c>
      <c r="R5" s="13">
        <f t="shared" ref="R5:R48" si="28">(($A5*100+H$2*10+R$3)^(1/3))*100000-(($A5*100+H$2*10)^(1/3))*100000</f>
        <v>2109.2752399442252</v>
      </c>
      <c r="S5" s="13">
        <f t="shared" ref="S5:S48" si="29">(($A5*100+I$2*10+S$3)^(1/3))*100000-(($A5*100+I$2*10)^(1/3))*100000</f>
        <v>2396.2066437629983</v>
      </c>
      <c r="T5" s="14">
        <f t="shared" ref="T5:T48" si="30">(($A5*100+J$2*10+T$3)^(1/3))*100000-(($A5*100+J$2*10)^(1/3))*100000</f>
        <v>2679.7793660673779</v>
      </c>
      <c r="V5" s="27">
        <v>56</v>
      </c>
      <c r="W5" s="22">
        <f t="shared" si="2"/>
        <v>1775808.0034852019</v>
      </c>
      <c r="X5" s="7">
        <f t="shared" si="3"/>
        <v>1776864.4034984778</v>
      </c>
      <c r="Y5" s="7">
        <f t="shared" si="4"/>
        <v>1777919.5488791722</v>
      </c>
      <c r="Z5" s="7">
        <f t="shared" si="5"/>
        <v>1778973.4433458175</v>
      </c>
      <c r="AA5" s="6">
        <f t="shared" si="6"/>
        <v>1780026.0905993497</v>
      </c>
      <c r="AB5" s="7">
        <f t="shared" si="7"/>
        <v>1781077.4943232113</v>
      </c>
      <c r="AC5" s="8">
        <f t="shared" si="8"/>
        <v>1782127.6581834713</v>
      </c>
      <c r="AD5" s="7">
        <f t="shared" si="9"/>
        <v>1783176.5858289388</v>
      </c>
      <c r="AE5" s="7">
        <f t="shared" si="10"/>
        <v>1784224.2808912697</v>
      </c>
      <c r="AF5" s="7">
        <f t="shared" si="11"/>
        <v>1785270.74698508</v>
      </c>
      <c r="AG5" s="27">
        <f t="shared" si="12"/>
        <v>105.69656613608822</v>
      </c>
      <c r="AH5" s="13">
        <f t="shared" si="13"/>
        <v>211.12932749721222</v>
      </c>
      <c r="AI5" s="13">
        <f t="shared" si="14"/>
        <v>316.29951723711565</v>
      </c>
      <c r="AJ5" s="27">
        <f t="shared" si="15"/>
        <v>421.2083603227511</v>
      </c>
      <c r="AK5" s="13">
        <f t="shared" si="16"/>
        <v>525.85707360389642</v>
      </c>
      <c r="AL5" s="14">
        <f t="shared" si="17"/>
        <v>630.2468658790458</v>
      </c>
      <c r="AM5" s="13">
        <f t="shared" si="18"/>
        <v>734.37893796642311</v>
      </c>
      <c r="AN5" s="13">
        <f t="shared" si="19"/>
        <v>838.25448276964016</v>
      </c>
      <c r="AO5" s="14">
        <f t="shared" si="20"/>
        <v>941.87468534638174</v>
      </c>
    </row>
    <row r="6" spans="1:41" x14ac:dyDescent="0.4">
      <c r="A6" s="190">
        <v>12</v>
      </c>
      <c r="B6" s="22">
        <f t="shared" si="21"/>
        <v>1062658.5691826108</v>
      </c>
      <c r="C6" s="7">
        <f t="shared" si="0"/>
        <v>1065602.2367666105</v>
      </c>
      <c r="D6" s="7">
        <f t="shared" si="0"/>
        <v>1068529.7301488763</v>
      </c>
      <c r="E6" s="7">
        <f t="shared" si="0"/>
        <v>1071441.2696907728</v>
      </c>
      <c r="F6" s="6">
        <f t="shared" si="0"/>
        <v>1074337.0709889662</v>
      </c>
      <c r="G6" s="7">
        <f t="shared" si="0"/>
        <v>1077217.3450159417</v>
      </c>
      <c r="H6" s="8">
        <f t="shared" si="0"/>
        <v>1080082.2982552906</v>
      </c>
      <c r="I6" s="7">
        <f t="shared" si="0"/>
        <v>1082932.1328319996</v>
      </c>
      <c r="J6" s="7">
        <f t="shared" si="0"/>
        <v>1085767.0466379626</v>
      </c>
      <c r="K6" s="7">
        <f t="shared" si="0"/>
        <v>1088587.2334529327</v>
      </c>
      <c r="L6" s="27">
        <f t="shared" si="22"/>
        <v>295.10097856377251</v>
      </c>
      <c r="M6" s="13">
        <f t="shared" si="23"/>
        <v>586.78549125581048</v>
      </c>
      <c r="N6" s="13">
        <f t="shared" si="24"/>
        <v>875.12711529340595</v>
      </c>
      <c r="O6" s="27">
        <f t="shared" si="25"/>
        <v>1160.1971919594798</v>
      </c>
      <c r="P6" s="13">
        <f t="shared" si="26"/>
        <v>1442.064913507551</v>
      </c>
      <c r="Q6" s="14">
        <f t="shared" si="27"/>
        <v>1720.7974059765693</v>
      </c>
      <c r="R6" s="13">
        <f t="shared" si="28"/>
        <v>1996.4598081288859</v>
      </c>
      <c r="S6" s="13">
        <f t="shared" si="29"/>
        <v>2269.1153467397671</v>
      </c>
      <c r="T6" s="14">
        <f t="shared" si="30"/>
        <v>2538.8254084205255</v>
      </c>
      <c r="V6" s="27">
        <v>57</v>
      </c>
      <c r="W6" s="22">
        <f t="shared" si="2"/>
        <v>1786315.9877080563</v>
      </c>
      <c r="X6" s="7">
        <f t="shared" si="3"/>
        <v>1787360.0066410645</v>
      </c>
      <c r="Y6" s="7">
        <f t="shared" si="4"/>
        <v>1788402.8073482539</v>
      </c>
      <c r="Z6" s="7">
        <f t="shared" si="5"/>
        <v>1789444.3933771723</v>
      </c>
      <c r="AA6" s="6">
        <f t="shared" si="6"/>
        <v>1790484.768258862</v>
      </c>
      <c r="AB6" s="7">
        <f t="shared" si="7"/>
        <v>1791523.9355079723</v>
      </c>
      <c r="AC6" s="8">
        <f t="shared" si="8"/>
        <v>1792561.898622866</v>
      </c>
      <c r="AD6" s="7">
        <f t="shared" si="9"/>
        <v>1793598.6610857125</v>
      </c>
      <c r="AE6" s="7">
        <f t="shared" si="10"/>
        <v>1794634.2263626005</v>
      </c>
      <c r="AF6" s="7">
        <f t="shared" si="11"/>
        <v>1795668.5979036398</v>
      </c>
      <c r="AG6" s="27">
        <f t="shared" si="12"/>
        <v>104.45681491028517</v>
      </c>
      <c r="AH6" s="13">
        <f t="shared" si="13"/>
        <v>208.65748574305326</v>
      </c>
      <c r="AI6" s="13">
        <f t="shared" si="14"/>
        <v>312.60318891284987</v>
      </c>
      <c r="AJ6" s="27">
        <f t="shared" si="15"/>
        <v>416.29509315639734</v>
      </c>
      <c r="AK6" s="13">
        <f t="shared" si="16"/>
        <v>519.73435959918424</v>
      </c>
      <c r="AL6" s="14">
        <f t="shared" si="17"/>
        <v>622.92214182182215</v>
      </c>
      <c r="AM6" s="13">
        <f t="shared" si="18"/>
        <v>725.85958591476083</v>
      </c>
      <c r="AN6" s="13">
        <f t="shared" si="19"/>
        <v>828.54783055302687</v>
      </c>
      <c r="AO6" s="14">
        <f t="shared" si="20"/>
        <v>930.9880070486106</v>
      </c>
    </row>
    <row r="7" spans="1:41" x14ac:dyDescent="0.4">
      <c r="A7" s="190">
        <v>13</v>
      </c>
      <c r="B7" s="22">
        <f t="shared" si="21"/>
        <v>1091392.8830611059</v>
      </c>
      <c r="C7" s="7">
        <f t="shared" si="0"/>
        <v>1094184.1813635298</v>
      </c>
      <c r="D7" s="7">
        <f t="shared" si="0"/>
        <v>1096961.3104865237</v>
      </c>
      <c r="E7" s="7">
        <f t="shared" si="0"/>
        <v>1099724.4488862667</v>
      </c>
      <c r="F7" s="6">
        <f t="shared" si="0"/>
        <v>1102473.7714497333</v>
      </c>
      <c r="G7" s="7">
        <f t="shared" si="0"/>
        <v>1105209.4495921158</v>
      </c>
      <c r="H7" s="8">
        <f t="shared" si="0"/>
        <v>1107931.6513508924</v>
      </c>
      <c r="I7" s="7">
        <f t="shared" si="0"/>
        <v>1110640.5414766723</v>
      </c>
      <c r="J7" s="7">
        <f t="shared" si="0"/>
        <v>1113336.2815209513</v>
      </c>
      <c r="K7" s="7">
        <f t="shared" si="0"/>
        <v>1116019.0299209163</v>
      </c>
      <c r="L7" s="27">
        <f t="shared" si="22"/>
        <v>279.77260468248278</v>
      </c>
      <c r="M7" s="13">
        <f t="shared" si="23"/>
        <v>556.55359615571797</v>
      </c>
      <c r="N7" s="13">
        <f t="shared" si="24"/>
        <v>830.4025203678757</v>
      </c>
      <c r="O7" s="27">
        <f t="shared" si="25"/>
        <v>1101.3772497477476</v>
      </c>
      <c r="P7" s="13">
        <f t="shared" si="26"/>
        <v>1369.5340433991514</v>
      </c>
      <c r="Q7" s="14">
        <f t="shared" si="27"/>
        <v>1634.9276046704035</v>
      </c>
      <c r="R7" s="13">
        <f t="shared" si="28"/>
        <v>1897.6111362306401</v>
      </c>
      <c r="S7" s="13">
        <f t="shared" si="29"/>
        <v>2157.6363927819766</v>
      </c>
      <c r="T7" s="14">
        <f t="shared" si="30"/>
        <v>2415.053731523687</v>
      </c>
      <c r="V7" s="27">
        <v>58</v>
      </c>
      <c r="W7" s="22">
        <f t="shared" si="2"/>
        <v>1796701.7791430522</v>
      </c>
      <c r="X7" s="7">
        <f t="shared" si="3"/>
        <v>1797733.7734992858</v>
      </c>
      <c r="Y7" s="7">
        <f t="shared" si="4"/>
        <v>1798764.5843751046</v>
      </c>
      <c r="Z7" s="7">
        <f t="shared" si="5"/>
        <v>1799794.2151576898</v>
      </c>
      <c r="AA7" s="6">
        <f t="shared" si="6"/>
        <v>1800822.6692187393</v>
      </c>
      <c r="AB7" s="7">
        <f t="shared" si="7"/>
        <v>1801849.9499145658</v>
      </c>
      <c r="AC7" s="8">
        <f t="shared" si="8"/>
        <v>1802876.0605861875</v>
      </c>
      <c r="AD7" s="7">
        <f t="shared" si="9"/>
        <v>1803901.0045594291</v>
      </c>
      <c r="AE7" s="7">
        <f t="shared" si="10"/>
        <v>1804924.7851450162</v>
      </c>
      <c r="AF7" s="7">
        <f t="shared" si="11"/>
        <v>1805947.4056386687</v>
      </c>
      <c r="AG7" s="27">
        <f t="shared" si="12"/>
        <v>103.25278909807093</v>
      </c>
      <c r="AH7" s="13">
        <f t="shared" si="13"/>
        <v>206.2567449840717</v>
      </c>
      <c r="AI7" s="13">
        <f t="shared" si="14"/>
        <v>309.01299085421488</v>
      </c>
      <c r="AJ7" s="27">
        <f t="shared" si="15"/>
        <v>411.52264270675369</v>
      </c>
      <c r="AK7" s="13">
        <f t="shared" si="16"/>
        <v>513.78680939576589</v>
      </c>
      <c r="AL7" s="14">
        <f t="shared" si="17"/>
        <v>615.80659268586896</v>
      </c>
      <c r="AM7" s="13">
        <f t="shared" si="18"/>
        <v>717.58308731997386</v>
      </c>
      <c r="AN7" s="13">
        <f t="shared" si="19"/>
        <v>819.11738107306883</v>
      </c>
      <c r="AO7" s="14">
        <f t="shared" si="20"/>
        <v>920.41055480507202</v>
      </c>
    </row>
    <row r="8" spans="1:41" x14ac:dyDescent="0.4">
      <c r="A8" s="190">
        <v>14</v>
      </c>
      <c r="B8" s="22">
        <f t="shared" si="21"/>
        <v>1118688.9420813965</v>
      </c>
      <c r="C8" s="7">
        <f t="shared" si="0"/>
        <v>1121346.1704540998</v>
      </c>
      <c r="D8" s="7">
        <f t="shared" si="0"/>
        <v>1123990.8646142264</v>
      </c>
      <c r="E8" s="7">
        <f t="shared" si="0"/>
        <v>1126623.1713345754</v>
      </c>
      <c r="F8" s="6">
        <f t="shared" si="0"/>
        <v>1129243.2346572343</v>
      </c>
      <c r="G8" s="7">
        <f t="shared" si="0"/>
        <v>1131851.1959629506</v>
      </c>
      <c r="H8" s="8">
        <f t="shared" si="0"/>
        <v>1134447.1940382815</v>
      </c>
      <c r="I8" s="7">
        <f t="shared" si="0"/>
        <v>1137031.3651405943</v>
      </c>
      <c r="J8" s="7">
        <f t="shared" si="0"/>
        <v>1139603.8430610127</v>
      </c>
      <c r="K8" s="7">
        <f t="shared" si="0"/>
        <v>1142164.7591853836</v>
      </c>
      <c r="L8" s="27">
        <f t="shared" si="22"/>
        <v>266.29111743276007</v>
      </c>
      <c r="M8" s="13">
        <f t="shared" si="23"/>
        <v>529.93683240865357</v>
      </c>
      <c r="N8" s="13">
        <f t="shared" si="24"/>
        <v>790.98609118768945</v>
      </c>
      <c r="O8" s="27">
        <f t="shared" si="25"/>
        <v>1049.4865605828818</v>
      </c>
      <c r="P8" s="13">
        <f t="shared" si="26"/>
        <v>1305.4846707868855</v>
      </c>
      <c r="Q8" s="14">
        <f t="shared" si="27"/>
        <v>1559.0256564619485</v>
      </c>
      <c r="R8" s="13">
        <f t="shared" si="28"/>
        <v>1810.1535961672198</v>
      </c>
      <c r="S8" s="13">
        <f t="shared" si="29"/>
        <v>2058.9114502114244</v>
      </c>
      <c r="T8" s="14">
        <f t="shared" si="30"/>
        <v>2305.3410970012192</v>
      </c>
      <c r="V8" s="27">
        <v>59</v>
      </c>
      <c r="W8" s="22">
        <f t="shared" si="2"/>
        <v>1806968.8693211891</v>
      </c>
      <c r="X8" s="7">
        <f t="shared" si="3"/>
        <v>1807989.1794585653</v>
      </c>
      <c r="Y8" s="7">
        <f t="shared" si="4"/>
        <v>1809008.3393020546</v>
      </c>
      <c r="Z8" s="7">
        <f t="shared" si="5"/>
        <v>1810026.352088277</v>
      </c>
      <c r="AA8" s="6">
        <f t="shared" si="6"/>
        <v>1811043.221039305</v>
      </c>
      <c r="AB8" s="7">
        <f t="shared" si="7"/>
        <v>1812058.9493627576</v>
      </c>
      <c r="AC8" s="8">
        <f t="shared" si="8"/>
        <v>1813073.5402518827</v>
      </c>
      <c r="AD8" s="7">
        <f t="shared" si="9"/>
        <v>1814086.9968856496</v>
      </c>
      <c r="AE8" s="7">
        <f t="shared" si="10"/>
        <v>1815099.322428836</v>
      </c>
      <c r="AF8" s="7">
        <f t="shared" si="11"/>
        <v>1816110.5200321141</v>
      </c>
      <c r="AG8" s="27">
        <f t="shared" si="12"/>
        <v>102.08286950783804</v>
      </c>
      <c r="AH8" s="13">
        <f t="shared" si="13"/>
        <v>203.92388842673972</v>
      </c>
      <c r="AI8" s="13">
        <f t="shared" si="14"/>
        <v>305.52412999491207</v>
      </c>
      <c r="AJ8" s="27">
        <f t="shared" si="15"/>
        <v>406.88466068566777</v>
      </c>
      <c r="AK8" s="13">
        <f t="shared" si="16"/>
        <v>508.00654026051052</v>
      </c>
      <c r="AL8" s="14">
        <f t="shared" si="17"/>
        <v>608.8908218217548</v>
      </c>
      <c r="AM8" s="13">
        <f t="shared" si="18"/>
        <v>709.53855187119916</v>
      </c>
      <c r="AN8" s="13">
        <f t="shared" si="19"/>
        <v>809.95077035971917</v>
      </c>
      <c r="AO8" s="14">
        <f t="shared" si="20"/>
        <v>910.1285107426811</v>
      </c>
    </row>
    <row r="9" spans="1:41" x14ac:dyDescent="0.4">
      <c r="A9" s="190">
        <v>15</v>
      </c>
      <c r="B9" s="22">
        <f t="shared" si="21"/>
        <v>1144714.2425533314</v>
      </c>
      <c r="C9" s="7">
        <f t="shared" si="0"/>
        <v>1147252.4199154917</v>
      </c>
      <c r="D9" s="7">
        <f t="shared" si="0"/>
        <v>1149779.415788966</v>
      </c>
      <c r="E9" s="7">
        <f t="shared" si="0"/>
        <v>1152295.352511087</v>
      </c>
      <c r="F9" s="6">
        <f t="shared" si="0"/>
        <v>1154800.350291545</v>
      </c>
      <c r="G9" s="7">
        <f t="shared" si="0"/>
        <v>1157294.5272629377</v>
      </c>
      <c r="H9" s="8">
        <f t="shared" si="0"/>
        <v>1159777.9995297992</v>
      </c>
      <c r="I9" s="7">
        <f t="shared" si="0"/>
        <v>1162250.8812161707</v>
      </c>
      <c r="J9" s="7">
        <f t="shared" si="0"/>
        <v>1164713.2845117548</v>
      </c>
      <c r="K9" s="7">
        <f t="shared" si="0"/>
        <v>1167165.319716712</v>
      </c>
      <c r="L9" s="27">
        <f t="shared" si="22"/>
        <v>254.32443461869843</v>
      </c>
      <c r="M9" s="13">
        <f t="shared" si="23"/>
        <v>506.28974794154055</v>
      </c>
      <c r="N9" s="13">
        <f t="shared" si="24"/>
        <v>755.93671729997732</v>
      </c>
      <c r="O9" s="27">
        <f t="shared" si="25"/>
        <v>1003.3051237647887</v>
      </c>
      <c r="P9" s="13">
        <f t="shared" si="26"/>
        <v>1248.433783327695</v>
      </c>
      <c r="Q9" s="14">
        <f t="shared" si="27"/>
        <v>1491.360576902749</v>
      </c>
      <c r="R9" s="13">
        <f t="shared" si="28"/>
        <v>1732.1224791922141</v>
      </c>
      <c r="S9" s="13">
        <f t="shared" si="29"/>
        <v>1970.7555864672177</v>
      </c>
      <c r="T9" s="14">
        <f t="shared" si="30"/>
        <v>2207.2951433234848</v>
      </c>
      <c r="V9" s="27">
        <v>60</v>
      </c>
      <c r="W9" s="22">
        <f t="shared" si="2"/>
        <v>1817120.5928321388</v>
      </c>
      <c r="X9" s="7">
        <f t="shared" si="3"/>
        <v>1818129.5439516315</v>
      </c>
      <c r="Y9" s="7">
        <f t="shared" si="4"/>
        <v>1819137.3764994668</v>
      </c>
      <c r="Z9" s="7">
        <f t="shared" si="5"/>
        <v>1820144.0935707507</v>
      </c>
      <c r="AA9" s="6">
        <f t="shared" si="6"/>
        <v>1821149.6982469149</v>
      </c>
      <c r="AB9" s="7">
        <f t="shared" si="7"/>
        <v>1822154.1935957912</v>
      </c>
      <c r="AC9" s="8">
        <f t="shared" si="8"/>
        <v>1823157.582671697</v>
      </c>
      <c r="AD9" s="7">
        <f t="shared" si="9"/>
        <v>1824159.8685155178</v>
      </c>
      <c r="AE9" s="7">
        <f t="shared" si="10"/>
        <v>1825161.0541547863</v>
      </c>
      <c r="AF9" s="7">
        <f t="shared" si="11"/>
        <v>1826161.1426037631</v>
      </c>
      <c r="AG9" s="27">
        <f t="shared" si="12"/>
        <v>100.94553616945632</v>
      </c>
      <c r="AH9" s="13">
        <f t="shared" si="13"/>
        <v>201.65589605900459</v>
      </c>
      <c r="AI9" s="13">
        <f t="shared" si="14"/>
        <v>302.13210595282726</v>
      </c>
      <c r="AJ9" s="27">
        <f t="shared" si="15"/>
        <v>402.37518577789888</v>
      </c>
      <c r="AK9" s="13">
        <f t="shared" si="16"/>
        <v>502.38614913751371</v>
      </c>
      <c r="AL9" s="14">
        <f t="shared" si="17"/>
        <v>602.16600338346325</v>
      </c>
      <c r="AM9" s="13">
        <f t="shared" si="18"/>
        <v>701.71574964746833</v>
      </c>
      <c r="AN9" s="13">
        <f t="shared" si="19"/>
        <v>801.03638290404342</v>
      </c>
      <c r="AO9" s="14">
        <f t="shared" si="20"/>
        <v>900.12889200961217</v>
      </c>
    </row>
    <row r="10" spans="1:41" x14ac:dyDescent="0.4">
      <c r="A10" s="190">
        <v>16</v>
      </c>
      <c r="B10" s="22">
        <f t="shared" si="21"/>
        <v>1169607.0952851465</v>
      </c>
      <c r="C10" s="7">
        <f t="shared" si="0"/>
        <v>1172038.7178673216</v>
      </c>
      <c r="D10" s="7">
        <f t="shared" si="0"/>
        <v>1174460.2923506589</v>
      </c>
      <c r="E10" s="7">
        <f t="shared" si="0"/>
        <v>1176871.9218995576</v>
      </c>
      <c r="F10" s="6">
        <f t="shared" si="0"/>
        <v>1179273.7079940732</v>
      </c>
      <c r="G10" s="7">
        <f t="shared" si="0"/>
        <v>1181665.7504675011</v>
      </c>
      <c r="H10" s="8">
        <f t="shared" si="0"/>
        <v>1184048.1475428983</v>
      </c>
      <c r="I10" s="7">
        <f t="shared" si="0"/>
        <v>1186420.9958685795</v>
      </c>
      <c r="J10" s="7">
        <f t="shared" si="0"/>
        <v>1188784.3905526258</v>
      </c>
      <c r="K10" s="7">
        <f t="shared" si="0"/>
        <v>1191138.4251964325</v>
      </c>
      <c r="L10" s="27">
        <f t="shared" si="22"/>
        <v>243.61739827296697</v>
      </c>
      <c r="M10" s="13">
        <f t="shared" si="23"/>
        <v>485.11541875032708</v>
      </c>
      <c r="N10" s="13">
        <f t="shared" si="24"/>
        <v>724.52843321044929</v>
      </c>
      <c r="O10" s="27">
        <f t="shared" si="25"/>
        <v>961.89002517797053</v>
      </c>
      <c r="P10" s="13">
        <f t="shared" si="26"/>
        <v>1197.2330130899791</v>
      </c>
      <c r="Q10" s="14">
        <f t="shared" si="27"/>
        <v>1430.5894726421684</v>
      </c>
      <c r="R10" s="13">
        <f t="shared" si="28"/>
        <v>1661.9907583361492</v>
      </c>
      <c r="S10" s="13">
        <f t="shared" si="29"/>
        <v>1891.4675242705271</v>
      </c>
      <c r="T10" s="14">
        <f t="shared" si="30"/>
        <v>2119.0497442001943</v>
      </c>
      <c r="V10" s="27">
        <v>61</v>
      </c>
      <c r="W10" s="22">
        <f t="shared" si="2"/>
        <v>1827160.1368635199</v>
      </c>
      <c r="X10" s="7">
        <f t="shared" si="3"/>
        <v>1828158.0399220129</v>
      </c>
      <c r="Y10" s="7">
        <f t="shared" si="4"/>
        <v>1829154.8547541667</v>
      </c>
      <c r="Z10" s="7">
        <f t="shared" si="5"/>
        <v>1830150.5843219494</v>
      </c>
      <c r="AA10" s="6">
        <f t="shared" si="6"/>
        <v>1831145.231574452</v>
      </c>
      <c r="AB10" s="7">
        <f t="shared" si="7"/>
        <v>1832138.7994479619</v>
      </c>
      <c r="AC10" s="8">
        <f t="shared" si="8"/>
        <v>1833131.2908660443</v>
      </c>
      <c r="AD10" s="7">
        <f t="shared" si="9"/>
        <v>1834122.7087396141</v>
      </c>
      <c r="AE10" s="7">
        <f t="shared" si="10"/>
        <v>1835113.0559670115</v>
      </c>
      <c r="AF10" s="7">
        <f t="shared" si="11"/>
        <v>1836102.3354340778</v>
      </c>
      <c r="AG10" s="27">
        <f t="shared" si="12"/>
        <v>99.839360718615353</v>
      </c>
      <c r="AH10" s="13">
        <f t="shared" si="13"/>
        <v>199.44992956891656</v>
      </c>
      <c r="AI10" s="13">
        <f t="shared" si="14"/>
        <v>298.83268866245635</v>
      </c>
      <c r="AJ10" s="27">
        <f t="shared" si="15"/>
        <v>397.98861411702819</v>
      </c>
      <c r="AK10" s="13">
        <f t="shared" si="16"/>
        <v>496.91867610882036</v>
      </c>
      <c r="AL10" s="14">
        <f t="shared" si="17"/>
        <v>595.6238389192149</v>
      </c>
      <c r="AM10" s="13">
        <f t="shared" si="18"/>
        <v>694.10506097902544</v>
      </c>
      <c r="AN10" s="13">
        <f t="shared" si="19"/>
        <v>792.36329491203651</v>
      </c>
      <c r="AO10" s="14">
        <f t="shared" si="20"/>
        <v>890.39948758389801</v>
      </c>
    </row>
    <row r="11" spans="1:41" x14ac:dyDescent="0.4">
      <c r="A11" s="190">
        <v>17</v>
      </c>
      <c r="B11" s="22">
        <f t="shared" si="21"/>
        <v>1193483.1919273364</v>
      </c>
      <c r="C11" s="7">
        <f t="shared" si="0"/>
        <v>1195818.7814303488</v>
      </c>
      <c r="D11" s="7">
        <f t="shared" si="0"/>
        <v>1198145.2829790183</v>
      </c>
      <c r="E11" s="7">
        <f t="shared" si="0"/>
        <v>1200462.7844654685</v>
      </c>
      <c r="F11" s="6">
        <f t="shared" si="0"/>
        <v>1202771.3724296161</v>
      </c>
      <c r="G11" s="7">
        <f t="shared" si="0"/>
        <v>1205071.1320876146</v>
      </c>
      <c r="H11" s="8">
        <f t="shared" si="0"/>
        <v>1207362.1473595367</v>
      </c>
      <c r="I11" s="7">
        <f t="shared" si="0"/>
        <v>1209644.5008963258</v>
      </c>
      <c r="J11" s="7">
        <f t="shared" si="0"/>
        <v>1211918.274106038</v>
      </c>
      <c r="K11" s="7">
        <f t="shared" si="0"/>
        <v>1214183.5471793956</v>
      </c>
      <c r="L11" s="27">
        <f t="shared" si="22"/>
        <v>233.97044158121571</v>
      </c>
      <c r="M11" s="13">
        <f t="shared" si="23"/>
        <v>466.0245138281025</v>
      </c>
      <c r="N11" s="13">
        <f t="shared" si="24"/>
        <v>696.19148900988512</v>
      </c>
      <c r="O11" s="27">
        <f t="shared" si="25"/>
        <v>924.5000068792142</v>
      </c>
      <c r="P11" s="13">
        <f t="shared" si="26"/>
        <v>1150.9780922059435</v>
      </c>
      <c r="Q11" s="14">
        <f t="shared" si="27"/>
        <v>1375.6531717029866</v>
      </c>
      <c r="R11" s="13">
        <f t="shared" si="28"/>
        <v>1598.5520903978031</v>
      </c>
      <c r="S11" s="13">
        <f t="shared" si="29"/>
        <v>1819.7011274544057</v>
      </c>
      <c r="T11" s="14">
        <f t="shared" si="30"/>
        <v>2039.1260114719626</v>
      </c>
      <c r="V11" s="27">
        <v>62</v>
      </c>
      <c r="W11" s="22">
        <f t="shared" si="2"/>
        <v>1837090.5500142272</v>
      </c>
      <c r="X11" s="7">
        <f t="shared" si="3"/>
        <v>1838077.7025685245</v>
      </c>
      <c r="Y11" s="7">
        <f t="shared" si="4"/>
        <v>1839063.7959457536</v>
      </c>
      <c r="Z11" s="7">
        <f t="shared" si="5"/>
        <v>1840048.8329824898</v>
      </c>
      <c r="AA11" s="6">
        <f t="shared" si="6"/>
        <v>1841032.8165031779</v>
      </c>
      <c r="AB11" s="7">
        <f t="shared" si="7"/>
        <v>1842015.7493201927</v>
      </c>
      <c r="AC11" s="8">
        <f t="shared" si="8"/>
        <v>1842997.634233922</v>
      </c>
      <c r="AD11" s="7">
        <f t="shared" si="9"/>
        <v>1843978.4740328274</v>
      </c>
      <c r="AE11" s="7">
        <f t="shared" si="10"/>
        <v>1844958.2714935155</v>
      </c>
      <c r="AF11" s="7">
        <f t="shared" si="11"/>
        <v>1845937.0293808149</v>
      </c>
      <c r="AG11" s="27">
        <f t="shared" si="12"/>
        <v>98.762999493163079</v>
      </c>
      <c r="AH11" s="13">
        <f t="shared" si="13"/>
        <v>197.30331866606139</v>
      </c>
      <c r="AI11" s="13">
        <f t="shared" si="14"/>
        <v>295.6218980262056</v>
      </c>
      <c r="AJ11" s="27">
        <f t="shared" si="15"/>
        <v>393.71967243915424</v>
      </c>
      <c r="AK11" s="13">
        <f t="shared" si="16"/>
        <v>491.59757116110995</v>
      </c>
      <c r="AL11" s="14">
        <f t="shared" si="17"/>
        <v>589.25651790411212</v>
      </c>
      <c r="AM11" s="13">
        <f t="shared" si="18"/>
        <v>686.69743085326627</v>
      </c>
      <c r="AN11" s="13">
        <f t="shared" si="19"/>
        <v>783.92122272704728</v>
      </c>
      <c r="AO11" s="14">
        <f t="shared" si="20"/>
        <v>880.9288008173462</v>
      </c>
    </row>
    <row r="12" spans="1:41" x14ac:dyDescent="0.4">
      <c r="A12" s="190">
        <v>18</v>
      </c>
      <c r="B12" s="22">
        <f t="shared" si="21"/>
        <v>1216440.3991146802</v>
      </c>
      <c r="C12" s="7">
        <f t="shared" si="0"/>
        <v>1218688.907741976</v>
      </c>
      <c r="D12" s="7">
        <f t="shared" si="0"/>
        <v>1220929.149746794</v>
      </c>
      <c r="E12" s="7">
        <f t="shared" si="0"/>
        <v>1223161.200693087</v>
      </c>
      <c r="F12" s="6">
        <f t="shared" si="0"/>
        <v>1225385.1350456832</v>
      </c>
      <c r="G12" s="7">
        <f t="shared" si="0"/>
        <v>1227601.0261921482</v>
      </c>
      <c r="H12" s="8">
        <f t="shared" si="0"/>
        <v>1229808.9464640995</v>
      </c>
      <c r="I12" s="7">
        <f t="shared" si="0"/>
        <v>1232008.9671579846</v>
      </c>
      <c r="J12" s="7">
        <f t="shared" si="0"/>
        <v>1234201.1585553433</v>
      </c>
      <c r="K12" s="7">
        <f t="shared" si="0"/>
        <v>1236385.5899425668</v>
      </c>
      <c r="L12" s="27">
        <f t="shared" si="22"/>
        <v>225.22503738361411</v>
      </c>
      <c r="M12" s="13">
        <f t="shared" si="23"/>
        <v>448.70729670859873</v>
      </c>
      <c r="N12" s="13">
        <f t="shared" si="24"/>
        <v>670.47193582588807</v>
      </c>
      <c r="O12" s="27">
        <f t="shared" si="25"/>
        <v>890.54359867936</v>
      </c>
      <c r="P12" s="13">
        <f t="shared" si="26"/>
        <v>1108.9464287704322</v>
      </c>
      <c r="Q12" s="14">
        <f t="shared" si="27"/>
        <v>1325.7040821907576</v>
      </c>
      <c r="R12" s="13">
        <f t="shared" si="28"/>
        <v>1540.8397402476985</v>
      </c>
      <c r="S12" s="13">
        <f t="shared" si="29"/>
        <v>1754.3761216890998</v>
      </c>
      <c r="T12" s="14">
        <f t="shared" si="30"/>
        <v>1966.3354945452884</v>
      </c>
      <c r="V12" s="27">
        <v>63</v>
      </c>
      <c r="W12" s="22">
        <f t="shared" si="2"/>
        <v>1846914.7504478332</v>
      </c>
      <c r="X12" s="7">
        <f t="shared" si="3"/>
        <v>1847891.4374360321</v>
      </c>
      <c r="Y12" s="7">
        <f t="shared" si="4"/>
        <v>1848867.0930752959</v>
      </c>
      <c r="Z12" s="7">
        <f t="shared" si="5"/>
        <v>1849841.7200839946</v>
      </c>
      <c r="AA12" s="6">
        <f t="shared" si="6"/>
        <v>1850815.321169052</v>
      </c>
      <c r="AB12" s="7">
        <f t="shared" si="7"/>
        <v>1851787.8990260125</v>
      </c>
      <c r="AC12" s="8">
        <f t="shared" si="8"/>
        <v>1852759.4563391088</v>
      </c>
      <c r="AD12" s="7">
        <f t="shared" si="9"/>
        <v>1853729.9957813215</v>
      </c>
      <c r="AE12" s="7">
        <f t="shared" si="10"/>
        <v>1854699.5200144509</v>
      </c>
      <c r="AF12" s="7">
        <f t="shared" si="11"/>
        <v>1855668.0316891735</v>
      </c>
      <c r="AG12" s="27">
        <f t="shared" si="12"/>
        <v>97.71518723317422</v>
      </c>
      <c r="AH12" s="13">
        <f t="shared" si="13"/>
        <v>195.21354861510918</v>
      </c>
      <c r="AI12" s="13">
        <f t="shared" si="14"/>
        <v>292.49598543345928</v>
      </c>
      <c r="AJ12" s="27">
        <f t="shared" si="15"/>
        <v>389.56339365476742</v>
      </c>
      <c r="AK12" s="13">
        <f t="shared" si="16"/>
        <v>486.41666396334767</v>
      </c>
      <c r="AL12" s="14">
        <f t="shared" si="17"/>
        <v>583.05668179877102</v>
      </c>
      <c r="AM12" s="13">
        <f t="shared" si="18"/>
        <v>679.48432739940472</v>
      </c>
      <c r="AN12" s="13">
        <f t="shared" si="19"/>
        <v>775.70047583733685</v>
      </c>
      <c r="AO12" s="14">
        <f t="shared" si="20"/>
        <v>871.70599706214853</v>
      </c>
    </row>
    <row r="13" spans="1:41" x14ac:dyDescent="0.4">
      <c r="A13" s="190">
        <v>19</v>
      </c>
      <c r="B13" s="22">
        <f t="shared" si="21"/>
        <v>1238562.3296301705</v>
      </c>
      <c r="C13" s="7">
        <f t="shared" si="0"/>
        <v>1240731.4449715945</v>
      </c>
      <c r="D13" s="7">
        <f t="shared" si="0"/>
        <v>1242893.0023815434</v>
      </c>
      <c r="E13" s="7">
        <f t="shared" si="0"/>
        <v>1245047.0673538852</v>
      </c>
      <c r="F13" s="6">
        <f t="shared" si="0"/>
        <v>1247193.7044791121</v>
      </c>
      <c r="G13" s="7">
        <f t="shared" si="0"/>
        <v>1249332.9774613907</v>
      </c>
      <c r="H13" s="8">
        <f t="shared" si="0"/>
        <v>1251464.9491351945</v>
      </c>
      <c r="I13" s="7">
        <f t="shared" si="0"/>
        <v>1253589.6814815495</v>
      </c>
      <c r="J13" s="7">
        <f t="shared" si="0"/>
        <v>1255707.2356438912</v>
      </c>
      <c r="K13" s="7">
        <f t="shared" si="0"/>
        <v>1257817.6719435498</v>
      </c>
      <c r="L13" s="27">
        <f t="shared" si="22"/>
        <v>217.25352658005431</v>
      </c>
      <c r="M13" s="13">
        <f t="shared" si="23"/>
        <v>432.91400755569339</v>
      </c>
      <c r="N13" s="13">
        <f t="shared" si="24"/>
        <v>647.00324146798812</v>
      </c>
      <c r="O13" s="27">
        <f t="shared" si="25"/>
        <v>859.54260463803075</v>
      </c>
      <c r="P13" s="13">
        <f t="shared" si="26"/>
        <v>1070.5530616617762</v>
      </c>
      <c r="Q13" s="14">
        <f t="shared" si="27"/>
        <v>1280.0551755826455</v>
      </c>
      <c r="R13" s="13">
        <f t="shared" si="28"/>
        <v>1488.069117762614</v>
      </c>
      <c r="S13" s="13">
        <f t="shared" si="29"/>
        <v>1694.6146774548106</v>
      </c>
      <c r="T13" s="14">
        <f t="shared" si="30"/>
        <v>1899.7112710974179</v>
      </c>
      <c r="V13" s="27">
        <v>64</v>
      </c>
      <c r="W13" s="22">
        <f t="shared" si="2"/>
        <v>1856635.5334451105</v>
      </c>
      <c r="X13" s="7">
        <f t="shared" si="3"/>
        <v>1857602.0279108952</v>
      </c>
      <c r="Y13" s="7">
        <f t="shared" si="4"/>
        <v>1858567.5177042251</v>
      </c>
      <c r="Z13" s="7">
        <f t="shared" si="5"/>
        <v>1859532.0054319338</v>
      </c>
      <c r="AA13" s="6">
        <f t="shared" si="6"/>
        <v>1860495.4936900449</v>
      </c>
      <c r="AB13" s="7">
        <f t="shared" si="7"/>
        <v>1861457.9850638453</v>
      </c>
      <c r="AC13" s="8">
        <f t="shared" si="8"/>
        <v>1862419.4821279321</v>
      </c>
      <c r="AD13" s="7">
        <f t="shared" si="9"/>
        <v>1863379.9874462837</v>
      </c>
      <c r="AE13" s="7">
        <f t="shared" si="10"/>
        <v>1864339.5035723157</v>
      </c>
      <c r="AF13" s="7">
        <f t="shared" si="11"/>
        <v>1865298.0330489387</v>
      </c>
      <c r="AG13" s="27">
        <f t="shared" si="12"/>
        <v>96.694731359137222</v>
      </c>
      <c r="AH13" s="13">
        <f t="shared" si="13"/>
        <v>193.17824888741598</v>
      </c>
      <c r="AI13" s="13">
        <f t="shared" si="14"/>
        <v>289.45141687477008</v>
      </c>
      <c r="AJ13" s="27">
        <f t="shared" si="15"/>
        <v>385.51509457989596</v>
      </c>
      <c r="AK13" s="13">
        <f t="shared" si="16"/>
        <v>481.37013627705164</v>
      </c>
      <c r="AL13" s="14">
        <f t="shared" si="17"/>
        <v>577.01739128609188</v>
      </c>
      <c r="AM13" s="13">
        <f t="shared" si="18"/>
        <v>672.45770401740447</v>
      </c>
      <c r="AN13" s="13">
        <f t="shared" si="19"/>
        <v>767.69191400008276</v>
      </c>
      <c r="AO13" s="14">
        <f t="shared" si="20"/>
        <v>862.72085592756048</v>
      </c>
    </row>
    <row r="14" spans="1:41" x14ac:dyDescent="0.4">
      <c r="A14" s="190">
        <v>20</v>
      </c>
      <c r="B14" s="22">
        <f t="shared" si="21"/>
        <v>1259921.0498948731</v>
      </c>
      <c r="C14" s="7">
        <f t="shared" si="0"/>
        <v>1262017.4282199964</v>
      </c>
      <c r="D14" s="7">
        <f t="shared" si="0"/>
        <v>1264106.8648632704</v>
      </c>
      <c r="E14" s="7">
        <f t="shared" si="0"/>
        <v>1266189.4170053569</v>
      </c>
      <c r="F14" s="6">
        <f t="shared" si="0"/>
        <v>1268265.1410769995</v>
      </c>
      <c r="G14" s="7">
        <f t="shared" si="0"/>
        <v>1270334.0927724806</v>
      </c>
      <c r="H14" s="8">
        <f t="shared" si="0"/>
        <v>1272396.3270627744</v>
      </c>
      <c r="I14" s="7">
        <f t="shared" si="0"/>
        <v>1274451.8982083993</v>
      </c>
      <c r="J14" s="7">
        <f t="shared" si="0"/>
        <v>1276500.8597719816</v>
      </c>
      <c r="K14" s="7">
        <f t="shared" si="0"/>
        <v>1278543.2646305398</v>
      </c>
      <c r="L14" s="27">
        <f t="shared" si="22"/>
        <v>209.95185356028378</v>
      </c>
      <c r="M14" s="13">
        <f t="shared" si="23"/>
        <v>418.44082251260988</v>
      </c>
      <c r="N14" s="13">
        <f t="shared" si="24"/>
        <v>625.48593327146955</v>
      </c>
      <c r="O14" s="27">
        <f t="shared" si="25"/>
        <v>831.10586187639274</v>
      </c>
      <c r="P14" s="13">
        <f t="shared" si="26"/>
        <v>1035.3189422741998</v>
      </c>
      <c r="Q14" s="14">
        <f t="shared" si="27"/>
        <v>1238.1431743593421</v>
      </c>
      <c r="R14" s="13">
        <f t="shared" si="28"/>
        <v>1439.5962317849044</v>
      </c>
      <c r="S14" s="13">
        <f t="shared" si="29"/>
        <v>1639.6954695570748</v>
      </c>
      <c r="T14" s="14">
        <f t="shared" si="30"/>
        <v>1838.4579314051662</v>
      </c>
      <c r="V14" s="27">
        <v>65</v>
      </c>
      <c r="W14" s="22">
        <f t="shared" si="2"/>
        <v>1866255.5784086238</v>
      </c>
      <c r="X14" s="7">
        <f t="shared" si="3"/>
        <v>1867212.1421734563</v>
      </c>
      <c r="Y14" s="7">
        <f t="shared" si="4"/>
        <v>1868167.7268551951</v>
      </c>
      <c r="Z14" s="7">
        <f t="shared" si="5"/>
        <v>1869122.33495533</v>
      </c>
      <c r="AA14" s="6">
        <f t="shared" si="6"/>
        <v>1870075.9689651462</v>
      </c>
      <c r="AB14" s="7">
        <f t="shared" si="7"/>
        <v>1871028.6313657684</v>
      </c>
      <c r="AC14" s="8">
        <f t="shared" si="8"/>
        <v>1871980.3246282318</v>
      </c>
      <c r="AD14" s="7">
        <f t="shared" si="9"/>
        <v>1872931.0512135252</v>
      </c>
      <c r="AE14" s="7">
        <f t="shared" si="10"/>
        <v>1873880.813572661</v>
      </c>
      <c r="AF14" s="7">
        <f t="shared" si="11"/>
        <v>1874829.6141467169</v>
      </c>
      <c r="AG14" s="27">
        <f t="shared" si="12"/>
        <v>95.700506726978347</v>
      </c>
      <c r="AH14" s="13">
        <f t="shared" si="13"/>
        <v>191.19518279982731</v>
      </c>
      <c r="AI14" s="13">
        <f t="shared" si="14"/>
        <v>286.48485755873844</v>
      </c>
      <c r="AJ14" s="27">
        <f t="shared" si="15"/>
        <v>381.5703555950895</v>
      </c>
      <c r="AK14" s="13">
        <f t="shared" si="16"/>
        <v>476.45249678497203</v>
      </c>
      <c r="AL14" s="14">
        <f t="shared" si="17"/>
        <v>571.13209632923827</v>
      </c>
      <c r="AM14" s="13">
        <f t="shared" si="18"/>
        <v>665.60996478050947</v>
      </c>
      <c r="AN14" s="13">
        <f t="shared" si="19"/>
        <v>759.8869080869481</v>
      </c>
      <c r="AO14" s="14">
        <f t="shared" si="20"/>
        <v>853.96372761274688</v>
      </c>
    </row>
    <row r="15" spans="1:41" x14ac:dyDescent="0.4">
      <c r="A15" s="190">
        <v>21</v>
      </c>
      <c r="B15" s="22">
        <f t="shared" si="21"/>
        <v>1280579.164987494</v>
      </c>
      <c r="C15" s="7">
        <f t="shared" si="0"/>
        <v>1282608.6123844082</v>
      </c>
      <c r="D15" s="7">
        <f t="shared" si="0"/>
        <v>1284631.6577124733</v>
      </c>
      <c r="E15" s="7">
        <f t="shared" si="0"/>
        <v>1286648.3512237386</v>
      </c>
      <c r="F15" s="6">
        <f t="shared" si="0"/>
        <v>1288658.7425420973</v>
      </c>
      <c r="G15" s="7">
        <f t="shared" si="0"/>
        <v>1290662.8806740323</v>
      </c>
      <c r="H15" s="8">
        <f t="shared" si="0"/>
        <v>1292660.8140191296</v>
      </c>
      <c r="I15" s="7">
        <f t="shared" si="0"/>
        <v>1294652.590380366</v>
      </c>
      <c r="J15" s="7">
        <f t="shared" si="0"/>
        <v>1296638.2569741716</v>
      </c>
      <c r="K15" s="7">
        <f t="shared" si="0"/>
        <v>1298617.8604402842</v>
      </c>
      <c r="L15" s="27">
        <f t="shared" si="22"/>
        <v>203.23427812871523</v>
      </c>
      <c r="M15" s="13">
        <f t="shared" si="23"/>
        <v>405.11961392196827</v>
      </c>
      <c r="N15" s="13">
        <f t="shared" si="24"/>
        <v>605.6727242062334</v>
      </c>
      <c r="O15" s="27">
        <f t="shared" si="25"/>
        <v>804.9100324138999</v>
      </c>
      <c r="P15" s="13">
        <f t="shared" si="26"/>
        <v>1002.8476751942653</v>
      </c>
      <c r="Q15" s="14">
        <f t="shared" si="27"/>
        <v>1199.5015088426881</v>
      </c>
      <c r="R15" s="13">
        <f t="shared" si="28"/>
        <v>1394.8871155546512</v>
      </c>
      <c r="S15" s="13">
        <f t="shared" si="29"/>
        <v>1589.0198095052037</v>
      </c>
      <c r="T15" s="14">
        <f t="shared" si="30"/>
        <v>1781.9146427745</v>
      </c>
      <c r="V15" s="27">
        <v>66</v>
      </c>
      <c r="W15" s="22">
        <f t="shared" si="2"/>
        <v>1875777.4553669035</v>
      </c>
      <c r="X15" s="7">
        <f t="shared" si="3"/>
        <v>1876724.3396546075</v>
      </c>
      <c r="Y15" s="7">
        <f t="shared" si="4"/>
        <v>1877670.2694214552</v>
      </c>
      <c r="Z15" s="7">
        <f t="shared" si="5"/>
        <v>1878615.2470693646</v>
      </c>
      <c r="AA15" s="6">
        <f t="shared" si="6"/>
        <v>1879559.2749905942</v>
      </c>
      <c r="AB15" s="7">
        <f t="shared" si="7"/>
        <v>1880502.3555678027</v>
      </c>
      <c r="AC15" s="8">
        <f t="shared" si="8"/>
        <v>1881444.4911740972</v>
      </c>
      <c r="AD15" s="7">
        <f t="shared" si="9"/>
        <v>1882385.6841730881</v>
      </c>
      <c r="AE15" s="7">
        <f t="shared" si="10"/>
        <v>1883325.9369189427</v>
      </c>
      <c r="AF15" s="7">
        <f t="shared" si="11"/>
        <v>1884265.2517564315</v>
      </c>
      <c r="AG15" s="27">
        <f t="shared" si="12"/>
        <v>94.731450862716883</v>
      </c>
      <c r="AH15" s="13">
        <f t="shared" si="13"/>
        <v>189.26223803753965</v>
      </c>
      <c r="AI15" s="13">
        <f t="shared" si="14"/>
        <v>283.59315782762133</v>
      </c>
      <c r="AJ15" s="27">
        <f t="shared" si="15"/>
        <v>377.72500205016695</v>
      </c>
      <c r="AK15" s="13">
        <f t="shared" si="16"/>
        <v>471.65855806483887</v>
      </c>
      <c r="AL15" s="14">
        <f t="shared" si="17"/>
        <v>565.39460880309343</v>
      </c>
      <c r="AM15" s="13">
        <f t="shared" si="18"/>
        <v>658.93393280589953</v>
      </c>
      <c r="AN15" s="13">
        <f t="shared" si="19"/>
        <v>752.27730424981564</v>
      </c>
      <c r="AO15" s="14">
        <f t="shared" si="20"/>
        <v>845.42549298261292</v>
      </c>
    </row>
    <row r="16" spans="1:41" x14ac:dyDescent="0.4">
      <c r="A16" s="190">
        <v>22</v>
      </c>
      <c r="B16" s="22">
        <f t="shared" si="21"/>
        <v>1300591.4468513867</v>
      </c>
      <c r="C16" s="7">
        <f t="shared" si="0"/>
        <v>1302559.061722547</v>
      </c>
      <c r="D16" s="7">
        <f t="shared" si="0"/>
        <v>1304520.7500204532</v>
      </c>
      <c r="E16" s="7">
        <f t="shared" si="0"/>
        <v>1306476.5561724587</v>
      </c>
      <c r="F16" s="6">
        <f t="shared" si="0"/>
        <v>1308426.5240754359</v>
      </c>
      <c r="G16" s="7">
        <f t="shared" si="0"/>
        <v>1310370.6971044485</v>
      </c>
      <c r="H16" s="8">
        <f t="shared" si="0"/>
        <v>1312309.1181212405</v>
      </c>
      <c r="I16" s="7">
        <f t="shared" si="0"/>
        <v>1314241.8294825559</v>
      </c>
      <c r="J16" s="7">
        <f t="shared" si="0"/>
        <v>1316168.8730482785</v>
      </c>
      <c r="K16" s="7">
        <f t="shared" si="0"/>
        <v>1318090.2901894159</v>
      </c>
      <c r="L16" s="27">
        <f t="shared" si="22"/>
        <v>197.02946019521914</v>
      </c>
      <c r="M16" s="13">
        <f t="shared" si="23"/>
        <v>392.81035605678335</v>
      </c>
      <c r="N16" s="13">
        <f t="shared" si="24"/>
        <v>587.35746343340725</v>
      </c>
      <c r="O16" s="27">
        <f t="shared" si="25"/>
        <v>780.68531047413126</v>
      </c>
      <c r="P16" s="13">
        <f t="shared" si="26"/>
        <v>972.80818296037614</v>
      </c>
      <c r="Q16" s="14">
        <f t="shared" si="27"/>
        <v>1163.7401294936426</v>
      </c>
      <c r="R16" s="13">
        <f t="shared" si="28"/>
        <v>1353.4949665586464</v>
      </c>
      <c r="S16" s="13">
        <f t="shared" si="29"/>
        <v>1542.0862834409345</v>
      </c>
      <c r="T16" s="14">
        <f t="shared" si="30"/>
        <v>1729.527447031578</v>
      </c>
      <c r="V16" s="27">
        <v>67</v>
      </c>
      <c r="W16" s="22">
        <f t="shared" si="2"/>
        <v>1885203.6310209851</v>
      </c>
      <c r="X16" s="7">
        <f t="shared" si="3"/>
        <v>1886141.0770387466</v>
      </c>
      <c r="Y16" s="7">
        <f t="shared" si="4"/>
        <v>1887077.5921266126</v>
      </c>
      <c r="Z16" s="7">
        <f t="shared" si="5"/>
        <v>1888013.1785922966</v>
      </c>
      <c r="AA16" s="6">
        <f t="shared" si="6"/>
        <v>1888947.8387343679</v>
      </c>
      <c r="AB16" s="7">
        <f t="shared" si="7"/>
        <v>1889881.5748423093</v>
      </c>
      <c r="AC16" s="8">
        <f t="shared" si="8"/>
        <v>1890814.3891965614</v>
      </c>
      <c r="AD16" s="7">
        <f t="shared" si="9"/>
        <v>1891746.284068574</v>
      </c>
      <c r="AE16" s="7">
        <f t="shared" si="10"/>
        <v>1892677.2617208541</v>
      </c>
      <c r="AF16" s="7">
        <f t="shared" si="11"/>
        <v>1893607.3244070127</v>
      </c>
      <c r="AG16" s="27">
        <f t="shared" si="12"/>
        <v>93.786559581523761</v>
      </c>
      <c r="AH16" s="13">
        <f t="shared" si="13"/>
        <v>187.37741798651405</v>
      </c>
      <c r="AI16" s="13">
        <f t="shared" si="14"/>
        <v>280.77334027295001</v>
      </c>
      <c r="AJ16" s="27">
        <f t="shared" si="15"/>
        <v>373.97508724778891</v>
      </c>
      <c r="AK16" s="13">
        <f t="shared" si="16"/>
        <v>466.98341549863108</v>
      </c>
      <c r="AL16" s="14">
        <f t="shared" si="17"/>
        <v>559.79907741979696</v>
      </c>
      <c r="AM16" s="13">
        <f t="shared" si="18"/>
        <v>652.42282125167549</v>
      </c>
      <c r="AN16" s="13">
        <f t="shared" si="19"/>
        <v>744.85539110121317</v>
      </c>
      <c r="AO16" s="14">
        <f t="shared" si="20"/>
        <v>837.09752697311342</v>
      </c>
    </row>
    <row r="17" spans="1:41" x14ac:dyDescent="0.4">
      <c r="A17" s="190">
        <v>23</v>
      </c>
      <c r="B17" s="22">
        <f t="shared" si="21"/>
        <v>1320006.1217959123</v>
      </c>
      <c r="C17" s="7">
        <f t="shared" si="0"/>
        <v>1321916.4082843089</v>
      </c>
      <c r="D17" s="7">
        <f t="shared" si="0"/>
        <v>1323821.1896052458</v>
      </c>
      <c r="E17" s="7">
        <f t="shared" si="0"/>
        <v>1325720.5052508165</v>
      </c>
      <c r="F17" s="6">
        <f t="shared" si="0"/>
        <v>1327614.3942617725</v>
      </c>
      <c r="G17" s="7">
        <f t="shared" si="0"/>
        <v>1329502.8952345864</v>
      </c>
      <c r="H17" s="8">
        <f t="shared" si="0"/>
        <v>1331386.0463283733</v>
      </c>
      <c r="I17" s="7">
        <f t="shared" si="0"/>
        <v>1333263.8852716766</v>
      </c>
      <c r="J17" s="7">
        <f t="shared" si="0"/>
        <v>1335136.4493691206</v>
      </c>
      <c r="K17" s="7">
        <f t="shared" si="0"/>
        <v>1337003.7755079335</v>
      </c>
      <c r="L17" s="27">
        <f t="shared" si="22"/>
        <v>191.27751634130254</v>
      </c>
      <c r="M17" s="13">
        <f t="shared" si="23"/>
        <v>381.39540727995336</v>
      </c>
      <c r="N17" s="13">
        <f t="shared" si="24"/>
        <v>570.36680456623435</v>
      </c>
      <c r="O17" s="27">
        <f t="shared" si="25"/>
        <v>758.20462925708853</v>
      </c>
      <c r="P17" s="13">
        <f t="shared" si="26"/>
        <v>944.92159606004134</v>
      </c>
      <c r="Q17" s="14">
        <f t="shared" si="27"/>
        <v>1130.5302175618708</v>
      </c>
      <c r="R17" s="13">
        <f t="shared" si="28"/>
        <v>1315.042808359256</v>
      </c>
      <c r="S17" s="13">
        <f t="shared" si="29"/>
        <v>1498.4714890788309</v>
      </c>
      <c r="T17" s="14">
        <f t="shared" si="30"/>
        <v>1680.8281903052703</v>
      </c>
      <c r="V17" s="27">
        <v>68</v>
      </c>
      <c r="W17" s="22">
        <f t="shared" si="2"/>
        <v>1894536.4743718191</v>
      </c>
      <c r="X17" s="7">
        <f t="shared" si="3"/>
        <v>1895464.7138512386</v>
      </c>
      <c r="Y17" s="7">
        <f t="shared" si="4"/>
        <v>1896392.045072488</v>
      </c>
      <c r="Z17" s="7">
        <f t="shared" si="5"/>
        <v>1897318.4702540787</v>
      </c>
      <c r="AA17" s="6">
        <f t="shared" si="6"/>
        <v>1898243.9916058655</v>
      </c>
      <c r="AB17" s="7">
        <f t="shared" si="7"/>
        <v>1899168.611329091</v>
      </c>
      <c r="AC17" s="8">
        <f t="shared" si="8"/>
        <v>1900092.3316164347</v>
      </c>
      <c r="AD17" s="7">
        <f t="shared" si="9"/>
        <v>1901015.1546520526</v>
      </c>
      <c r="AE17" s="7">
        <f t="shared" si="10"/>
        <v>1901937.0826116295</v>
      </c>
      <c r="AF17" s="7">
        <f t="shared" si="11"/>
        <v>1902858.1176624221</v>
      </c>
      <c r="AG17" s="27">
        <f t="shared" si="12"/>
        <v>92.86488296603784</v>
      </c>
      <c r="AH17" s="13">
        <f t="shared" si="13"/>
        <v>185.53883378580213</v>
      </c>
      <c r="AI17" s="13">
        <f t="shared" si="14"/>
        <v>278.02258792635985</v>
      </c>
      <c r="AJ17" s="27">
        <f t="shared" si="15"/>
        <v>370.3168768286705</v>
      </c>
      <c r="AK17" s="13">
        <f t="shared" si="16"/>
        <v>462.42242794111371</v>
      </c>
      <c r="AL17" s="14">
        <f t="shared" si="17"/>
        <v>554.33996473555453</v>
      </c>
      <c r="AM17" s="13">
        <f t="shared" si="18"/>
        <v>646.0702067471575</v>
      </c>
      <c r="AN17" s="13">
        <f t="shared" si="19"/>
        <v>737.61386959534138</v>
      </c>
      <c r="AO17" s="14">
        <f t="shared" si="20"/>
        <v>828.97166501660831</v>
      </c>
    </row>
    <row r="18" spans="1:41" x14ac:dyDescent="0.4">
      <c r="A18" s="190">
        <v>24</v>
      </c>
      <c r="B18" s="22">
        <f t="shared" si="21"/>
        <v>1338865.9001643388</v>
      </c>
      <c r="C18" s="7">
        <f t="shared" si="0"/>
        <v>1340722.8594098289</v>
      </c>
      <c r="D18" s="7">
        <f t="shared" si="0"/>
        <v>1342574.6889173128</v>
      </c>
      <c r="E18" s="7">
        <f t="shared" si="0"/>
        <v>1344421.4239671491</v>
      </c>
      <c r="F18" s="6">
        <f t="shared" si="0"/>
        <v>1346263.0994530574</v>
      </c>
      <c r="G18" s="7">
        <f t="shared" si="0"/>
        <v>1348099.7498879249</v>
      </c>
      <c r="H18" s="8">
        <f t="shared" si="0"/>
        <v>1349931.4094094946</v>
      </c>
      <c r="I18" s="7">
        <f t="shared" si="0"/>
        <v>1351758.1117859515</v>
      </c>
      <c r="J18" s="7">
        <f t="shared" si="0"/>
        <v>1353579.8904214008</v>
      </c>
      <c r="K18" s="7">
        <f t="shared" si="0"/>
        <v>1355396.7783612444</v>
      </c>
      <c r="L18" s="27">
        <f t="shared" si="22"/>
        <v>185.92777633317746</v>
      </c>
      <c r="M18" s="13">
        <f t="shared" si="23"/>
        <v>370.77514595096</v>
      </c>
      <c r="N18" s="13">
        <f t="shared" si="24"/>
        <v>554.55383791588247</v>
      </c>
      <c r="O18" s="27">
        <f t="shared" si="25"/>
        <v>737.27540084393695</v>
      </c>
      <c r="P18" s="13">
        <f t="shared" si="26"/>
        <v>918.95120647898875</v>
      </c>
      <c r="Q18" s="14">
        <f t="shared" si="27"/>
        <v>1099.5924531600904</v>
      </c>
      <c r="R18" s="13">
        <f t="shared" si="28"/>
        <v>1279.210169228958</v>
      </c>
      <c r="S18" s="13">
        <f t="shared" si="29"/>
        <v>1457.8152163384948</v>
      </c>
      <c r="T18" s="14">
        <f t="shared" si="30"/>
        <v>1635.4182926942594</v>
      </c>
      <c r="V18" s="27">
        <v>69</v>
      </c>
      <c r="W18" s="22">
        <f t="shared" si="2"/>
        <v>1903778.2619633032</v>
      </c>
      <c r="X18" s="7">
        <f t="shared" si="3"/>
        <v>1904697.5176648023</v>
      </c>
      <c r="Y18" s="7">
        <f t="shared" si="4"/>
        <v>1905615.8869091594</v>
      </c>
      <c r="Z18" s="7">
        <f t="shared" si="5"/>
        <v>1906533.371830357</v>
      </c>
      <c r="AA18" s="6">
        <f t="shared" si="6"/>
        <v>1907449.9745541757</v>
      </c>
      <c r="AB18" s="7">
        <f t="shared" si="7"/>
        <v>1908365.697198228</v>
      </c>
      <c r="AC18" s="8">
        <f t="shared" si="8"/>
        <v>1909280.5418720075</v>
      </c>
      <c r="AD18" s="7">
        <f t="shared" si="9"/>
        <v>1910194.5106769281</v>
      </c>
      <c r="AE18" s="7">
        <f t="shared" si="10"/>
        <v>1911107.6057063676</v>
      </c>
      <c r="AF18" s="7">
        <f t="shared" si="11"/>
        <v>1912019.8290457102</v>
      </c>
      <c r="AG18" s="27">
        <f t="shared" si="12"/>
        <v>91.965521710691974</v>
      </c>
      <c r="AH18" s="13">
        <f t="shared" si="13"/>
        <v>183.74469703692012</v>
      </c>
      <c r="AI18" s="13">
        <f t="shared" si="14"/>
        <v>275.33823340875097</v>
      </c>
      <c r="AJ18" s="27">
        <f t="shared" si="15"/>
        <v>366.74683444364928</v>
      </c>
      <c r="AK18" s="13">
        <f t="shared" si="16"/>
        <v>457.97119996394031</v>
      </c>
      <c r="AL18" s="14">
        <f t="shared" si="17"/>
        <v>549.01202603010461</v>
      </c>
      <c r="AM18" s="13">
        <f t="shared" si="18"/>
        <v>639.87000496382825</v>
      </c>
      <c r="AN18" s="13">
        <f t="shared" si="19"/>
        <v>730.54582537687384</v>
      </c>
      <c r="AO18" s="14">
        <f t="shared" si="20"/>
        <v>821.04017219436355</v>
      </c>
    </row>
    <row r="19" spans="1:41" x14ac:dyDescent="0.4">
      <c r="A19" s="190">
        <v>25</v>
      </c>
      <c r="B19" s="22">
        <f t="shared" si="21"/>
        <v>1357208.8082974532</v>
      </c>
      <c r="C19" s="7">
        <f t="shared" si="0"/>
        <v>1359016.0125737465</v>
      </c>
      <c r="D19" s="7">
        <f t="shared" si="0"/>
        <v>1360818.4231906736</v>
      </c>
      <c r="E19" s="7">
        <f t="shared" si="0"/>
        <v>1362616.0718105962</v>
      </c>
      <c r="F19" s="6">
        <f t="shared" si="0"/>
        <v>1364408.9897625865</v>
      </c>
      <c r="G19" s="7">
        <f t="shared" si="0"/>
        <v>1366197.2080472342</v>
      </c>
      <c r="H19" s="8">
        <f t="shared" si="0"/>
        <v>1367980.7573413572</v>
      </c>
      <c r="I19" s="7">
        <f t="shared" si="0"/>
        <v>1369759.6680026397</v>
      </c>
      <c r="J19" s="7">
        <f t="shared" si="0"/>
        <v>1371533.9700741747</v>
      </c>
      <c r="K19" s="7">
        <f t="shared" si="0"/>
        <v>1373303.6932889314</v>
      </c>
      <c r="L19" s="27">
        <f t="shared" si="22"/>
        <v>180.93705164338462</v>
      </c>
      <c r="M19" s="13">
        <f t="shared" si="23"/>
        <v>360.8645981005393</v>
      </c>
      <c r="N19" s="13">
        <f t="shared" si="24"/>
        <v>539.79316378734075</v>
      </c>
      <c r="O19" s="27">
        <f t="shared" si="25"/>
        <v>717.73311760812066</v>
      </c>
      <c r="P19" s="13">
        <f t="shared" si="26"/>
        <v>894.69467590679415</v>
      </c>
      <c r="Q19" s="14">
        <f t="shared" si="27"/>
        <v>1070.6879053495359</v>
      </c>
      <c r="R19" s="13">
        <f t="shared" si="28"/>
        <v>1245.7227257457562</v>
      </c>
      <c r="S19" s="13">
        <f t="shared" si="29"/>
        <v>1419.808912795037</v>
      </c>
      <c r="T19" s="14">
        <f t="shared" si="30"/>
        <v>1592.9561007835437</v>
      </c>
      <c r="V19" s="27">
        <v>70</v>
      </c>
      <c r="W19" s="22">
        <f t="shared" si="2"/>
        <v>1912931.1827723884</v>
      </c>
      <c r="X19" s="7">
        <f t="shared" si="3"/>
        <v>1913841.6689559247</v>
      </c>
      <c r="Y19" s="7">
        <f t="shared" si="4"/>
        <v>1914751.2896579728</v>
      </c>
      <c r="Z19" s="7">
        <f t="shared" si="5"/>
        <v>1915660.0469323557</v>
      </c>
      <c r="AA19" s="6">
        <f t="shared" si="6"/>
        <v>1916567.9428251132</v>
      </c>
      <c r="AB19" s="7">
        <f t="shared" si="7"/>
        <v>1917474.9793745377</v>
      </c>
      <c r="AC19" s="8">
        <f t="shared" si="8"/>
        <v>1918381.1586112136</v>
      </c>
      <c r="AD19" s="7">
        <f t="shared" si="9"/>
        <v>1919286.4825580628</v>
      </c>
      <c r="AE19" s="7">
        <f t="shared" si="10"/>
        <v>1920190.9532303759</v>
      </c>
      <c r="AF19" s="7">
        <f t="shared" si="11"/>
        <v>1921094.5726358595</v>
      </c>
      <c r="AG19" s="27">
        <f t="shared" si="12"/>
        <v>91.087623716564849</v>
      </c>
      <c r="AH19" s="13">
        <f t="shared" si="13"/>
        <v>181.99331309343688</v>
      </c>
      <c r="AI19" s="13">
        <f t="shared" si="14"/>
        <v>272.71774897444993</v>
      </c>
      <c r="AJ19" s="27">
        <f t="shared" si="15"/>
        <v>363.26160858012736</v>
      </c>
      <c r="AK19" s="13">
        <f t="shared" si="16"/>
        <v>453.6255655370187</v>
      </c>
      <c r="AL19" s="14">
        <f t="shared" si="17"/>
        <v>543.81028989772312</v>
      </c>
      <c r="AM19" s="13">
        <f t="shared" si="18"/>
        <v>633.81644816929474</v>
      </c>
      <c r="AN19" s="13">
        <f t="shared" si="19"/>
        <v>723.6447033341974</v>
      </c>
      <c r="AO19" s="14">
        <f t="shared" si="20"/>
        <v>813.29571487847716</v>
      </c>
    </row>
    <row r="20" spans="1:41" x14ac:dyDescent="0.4">
      <c r="A20" s="190">
        <v>26</v>
      </c>
      <c r="B20" s="22">
        <f t="shared" si="21"/>
        <v>1375068.867074141</v>
      </c>
      <c r="C20" s="7">
        <f t="shared" si="21"/>
        <v>1376829.5205555994</v>
      </c>
      <c r="D20" s="7">
        <f t="shared" si="21"/>
        <v>1378585.6825619009</v>
      </c>
      <c r="E20" s="7">
        <f t="shared" si="21"/>
        <v>1380337.3816285883</v>
      </c>
      <c r="F20" s="6">
        <f t="shared" si="21"/>
        <v>1382084.6460022365</v>
      </c>
      <c r="G20" s="7">
        <f t="shared" si="21"/>
        <v>1383827.5036444587</v>
      </c>
      <c r="H20" s="8">
        <f t="shared" si="21"/>
        <v>1385565.9822358459</v>
      </c>
      <c r="I20" s="7">
        <f t="shared" si="21"/>
        <v>1387300.1091798344</v>
      </c>
      <c r="J20" s="7">
        <f t="shared" si="21"/>
        <v>1389029.9116065081</v>
      </c>
      <c r="K20" s="7">
        <f t="shared" si="21"/>
        <v>1390755.4163763344</v>
      </c>
      <c r="L20" s="27">
        <f t="shared" si="22"/>
        <v>176.26828382723033</v>
      </c>
      <c r="M20" s="13">
        <f t="shared" si="23"/>
        <v>351.59080194169655</v>
      </c>
      <c r="N20" s="13">
        <f t="shared" si="24"/>
        <v>525.97703789453954</v>
      </c>
      <c r="O20" s="27">
        <f t="shared" si="25"/>
        <v>699.43634043307975</v>
      </c>
      <c r="P20" s="13">
        <f t="shared" si="26"/>
        <v>871.97792596160434</v>
      </c>
      <c r="Q20" s="14">
        <f t="shared" si="27"/>
        <v>1043.6108809486032</v>
      </c>
      <c r="R20" s="13">
        <f t="shared" si="28"/>
        <v>1214.3441642820835</v>
      </c>
      <c r="S20" s="13">
        <f t="shared" si="29"/>
        <v>1384.1866095690057</v>
      </c>
      <c r="T20" s="14">
        <f t="shared" si="30"/>
        <v>1553.1469273900148</v>
      </c>
      <c r="V20" s="27">
        <v>71</v>
      </c>
      <c r="W20" s="22">
        <f t="shared" si="2"/>
        <v>1921997.3427746708</v>
      </c>
      <c r="X20" s="7">
        <f t="shared" si="3"/>
        <v>1922899.2656394616</v>
      </c>
      <c r="Y20" s="7">
        <f t="shared" si="4"/>
        <v>1923800.3432154085</v>
      </c>
      <c r="Z20" s="7">
        <f t="shared" si="5"/>
        <v>1924700.5774802619</v>
      </c>
      <c r="AA20" s="6">
        <f t="shared" si="6"/>
        <v>1925599.9704043735</v>
      </c>
      <c r="AB20" s="7">
        <f t="shared" si="7"/>
        <v>1926498.523950744</v>
      </c>
      <c r="AC20" s="8">
        <f t="shared" si="8"/>
        <v>1927396.2400750513</v>
      </c>
      <c r="AD20" s="7">
        <f t="shared" si="9"/>
        <v>1928293.1207257009</v>
      </c>
      <c r="AE20" s="7">
        <f t="shared" si="10"/>
        <v>1929189.167843845</v>
      </c>
      <c r="AF20" s="7">
        <f t="shared" si="11"/>
        <v>1930084.3833634378</v>
      </c>
      <c r="AG20" s="27">
        <f t="shared" si="12"/>
        <v>90.230380995897576</v>
      </c>
      <c r="AH20" s="13">
        <f t="shared" si="13"/>
        <v>180.28307490213774</v>
      </c>
      <c r="AI20" s="13">
        <f t="shared" si="14"/>
        <v>270.15873732720502</v>
      </c>
      <c r="AJ20" s="27">
        <f t="shared" si="15"/>
        <v>359.85802044090815</v>
      </c>
      <c r="AK20" s="13">
        <f t="shared" si="16"/>
        <v>449.38157300138846</v>
      </c>
      <c r="AL20" s="14">
        <f t="shared" si="17"/>
        <v>538.73004037258215</v>
      </c>
      <c r="AM20" s="13">
        <f t="shared" si="18"/>
        <v>627.90406455029733</v>
      </c>
      <c r="AN20" s="13">
        <f t="shared" si="19"/>
        <v>716.90428418130614</v>
      </c>
      <c r="AO20" s="14">
        <f t="shared" si="20"/>
        <v>805.73133459896781</v>
      </c>
    </row>
    <row r="21" spans="1:41" x14ac:dyDescent="0.4">
      <c r="A21" s="190">
        <v>27</v>
      </c>
      <c r="B21" s="22">
        <f t="shared" si="21"/>
        <v>1392476.6500838331</v>
      </c>
      <c r="C21" s="7">
        <f t="shared" si="21"/>
        <v>1394193.6390611858</v>
      </c>
      <c r="D21" s="7">
        <f t="shared" si="21"/>
        <v>1395906.409381777</v>
      </c>
      <c r="E21" s="7">
        <f t="shared" si="21"/>
        <v>1397614.9868636846</v>
      </c>
      <c r="F21" s="6">
        <f t="shared" si="21"/>
        <v>1399319.3970730992</v>
      </c>
      <c r="G21" s="7">
        <f t="shared" si="21"/>
        <v>1401019.6653276931</v>
      </c>
      <c r="H21" s="8">
        <f t="shared" si="21"/>
        <v>1402715.8166999314</v>
      </c>
      <c r="I21" s="7">
        <f t="shared" si="21"/>
        <v>1404407.8760203228</v>
      </c>
      <c r="J21" s="7">
        <f t="shared" si="21"/>
        <v>1406095.8678806191</v>
      </c>
      <c r="K21" s="7">
        <f t="shared" si="21"/>
        <v>1407779.8166369628</v>
      </c>
      <c r="L21" s="27">
        <f t="shared" si="22"/>
        <v>171.88947836472653</v>
      </c>
      <c r="M21" s="13">
        <f t="shared" si="23"/>
        <v>342.89072682592086</v>
      </c>
      <c r="N21" s="13">
        <f t="shared" si="24"/>
        <v>513.01232453156263</v>
      </c>
      <c r="O21" s="27">
        <f t="shared" si="25"/>
        <v>682.26273314398713</v>
      </c>
      <c r="P21" s="13">
        <f t="shared" si="26"/>
        <v>850.65029891161248</v>
      </c>
      <c r="Q21" s="14">
        <f t="shared" si="27"/>
        <v>1018.1832546910737</v>
      </c>
      <c r="R21" s="13">
        <f t="shared" si="28"/>
        <v>1184.8697219244204</v>
      </c>
      <c r="S21" s="13">
        <f t="shared" si="29"/>
        <v>1350.7177125818562</v>
      </c>
      <c r="T21" s="14">
        <f t="shared" si="30"/>
        <v>1515.7351310558151</v>
      </c>
      <c r="V21" s="27">
        <v>72</v>
      </c>
      <c r="W21" s="22">
        <f t="shared" si="2"/>
        <v>1930978.7692112585</v>
      </c>
      <c r="X21" s="7">
        <f t="shared" si="3"/>
        <v>1931872.3273069593</v>
      </c>
      <c r="Y21" s="7">
        <f t="shared" si="4"/>
        <v>1932765.0595630917</v>
      </c>
      <c r="Z21" s="7">
        <f t="shared" si="5"/>
        <v>1933656.9678851457</v>
      </c>
      <c r="AA21" s="6">
        <f t="shared" si="6"/>
        <v>1934548.0541715894</v>
      </c>
      <c r="AB21" s="7">
        <f t="shared" si="7"/>
        <v>1935438.3203138979</v>
      </c>
      <c r="AC21" s="8">
        <f t="shared" si="8"/>
        <v>1936327.7681965979</v>
      </c>
      <c r="AD21" s="7">
        <f t="shared" si="9"/>
        <v>1937216.3996972905</v>
      </c>
      <c r="AE21" s="7">
        <f t="shared" si="10"/>
        <v>1938104.2166866998</v>
      </c>
      <c r="AF21" s="7">
        <f t="shared" si="11"/>
        <v>1938991.2210286951</v>
      </c>
      <c r="AG21" s="27">
        <f t="shared" si="12"/>
        <v>89.39302680385299</v>
      </c>
      <c r="AH21" s="13">
        <f t="shared" si="13"/>
        <v>178.6124573154375</v>
      </c>
      <c r="AI21" s="13">
        <f t="shared" si="14"/>
        <v>267.65892317821272</v>
      </c>
      <c r="AJ21" s="27">
        <f t="shared" si="15"/>
        <v>356.53305277065374</v>
      </c>
      <c r="AK21" s="13">
        <f t="shared" si="16"/>
        <v>445.23547122487798</v>
      </c>
      <c r="AL21" s="14">
        <f t="shared" si="17"/>
        <v>533.76680045248941</v>
      </c>
      <c r="AM21" s="13">
        <f t="shared" si="18"/>
        <v>622.12765915528871</v>
      </c>
      <c r="AN21" s="13">
        <f t="shared" si="19"/>
        <v>710.31866286695004</v>
      </c>
      <c r="AO21" s="14">
        <f t="shared" si="20"/>
        <v>798.34042395069264</v>
      </c>
    </row>
    <row r="22" spans="1:41" x14ac:dyDescent="0.4">
      <c r="A22" s="190">
        <v>28</v>
      </c>
      <c r="B22" s="22">
        <f t="shared" si="21"/>
        <v>1409459.7464129783</v>
      </c>
      <c r="C22" s="7">
        <f t="shared" si="21"/>
        <v>1411135.6811028114</v>
      </c>
      <c r="D22" s="7">
        <f t="shared" si="21"/>
        <v>1412807.6443741245</v>
      </c>
      <c r="E22" s="7">
        <f t="shared" si="21"/>
        <v>1414475.6596710333</v>
      </c>
      <c r="F22" s="6">
        <f t="shared" si="21"/>
        <v>1416139.7502170028</v>
      </c>
      <c r="G22" s="7">
        <f t="shared" si="21"/>
        <v>1417799.9390176907</v>
      </c>
      <c r="H22" s="8">
        <f t="shared" si="21"/>
        <v>1419456.2488637499</v>
      </c>
      <c r="I22" s="7">
        <f t="shared" si="21"/>
        <v>1421108.7023335774</v>
      </c>
      <c r="J22" s="7">
        <f t="shared" si="21"/>
        <v>1422757.3217960249</v>
      </c>
      <c r="K22" s="7">
        <f t="shared" si="21"/>
        <v>1424402.1294130643</v>
      </c>
      <c r="L22" s="27">
        <f t="shared" si="22"/>
        <v>167.77285558008589</v>
      </c>
      <c r="M22" s="13">
        <f t="shared" si="23"/>
        <v>334.70961433206685</v>
      </c>
      <c r="N22" s="13">
        <f t="shared" si="24"/>
        <v>500.81806547637098</v>
      </c>
      <c r="O22" s="27">
        <f t="shared" si="25"/>
        <v>666.10589533508755</v>
      </c>
      <c r="P22" s="13">
        <f t="shared" si="26"/>
        <v>830.58068908145651</v>
      </c>
      <c r="Q22" s="14">
        <f t="shared" si="27"/>
        <v>994.24993245117366</v>
      </c>
      <c r="R22" s="13">
        <f t="shared" si="28"/>
        <v>1157.1210134127177</v>
      </c>
      <c r="S22" s="13">
        <f t="shared" si="29"/>
        <v>1319.2012238160241</v>
      </c>
      <c r="T22" s="14">
        <f t="shared" si="30"/>
        <v>1480.4977609948255</v>
      </c>
      <c r="V22" s="27">
        <v>73</v>
      </c>
      <c r="W22" s="22">
        <f t="shared" si="2"/>
        <v>1939877.414580333</v>
      </c>
      <c r="X22" s="7">
        <f t="shared" si="3"/>
        <v>1940762.7991918887</v>
      </c>
      <c r="Y22" s="7">
        <f t="shared" si="4"/>
        <v>1941647.3767068919</v>
      </c>
      <c r="Z22" s="7">
        <f t="shared" si="5"/>
        <v>1942531.1489621585</v>
      </c>
      <c r="AA22" s="6">
        <f t="shared" si="6"/>
        <v>1943414.117787827</v>
      </c>
      <c r="AB22" s="7">
        <f t="shared" si="7"/>
        <v>1944296.2850073844</v>
      </c>
      <c r="AC22" s="8">
        <f t="shared" si="8"/>
        <v>1945177.6524377116</v>
      </c>
      <c r="AD22" s="7">
        <f t="shared" si="9"/>
        <v>1946058.2218891056</v>
      </c>
      <c r="AE22" s="7">
        <f t="shared" si="10"/>
        <v>1946937.9951653171</v>
      </c>
      <c r="AF22" s="7">
        <f t="shared" si="11"/>
        <v>1947816.9740635841</v>
      </c>
      <c r="AG22" s="27">
        <f t="shared" si="12"/>
        <v>88.574832988204435</v>
      </c>
      <c r="AH22" s="13">
        <f t="shared" si="13"/>
        <v>176.9800118508283</v>
      </c>
      <c r="AI22" s="13">
        <f t="shared" si="14"/>
        <v>265.21614545234479</v>
      </c>
      <c r="AJ22" s="27">
        <f t="shared" si="15"/>
        <v>353.28383955545723</v>
      </c>
      <c r="AK22" s="13">
        <f t="shared" si="16"/>
        <v>441.18369683274068</v>
      </c>
      <c r="AL22" s="14">
        <f t="shared" si="17"/>
        <v>528.91631689900532</v>
      </c>
      <c r="AM22" s="13">
        <f t="shared" si="18"/>
        <v>616.48229631478898</v>
      </c>
      <c r="AN22" s="13">
        <f t="shared" si="19"/>
        <v>703.88222862314433</v>
      </c>
      <c r="AO22" s="14">
        <f t="shared" si="20"/>
        <v>791.11670436058193</v>
      </c>
    </row>
    <row r="23" spans="1:41" x14ac:dyDescent="0.4">
      <c r="A23" s="190">
        <v>29</v>
      </c>
      <c r="B23" s="22">
        <f t="shared" si="21"/>
        <v>1426043.1471424089</v>
      </c>
      <c r="C23" s="7">
        <f t="shared" si="21"/>
        <v>1427680.3967400908</v>
      </c>
      <c r="D23" s="7">
        <f t="shared" si="21"/>
        <v>1429313.8997630044</v>
      </c>
      <c r="E23" s="7">
        <f t="shared" si="21"/>
        <v>1430943.6775713987</v>
      </c>
      <c r="F23" s="6">
        <f t="shared" si="21"/>
        <v>1432569.751331338</v>
      </c>
      <c r="G23" s="7">
        <f t="shared" si="21"/>
        <v>1434192.1420171219</v>
      </c>
      <c r="H23" s="8">
        <f t="shared" si="21"/>
        <v>1435810.8704136638</v>
      </c>
      <c r="I23" s="7">
        <f t="shared" si="21"/>
        <v>1437425.9571188351</v>
      </c>
      <c r="J23" s="7">
        <f t="shared" si="21"/>
        <v>1439037.422545773</v>
      </c>
      <c r="K23" s="7">
        <f t="shared" si="21"/>
        <v>1440645.2869251498</v>
      </c>
      <c r="L23" s="27">
        <f t="shared" si="22"/>
        <v>163.89416845166124</v>
      </c>
      <c r="M23" s="13">
        <f t="shared" si="23"/>
        <v>326.99964422080666</v>
      </c>
      <c r="N23" s="13">
        <f t="shared" si="24"/>
        <v>489.3235232536681</v>
      </c>
      <c r="O23" s="27">
        <f t="shared" si="25"/>
        <v>650.87281095935032</v>
      </c>
      <c r="P23" s="13">
        <f t="shared" si="26"/>
        <v>811.65442369342782</v>
      </c>
      <c r="Q23" s="14">
        <f t="shared" si="27"/>
        <v>971.67519020754844</v>
      </c>
      <c r="R23" s="13">
        <f t="shared" si="28"/>
        <v>1130.9418530836701</v>
      </c>
      <c r="S23" s="13">
        <f t="shared" si="29"/>
        <v>1289.4610701273195</v>
      </c>
      <c r="T23" s="14">
        <f t="shared" si="30"/>
        <v>1447.2394157391973</v>
      </c>
      <c r="V23" s="27">
        <v>74</v>
      </c>
      <c r="W23" s="22">
        <f t="shared" si="2"/>
        <v>1948695.1603746573</v>
      </c>
      <c r="X23" s="7">
        <f t="shared" si="3"/>
        <v>1949572.5558828425</v>
      </c>
      <c r="Y23" s="7">
        <f t="shared" si="4"/>
        <v>1950449.162366024</v>
      </c>
      <c r="Z23" s="7">
        <f t="shared" si="5"/>
        <v>1951324.9815957004</v>
      </c>
      <c r="AA23" s="6">
        <f t="shared" si="6"/>
        <v>1952200.0153370148</v>
      </c>
      <c r="AB23" s="7">
        <f t="shared" si="7"/>
        <v>1953074.2653487867</v>
      </c>
      <c r="AC23" s="8">
        <f t="shared" si="8"/>
        <v>1953947.7333835443</v>
      </c>
      <c r="AD23" s="7">
        <f t="shared" si="9"/>
        <v>1954820.4211875508</v>
      </c>
      <c r="AE23" s="7">
        <f t="shared" si="10"/>
        <v>1955692.3305008407</v>
      </c>
      <c r="AF23" s="7">
        <f t="shared" si="11"/>
        <v>1956563.4630572461</v>
      </c>
      <c r="AG23" s="27">
        <f t="shared" si="12"/>
        <v>87.775107563007623</v>
      </c>
      <c r="AH23" s="13">
        <f t="shared" si="13"/>
        <v>175.38436185591854</v>
      </c>
      <c r="AI23" s="13">
        <f t="shared" si="14"/>
        <v>262.82835008460097</v>
      </c>
      <c r="AJ23" s="27">
        <f t="shared" si="15"/>
        <v>350.107656493783</v>
      </c>
      <c r="AK23" s="13">
        <f t="shared" si="16"/>
        <v>437.22286239848472</v>
      </c>
      <c r="AL23" s="14">
        <f t="shared" si="17"/>
        <v>524.17454619472846</v>
      </c>
      <c r="AM23" s="13">
        <f t="shared" si="18"/>
        <v>610.96328338119201</v>
      </c>
      <c r="AN23" s="13">
        <f t="shared" si="19"/>
        <v>697.58964657527395</v>
      </c>
      <c r="AO23" s="14">
        <f t="shared" si="20"/>
        <v>784.0542055380065</v>
      </c>
    </row>
    <row r="24" spans="1:41" x14ac:dyDescent="0.4">
      <c r="A24" s="190">
        <v>30</v>
      </c>
      <c r="B24" s="22">
        <f t="shared" si="21"/>
        <v>1442249.5703074075</v>
      </c>
      <c r="C24" s="7">
        <f t="shared" si="21"/>
        <v>1443850.2925649618</v>
      </c>
      <c r="D24" s="7">
        <f t="shared" si="21"/>
        <v>1445447.4733943606</v>
      </c>
      <c r="E24" s="7">
        <f t="shared" si="21"/>
        <v>1447041.1323184255</v>
      </c>
      <c r="F24" s="6">
        <f t="shared" si="21"/>
        <v>1448631.2886883474</v>
      </c>
      <c r="G24" s="7">
        <f t="shared" si="21"/>
        <v>1450217.9616857553</v>
      </c>
      <c r="H24" s="8">
        <f t="shared" si="21"/>
        <v>1451801.1703247514</v>
      </c>
      <c r="I24" s="7">
        <f t="shared" si="21"/>
        <v>1453380.9334539184</v>
      </c>
      <c r="J24" s="7">
        <f t="shared" si="21"/>
        <v>1454957.2697582911</v>
      </c>
      <c r="K24" s="7">
        <f t="shared" si="21"/>
        <v>1456530.1977613061</v>
      </c>
      <c r="L24" s="27">
        <f t="shared" si="22"/>
        <v>160.23215000331402</v>
      </c>
      <c r="M24" s="13">
        <f t="shared" si="23"/>
        <v>319.71885291300714</v>
      </c>
      <c r="N24" s="13">
        <f t="shared" si="24"/>
        <v>478.46659350022674</v>
      </c>
      <c r="O24" s="27">
        <f t="shared" si="25"/>
        <v>636.48177651898004</v>
      </c>
      <c r="P24" s="13">
        <f t="shared" si="26"/>
        <v>793.77072798437439</v>
      </c>
      <c r="Q24" s="14">
        <f t="shared" si="27"/>
        <v>950.3396964140702</v>
      </c>
      <c r="R24" s="13">
        <f t="shared" si="28"/>
        <v>1106.1948540476151</v>
      </c>
      <c r="S24" s="13">
        <f t="shared" si="29"/>
        <v>1261.3422980450559</v>
      </c>
      <c r="T24" s="14">
        <f t="shared" si="30"/>
        <v>1415.7880516643636</v>
      </c>
      <c r="V24" s="27">
        <v>75</v>
      </c>
      <c r="W24" s="22">
        <f t="shared" si="2"/>
        <v>1957433.820584432</v>
      </c>
      <c r="X24" s="7">
        <f t="shared" si="3"/>
        <v>1958303.4048039191</v>
      </c>
      <c r="Y24" s="7">
        <f t="shared" si="4"/>
        <v>1959172.2174311234</v>
      </c>
      <c r="Z24" s="7">
        <f t="shared" si="5"/>
        <v>1960040.2601753736</v>
      </c>
      <c r="AA24" s="6">
        <f t="shared" si="6"/>
        <v>1960907.5347399542</v>
      </c>
      <c r="AB24" s="7">
        <f t="shared" si="7"/>
        <v>1961774.0428221242</v>
      </c>
      <c r="AC24" s="8">
        <f t="shared" si="8"/>
        <v>1962639.7861131532</v>
      </c>
      <c r="AD24" s="7">
        <f t="shared" si="9"/>
        <v>1963504.766298346</v>
      </c>
      <c r="AE24" s="7">
        <f t="shared" si="10"/>
        <v>1964368.9850570729</v>
      </c>
      <c r="AF24" s="7">
        <f t="shared" si="11"/>
        <v>1965232.4440628011</v>
      </c>
      <c r="AG24" s="27">
        <f t="shared" si="12"/>
        <v>86.993192443158478</v>
      </c>
      <c r="AH24" s="13">
        <f t="shared" si="13"/>
        <v>173.82419803761877</v>
      </c>
      <c r="AI24" s="13">
        <f t="shared" si="14"/>
        <v>260.49358336837031</v>
      </c>
      <c r="AJ24" s="27">
        <f t="shared" si="15"/>
        <v>347.00191221106797</v>
      </c>
      <c r="AK24" s="13">
        <f t="shared" si="16"/>
        <v>433.34974554181099</v>
      </c>
      <c r="AL24" s="14">
        <f t="shared" si="17"/>
        <v>519.53764156252146</v>
      </c>
      <c r="AM24" s="13">
        <f t="shared" si="18"/>
        <v>605.56615571165457</v>
      </c>
      <c r="AN24" s="13">
        <f t="shared" si="19"/>
        <v>691.43584068771452</v>
      </c>
      <c r="AO24" s="14">
        <f t="shared" si="20"/>
        <v>777.14724646764807</v>
      </c>
    </row>
    <row r="25" spans="1:41" x14ac:dyDescent="0.4">
      <c r="A25" s="190">
        <v>31</v>
      </c>
      <c r="B25" s="22">
        <f t="shared" si="21"/>
        <v>1458099.7358267109</v>
      </c>
      <c r="C25" s="7">
        <f t="shared" si="21"/>
        <v>1459665.9021604592</v>
      </c>
      <c r="D25" s="7">
        <f t="shared" si="21"/>
        <v>1461228.7148125607</v>
      </c>
      <c r="E25" s="7">
        <f t="shared" si="21"/>
        <v>1462788.1916789152</v>
      </c>
      <c r="F25" s="6">
        <f t="shared" si="21"/>
        <v>1464344.3505031196</v>
      </c>
      <c r="G25" s="7">
        <f t="shared" si="21"/>
        <v>1465897.2088782373</v>
      </c>
      <c r="H25" s="8">
        <f t="shared" si="21"/>
        <v>1467446.7842485565</v>
      </c>
      <c r="I25" s="7">
        <f t="shared" si="21"/>
        <v>1468993.0939113067</v>
      </c>
      <c r="J25" s="7">
        <f t="shared" si="21"/>
        <v>1470536.155018365</v>
      </c>
      <c r="K25" s="7">
        <f t="shared" si="21"/>
        <v>1472075.9845779266</v>
      </c>
      <c r="L25" s="27">
        <f t="shared" si="22"/>
        <v>156.76806225860491</v>
      </c>
      <c r="M25" s="13">
        <f t="shared" si="23"/>
        <v>312.8302500762511</v>
      </c>
      <c r="N25" s="13">
        <f t="shared" si="24"/>
        <v>468.19250714685768</v>
      </c>
      <c r="O25" s="27">
        <f t="shared" si="25"/>
        <v>622.86070617521182</v>
      </c>
      <c r="P25" s="13">
        <f t="shared" si="26"/>
        <v>776.84064995963126</v>
      </c>
      <c r="Q25" s="14">
        <f t="shared" si="27"/>
        <v>930.13807247090153</v>
      </c>
      <c r="R25" s="13">
        <f t="shared" si="28"/>
        <v>1082.7586398893036</v>
      </c>
      <c r="S25" s="13">
        <f t="shared" si="29"/>
        <v>1234.7079516532831</v>
      </c>
      <c r="T25" s="14">
        <f t="shared" si="30"/>
        <v>1385.9915414508432</v>
      </c>
      <c r="V25" s="27">
        <v>76</v>
      </c>
      <c r="W25" s="22">
        <f t="shared" si="2"/>
        <v>1966095.1449831175</v>
      </c>
      <c r="X25" s="7">
        <f t="shared" si="3"/>
        <v>1966957.0894797617</v>
      </c>
      <c r="Y25" s="7">
        <f t="shared" si="4"/>
        <v>1967818.2792086559</v>
      </c>
      <c r="Z25" s="7">
        <f t="shared" si="5"/>
        <v>1968678.7158199248</v>
      </c>
      <c r="AA25" s="6">
        <f t="shared" si="6"/>
        <v>1969538.4009579332</v>
      </c>
      <c r="AB25" s="7">
        <f t="shared" si="7"/>
        <v>1970397.3362613048</v>
      </c>
      <c r="AC25" s="8">
        <f t="shared" si="8"/>
        <v>1971255.5233629555</v>
      </c>
      <c r="AD25" s="7">
        <f t="shared" si="9"/>
        <v>1972112.9638901192</v>
      </c>
      <c r="AE25" s="7">
        <f t="shared" si="10"/>
        <v>1972969.6594643758</v>
      </c>
      <c r="AF25" s="7">
        <f t="shared" si="11"/>
        <v>1973825.6117016755</v>
      </c>
      <c r="AG25" s="27">
        <f t="shared" si="12"/>
        <v>86.228461361024529</v>
      </c>
      <c r="AH25" s="13">
        <f t="shared" si="13"/>
        <v>172.29827431146987</v>
      </c>
      <c r="AI25" s="13">
        <f t="shared" si="14"/>
        <v>258.20998580101877</v>
      </c>
      <c r="AJ25" s="27">
        <f t="shared" si="15"/>
        <v>343.96414010366425</v>
      </c>
      <c r="AK25" s="13">
        <f t="shared" si="16"/>
        <v>429.56127882469445</v>
      </c>
      <c r="AL25" s="14">
        <f t="shared" si="17"/>
        <v>515.00194092676975</v>
      </c>
      <c r="AM25" s="13">
        <f t="shared" si="18"/>
        <v>600.28666274319403</v>
      </c>
      <c r="AN25" s="13">
        <f t="shared" si="19"/>
        <v>685.41597799165174</v>
      </c>
      <c r="AO25" s="14">
        <f t="shared" si="20"/>
        <v>770.39041779353283</v>
      </c>
    </row>
    <row r="26" spans="1:41" x14ac:dyDescent="0.4">
      <c r="A26" s="190">
        <v>32</v>
      </c>
      <c r="B26" s="22">
        <f t="shared" si="21"/>
        <v>1473612.599456155</v>
      </c>
      <c r="C26" s="7">
        <f t="shared" si="21"/>
        <v>1475146.0163788057</v>
      </c>
      <c r="D26" s="7">
        <f t="shared" si="21"/>
        <v>1476676.2519328364</v>
      </c>
      <c r="E26" s="7">
        <f t="shared" si="21"/>
        <v>1478203.3225679747</v>
      </c>
      <c r="F26" s="6">
        <f t="shared" si="21"/>
        <v>1479727.244598282</v>
      </c>
      <c r="G26" s="7">
        <f t="shared" si="21"/>
        <v>1481248.0342036847</v>
      </c>
      <c r="H26" s="8">
        <f t="shared" si="21"/>
        <v>1482765.707431488</v>
      </c>
      <c r="I26" s="7">
        <f t="shared" si="21"/>
        <v>1484280.2801978611</v>
      </c>
      <c r="J26" s="7">
        <f t="shared" si="21"/>
        <v>1485791.7682893132</v>
      </c>
      <c r="K26" s="7">
        <f t="shared" si="21"/>
        <v>1487300.1873641335</v>
      </c>
      <c r="L26" s="27">
        <f t="shared" si="22"/>
        <v>153.4853254975751</v>
      </c>
      <c r="M26" s="13">
        <f t="shared" si="23"/>
        <v>306.30109193921089</v>
      </c>
      <c r="N26" s="13">
        <f t="shared" si="24"/>
        <v>458.45276212552562</v>
      </c>
      <c r="O26" s="27">
        <f t="shared" si="25"/>
        <v>609.94573563849553</v>
      </c>
      <c r="P26" s="13">
        <f t="shared" si="26"/>
        <v>760.78534976765513</v>
      </c>
      <c r="Q26" s="14">
        <f t="shared" si="27"/>
        <v>910.97688043885864</v>
      </c>
      <c r="R26" s="13">
        <f t="shared" si="28"/>
        <v>1060.5255431225523</v>
      </c>
      <c r="S26" s="13">
        <f t="shared" si="29"/>
        <v>1209.4364937222563</v>
      </c>
      <c r="T26" s="14">
        <f t="shared" si="30"/>
        <v>1357.7148294514045</v>
      </c>
      <c r="V26" s="27">
        <v>77</v>
      </c>
      <c r="W26" s="22">
        <f t="shared" si="2"/>
        <v>1974680.8222123669</v>
      </c>
      <c r="X26" s="7">
        <f t="shared" si="3"/>
        <v>1975535.2926012257</v>
      </c>
      <c r="Y26" s="7">
        <f t="shared" si="4"/>
        <v>1976389.0244674776</v>
      </c>
      <c r="Z26" s="7">
        <f t="shared" si="5"/>
        <v>1977242.0194048309</v>
      </c>
      <c r="AA26" s="6">
        <f t="shared" si="6"/>
        <v>1978094.2790014918</v>
      </c>
      <c r="AB26" s="7">
        <f t="shared" si="7"/>
        <v>1978945.8048402031</v>
      </c>
      <c r="AC26" s="8">
        <f t="shared" si="8"/>
        <v>1979796.5984982583</v>
      </c>
      <c r="AD26" s="7">
        <f t="shared" si="9"/>
        <v>1980646.6615475384</v>
      </c>
      <c r="AE26" s="7">
        <f t="shared" si="10"/>
        <v>1981495.9955545287</v>
      </c>
      <c r="AF26" s="7">
        <f t="shared" si="11"/>
        <v>1982344.6020803484</v>
      </c>
      <c r="AG26" s="27">
        <f t="shared" si="12"/>
        <v>85.480317936977372</v>
      </c>
      <c r="AH26" s="13">
        <f t="shared" si="13"/>
        <v>170.80540398065932</v>
      </c>
      <c r="AI26" s="13">
        <f t="shared" si="14"/>
        <v>255.97578637232073</v>
      </c>
      <c r="AJ26" s="27">
        <f t="shared" si="15"/>
        <v>340.99199079186656</v>
      </c>
      <c r="AK26" s="13">
        <f t="shared" si="16"/>
        <v>425.85454039066099</v>
      </c>
      <c r="AL26" s="14">
        <f t="shared" si="17"/>
        <v>510.56395579013042</v>
      </c>
      <c r="AM26" s="13">
        <f t="shared" si="18"/>
        <v>595.12075510784052</v>
      </c>
      <c r="AN26" s="13">
        <f t="shared" si="19"/>
        <v>679.5254539642483</v>
      </c>
      <c r="AO26" s="14">
        <f t="shared" si="20"/>
        <v>763.7785655092448</v>
      </c>
    </row>
    <row r="27" spans="1:41" x14ac:dyDescent="0.4">
      <c r="A27" s="190">
        <v>33</v>
      </c>
      <c r="B27" s="22">
        <f t="shared" si="21"/>
        <v>1488805.552953827</v>
      </c>
      <c r="C27" s="7">
        <f t="shared" si="21"/>
        <v>1490307.8804645152</v>
      </c>
      <c r="D27" s="7">
        <f t="shared" si="21"/>
        <v>1491807.1851783278</v>
      </c>
      <c r="E27" s="7">
        <f t="shared" si="21"/>
        <v>1493303.4822547673</v>
      </c>
      <c r="F27" s="6">
        <f t="shared" si="21"/>
        <v>1494796.786732062</v>
      </c>
      <c r="G27" s="7">
        <f t="shared" si="21"/>
        <v>1496287.1135284908</v>
      </c>
      <c r="H27" s="8">
        <f t="shared" si="21"/>
        <v>1497774.4774437007</v>
      </c>
      <c r="I27" s="7">
        <f t="shared" si="21"/>
        <v>1499258.8931599958</v>
      </c>
      <c r="J27" s="7">
        <f t="shared" si="21"/>
        <v>1500740.3752436154</v>
      </c>
      <c r="K27" s="7">
        <f t="shared" si="21"/>
        <v>1502218.9381459875</v>
      </c>
      <c r="L27" s="27">
        <f t="shared" si="22"/>
        <v>150.3692115014419</v>
      </c>
      <c r="M27" s="13">
        <f t="shared" si="23"/>
        <v>300.10227965144441</v>
      </c>
      <c r="N27" s="13">
        <f t="shared" si="24"/>
        <v>449.20423828414641</v>
      </c>
      <c r="O27" s="27">
        <f t="shared" si="25"/>
        <v>597.68006471870467</v>
      </c>
      <c r="P27" s="13">
        <f t="shared" si="26"/>
        <v>745.53468057955615</v>
      </c>
      <c r="Q27" s="14">
        <f t="shared" si="27"/>
        <v>892.7729525922332</v>
      </c>
      <c r="R27" s="13">
        <f t="shared" si="28"/>
        <v>1039.3996933703311</v>
      </c>
      <c r="S27" s="13">
        <f t="shared" si="29"/>
        <v>1185.4196621980518</v>
      </c>
      <c r="T27" s="14">
        <f t="shared" si="30"/>
        <v>1330.8375657773577</v>
      </c>
      <c r="V27" s="27">
        <v>78</v>
      </c>
      <c r="W27" s="22">
        <f t="shared" si="2"/>
        <v>1983192.4826807741</v>
      </c>
      <c r="X27" s="7">
        <f t="shared" si="3"/>
        <v>1984039.6389062686</v>
      </c>
      <c r="Y27" s="7">
        <f t="shared" si="4"/>
        <v>1984886.072301999</v>
      </c>
      <c r="Z27" s="7">
        <f t="shared" si="5"/>
        <v>1985731.7844078685</v>
      </c>
      <c r="AA27" s="6">
        <f t="shared" si="6"/>
        <v>1986576.7767585367</v>
      </c>
      <c r="AB27" s="7">
        <f t="shared" si="7"/>
        <v>1987421.0508834471</v>
      </c>
      <c r="AC27" s="8">
        <f t="shared" si="8"/>
        <v>1988264.6083068473</v>
      </c>
      <c r="AD27" s="7">
        <f t="shared" si="9"/>
        <v>1989107.4505478165</v>
      </c>
      <c r="AE27" s="7">
        <f t="shared" si="10"/>
        <v>1989949.5791202916</v>
      </c>
      <c r="AF27" s="7">
        <f t="shared" si="11"/>
        <v>1990790.9955330852</v>
      </c>
      <c r="AG27" s="27">
        <f t="shared" si="12"/>
        <v>84.748193884268403</v>
      </c>
      <c r="AH27" s="13">
        <f t="shared" si="13"/>
        <v>169.34445617441088</v>
      </c>
      <c r="AI27" s="13">
        <f t="shared" si="14"/>
        <v>253.78929726756178</v>
      </c>
      <c r="AJ27" s="27">
        <f t="shared" si="15"/>
        <v>338.08322512544692</v>
      </c>
      <c r="AK27" s="13">
        <f t="shared" si="16"/>
        <v>422.22674528788775</v>
      </c>
      <c r="AL27" s="14">
        <f t="shared" si="17"/>
        <v>506.2203608835116</v>
      </c>
      <c r="AM27" s="13">
        <f t="shared" si="18"/>
        <v>590.06457265489735</v>
      </c>
      <c r="AN27" s="13">
        <f t="shared" si="19"/>
        <v>673.75987896346487</v>
      </c>
      <c r="AO27" s="14">
        <f t="shared" si="20"/>
        <v>757.30677580391057</v>
      </c>
    </row>
    <row r="28" spans="1:41" x14ac:dyDescent="0.4">
      <c r="A28" s="190">
        <v>34</v>
      </c>
      <c r="B28" s="22">
        <f t="shared" si="21"/>
        <v>1503694.5962049745</v>
      </c>
      <c r="C28" s="7">
        <f t="shared" si="21"/>
        <v>1505167.3636460961</v>
      </c>
      <c r="D28" s="7">
        <f t="shared" si="21"/>
        <v>1506637.2545837322</v>
      </c>
      <c r="E28" s="7">
        <f t="shared" si="21"/>
        <v>1508104.2830223183</v>
      </c>
      <c r="F28" s="6">
        <f t="shared" si="21"/>
        <v>1509568.4628575153</v>
      </c>
      <c r="G28" s="7">
        <f t="shared" si="21"/>
        <v>1511029.8078773688</v>
      </c>
      <c r="H28" s="8">
        <f t="shared" si="21"/>
        <v>1512488.3317634561</v>
      </c>
      <c r="I28" s="7">
        <f t="shared" si="21"/>
        <v>1513944.0480920065</v>
      </c>
      <c r="J28" s="7">
        <f t="shared" si="21"/>
        <v>1515396.9703350191</v>
      </c>
      <c r="K28" s="7">
        <f t="shared" si="21"/>
        <v>1516847.111861357</v>
      </c>
      <c r="L28" s="27">
        <f t="shared" si="22"/>
        <v>147.4065881613642</v>
      </c>
      <c r="M28" s="13">
        <f t="shared" si="23"/>
        <v>294.20785808819346</v>
      </c>
      <c r="N28" s="13">
        <f t="shared" si="24"/>
        <v>440.40845963149332</v>
      </c>
      <c r="O28" s="27">
        <f t="shared" si="25"/>
        <v>586.01299195666797</v>
      </c>
      <c r="P28" s="13">
        <f t="shared" si="26"/>
        <v>731.0260042634327</v>
      </c>
      <c r="Q28" s="14">
        <f t="shared" si="27"/>
        <v>875.45199647941627</v>
      </c>
      <c r="R28" s="13">
        <f t="shared" si="28"/>
        <v>1019.2954199388623</v>
      </c>
      <c r="S28" s="13">
        <f t="shared" si="29"/>
        <v>1162.5606780718081</v>
      </c>
      <c r="T28" s="14">
        <f t="shared" si="30"/>
        <v>1305.2521270564757</v>
      </c>
      <c r="V28" s="27">
        <v>79</v>
      </c>
      <c r="W28" s="22">
        <f t="shared" si="2"/>
        <v>1991631.7012899129</v>
      </c>
      <c r="X28" s="7">
        <f t="shared" si="3"/>
        <v>1992471.6978894179</v>
      </c>
      <c r="Y28" s="7">
        <f t="shared" si="4"/>
        <v>1993310.9868251926</v>
      </c>
      <c r="Z28" s="7">
        <f t="shared" si="5"/>
        <v>1994149.569585802</v>
      </c>
      <c r="AA28" s="6">
        <f t="shared" si="6"/>
        <v>1994987.4476548089</v>
      </c>
      <c r="AB28" s="7">
        <f t="shared" si="7"/>
        <v>1995824.6225107941</v>
      </c>
      <c r="AC28" s="8">
        <f t="shared" si="8"/>
        <v>1996661.0956273822</v>
      </c>
      <c r="AD28" s="7">
        <f t="shared" si="9"/>
        <v>1997496.8684732621</v>
      </c>
      <c r="AE28" s="7">
        <f t="shared" si="10"/>
        <v>1998331.9425122107</v>
      </c>
      <c r="AF28" s="7">
        <f t="shared" si="11"/>
        <v>1999166.3192031162</v>
      </c>
      <c r="AG28" s="27">
        <f t="shared" si="12"/>
        <v>84.031547347083688</v>
      </c>
      <c r="AH28" s="13">
        <f t="shared" si="13"/>
        <v>167.91435254714452</v>
      </c>
      <c r="AI28" s="13">
        <f t="shared" si="14"/>
        <v>251.64890897669829</v>
      </c>
      <c r="AJ28" s="27">
        <f t="shared" si="15"/>
        <v>335.23570768348873</v>
      </c>
      <c r="AK28" s="13">
        <f t="shared" si="16"/>
        <v>418.67523740325123</v>
      </c>
      <c r="AL28" s="14">
        <f t="shared" si="17"/>
        <v>501.96798457414843</v>
      </c>
      <c r="AM28" s="13">
        <f t="shared" si="18"/>
        <v>585.11443335120566</v>
      </c>
      <c r="AN28" s="13">
        <f t="shared" si="19"/>
        <v>668.11506561655551</v>
      </c>
      <c r="AO28" s="14">
        <f t="shared" si="20"/>
        <v>750.97036099992692</v>
      </c>
    </row>
    <row r="29" spans="1:41" x14ac:dyDescent="0.4">
      <c r="A29" s="190">
        <v>35</v>
      </c>
      <c r="B29" s="22">
        <f t="shared" si="21"/>
        <v>1518294.4859378312</v>
      </c>
      <c r="C29" s="7">
        <f t="shared" si="21"/>
        <v>1519739.1057302661</v>
      </c>
      <c r="D29" s="7">
        <f t="shared" si="21"/>
        <v>1521180.9843045566</v>
      </c>
      <c r="E29" s="7">
        <f t="shared" si="21"/>
        <v>1522620.1346277082</v>
      </c>
      <c r="F29" s="6">
        <f t="shared" si="21"/>
        <v>1524056.5695688589</v>
      </c>
      <c r="G29" s="7">
        <f t="shared" si="21"/>
        <v>1525490.3019002979</v>
      </c>
      <c r="H29" s="8">
        <f t="shared" si="21"/>
        <v>1526921.3442984617</v>
      </c>
      <c r="I29" s="7">
        <f t="shared" si="21"/>
        <v>1528349.7093449186</v>
      </c>
      <c r="J29" s="7">
        <f t="shared" si="21"/>
        <v>1529775.4095273449</v>
      </c>
      <c r="K29" s="7">
        <f t="shared" si="21"/>
        <v>1531198.457240487</v>
      </c>
      <c r="L29" s="27">
        <f t="shared" si="22"/>
        <v>144.5857056574896</v>
      </c>
      <c r="M29" s="13">
        <f t="shared" si="23"/>
        <v>288.59459594753571</v>
      </c>
      <c r="N29" s="13">
        <f t="shared" si="24"/>
        <v>432.0309758852236</v>
      </c>
      <c r="O29" s="27">
        <f t="shared" si="25"/>
        <v>574.89910489297472</v>
      </c>
      <c r="P29" s="13">
        <f t="shared" si="26"/>
        <v>717.20319742150605</v>
      </c>
      <c r="Q29" s="14">
        <f t="shared" si="27"/>
        <v>858.94742355751805</v>
      </c>
      <c r="R29" s="13">
        <f t="shared" si="28"/>
        <v>1000.1359096260276</v>
      </c>
      <c r="S29" s="13">
        <f t="shared" si="29"/>
        <v>1140.7727387854829</v>
      </c>
      <c r="T29" s="14">
        <f t="shared" si="30"/>
        <v>1280.8619516005274</v>
      </c>
      <c r="V29" s="27">
        <v>80</v>
      </c>
      <c r="W29" s="22">
        <f t="shared" si="2"/>
        <v>1999999.9999999995</v>
      </c>
      <c r="X29" s="7">
        <f t="shared" si="3"/>
        <v>2000832.9863520362</v>
      </c>
      <c r="Y29" s="7">
        <f t="shared" si="4"/>
        <v>2001665.2797035808</v>
      </c>
      <c r="Z29" s="7">
        <f t="shared" si="5"/>
        <v>2002496.8814941847</v>
      </c>
      <c r="AA29" s="6">
        <f t="shared" si="6"/>
        <v>2003327.7931586239</v>
      </c>
      <c r="AB29" s="7">
        <f t="shared" si="7"/>
        <v>2004158.0161269153</v>
      </c>
      <c r="AC29" s="8">
        <f t="shared" si="8"/>
        <v>2004987.5518243404</v>
      </c>
      <c r="AD29" s="7">
        <f t="shared" si="9"/>
        <v>2005816.4016714692</v>
      </c>
      <c r="AE29" s="7">
        <f t="shared" si="10"/>
        <v>2006644.5670841788</v>
      </c>
      <c r="AF29" s="7">
        <f t="shared" si="11"/>
        <v>2007472.0494736731</v>
      </c>
      <c r="AG29" s="27">
        <f t="shared" si="12"/>
        <v>83.32986135291867</v>
      </c>
      <c r="AH29" s="13">
        <f t="shared" si="13"/>
        <v>166.51406421349384</v>
      </c>
      <c r="AI29" s="13">
        <f t="shared" si="14"/>
        <v>249.55308570456691</v>
      </c>
      <c r="AJ29" s="27">
        <f t="shared" si="15"/>
        <v>332.44740072777495</v>
      </c>
      <c r="AK29" s="13">
        <f t="shared" si="16"/>
        <v>415.19748197263107</v>
      </c>
      <c r="AL29" s="14">
        <f t="shared" si="17"/>
        <v>497.80379993701354</v>
      </c>
      <c r="AM29" s="13">
        <f t="shared" si="18"/>
        <v>580.26682293601334</v>
      </c>
      <c r="AN29" s="13">
        <f t="shared" si="19"/>
        <v>662.58701711520553</v>
      </c>
      <c r="AO29" s="14">
        <f t="shared" si="20"/>
        <v>744.76484646578319</v>
      </c>
    </row>
    <row r="30" spans="1:41" x14ac:dyDescent="0.4">
      <c r="A30" s="190">
        <v>36</v>
      </c>
      <c r="B30" s="22">
        <f t="shared" si="21"/>
        <v>1532618.8647871059</v>
      </c>
      <c r="C30" s="7">
        <f t="shared" si="21"/>
        <v>1534036.6443789164</v>
      </c>
      <c r="D30" s="7">
        <f t="shared" si="21"/>
        <v>1535451.8081375069</v>
      </c>
      <c r="E30" s="7">
        <f t="shared" si="21"/>
        <v>1536864.3680952576</v>
      </c>
      <c r="F30" s="6">
        <f t="shared" si="21"/>
        <v>1538274.3361962349</v>
      </c>
      <c r="G30" s="7">
        <f t="shared" si="21"/>
        <v>1539681.7242970855</v>
      </c>
      <c r="H30" s="8">
        <f t="shared" si="21"/>
        <v>1541086.5441679079</v>
      </c>
      <c r="I30" s="7">
        <f t="shared" si="21"/>
        <v>1542488.8074931232</v>
      </c>
      <c r="J30" s="7">
        <f t="shared" si="21"/>
        <v>1543888.5258723276</v>
      </c>
      <c r="K30" s="7">
        <f t="shared" si="21"/>
        <v>1545285.710821141</v>
      </c>
      <c r="L30" s="27">
        <f t="shared" si="22"/>
        <v>141.89601643825881</v>
      </c>
      <c r="M30" s="13">
        <f t="shared" si="23"/>
        <v>283.24163205968216</v>
      </c>
      <c r="N30" s="13">
        <f t="shared" si="24"/>
        <v>424.04084125813097</v>
      </c>
      <c r="O30" s="27">
        <f t="shared" si="25"/>
        <v>564.2975972823333</v>
      </c>
      <c r="P30" s="13">
        <f t="shared" si="26"/>
        <v>704.01581279188395</v>
      </c>
      <c r="Q30" s="14">
        <f t="shared" si="27"/>
        <v>843.19936038460582</v>
      </c>
      <c r="R30" s="13">
        <f t="shared" si="28"/>
        <v>981.85207313136198</v>
      </c>
      <c r="S30" s="13">
        <f t="shared" si="29"/>
        <v>1119.9777450927068</v>
      </c>
      <c r="T30" s="14">
        <f t="shared" si="30"/>
        <v>1257.5801318271551</v>
      </c>
      <c r="V30" s="27">
        <v>81</v>
      </c>
      <c r="W30" s="22">
        <f t="shared" si="2"/>
        <v>2008298.8502465077</v>
      </c>
      <c r="X30" s="7">
        <f t="shared" si="3"/>
        <v>2009124.9708046122</v>
      </c>
      <c r="Y30" s="7">
        <f t="shared" si="4"/>
        <v>2009950.4125453045</v>
      </c>
      <c r="Z30" s="7">
        <f t="shared" si="5"/>
        <v>2010775.1768613174</v>
      </c>
      <c r="AA30" s="6">
        <f t="shared" si="6"/>
        <v>2011599.2651408156</v>
      </c>
      <c r="AB30" s="7">
        <f t="shared" si="7"/>
        <v>2012422.6787674197</v>
      </c>
      <c r="AC30" s="8">
        <f t="shared" si="8"/>
        <v>2013245.4191202256</v>
      </c>
      <c r="AD30" s="7">
        <f t="shared" si="9"/>
        <v>2014067.487573822</v>
      </c>
      <c r="AE30" s="7">
        <f t="shared" si="10"/>
        <v>2014888.8854983153</v>
      </c>
      <c r="AF30" s="7">
        <f t="shared" si="11"/>
        <v>2015709.6142593436</v>
      </c>
      <c r="AG30" s="27">
        <f t="shared" si="12"/>
        <v>82.642642382532358</v>
      </c>
      <c r="AH30" s="13">
        <f t="shared" si="13"/>
        <v>165.14260889939032</v>
      </c>
      <c r="AI30" s="13">
        <f t="shared" si="14"/>
        <v>247.50036114547402</v>
      </c>
      <c r="AJ30" s="27">
        <f t="shared" si="15"/>
        <v>329.71635859692469</v>
      </c>
      <c r="AK30" s="13">
        <f t="shared" si="16"/>
        <v>411.79105861345306</v>
      </c>
      <c r="AL30" s="14">
        <f t="shared" si="17"/>
        <v>493.72491646488197</v>
      </c>
      <c r="AM30" s="13">
        <f t="shared" si="18"/>
        <v>575.51838532672264</v>
      </c>
      <c r="AN30" s="13">
        <f t="shared" si="19"/>
        <v>657.17191630764864</v>
      </c>
      <c r="AO30" s="14">
        <f t="shared" si="20"/>
        <v>738.68595845228992</v>
      </c>
    </row>
    <row r="31" spans="1:41" x14ac:dyDescent="0.4">
      <c r="A31" s="190">
        <v>37</v>
      </c>
      <c r="B31" s="22">
        <f t="shared" si="21"/>
        <v>1546680.3737720354</v>
      </c>
      <c r="C31" s="7">
        <f t="shared" si="21"/>
        <v>1548072.5260751597</v>
      </c>
      <c r="D31" s="7">
        <f t="shared" si="21"/>
        <v>1549462.1789991565</v>
      </c>
      <c r="E31" s="7">
        <f t="shared" si="21"/>
        <v>1550849.3437319589</v>
      </c>
      <c r="F31" s="6">
        <f t="shared" si="21"/>
        <v>1552234.0313815868</v>
      </c>
      <c r="G31" s="7">
        <f t="shared" si="21"/>
        <v>1553616.2529769293</v>
      </c>
      <c r="H31" s="8">
        <f t="shared" si="21"/>
        <v>1554996.0194685173</v>
      </c>
      <c r="I31" s="7">
        <f t="shared" si="21"/>
        <v>1556373.3417292857</v>
      </c>
      <c r="J31" s="7">
        <f t="shared" si="21"/>
        <v>1557748.2305553304</v>
      </c>
      <c r="K31" s="7">
        <f t="shared" si="21"/>
        <v>1559120.6966666514</v>
      </c>
      <c r="L31" s="27">
        <f t="shared" si="22"/>
        <v>139.32802289305255</v>
      </c>
      <c r="M31" s="13">
        <f t="shared" si="23"/>
        <v>278.13017595885321</v>
      </c>
      <c r="N31" s="13">
        <f t="shared" si="24"/>
        <v>416.4101729625836</v>
      </c>
      <c r="O31" s="27">
        <f t="shared" si="25"/>
        <v>554.17169044981711</v>
      </c>
      <c r="P31" s="13">
        <f t="shared" si="26"/>
        <v>691.41836822079495</v>
      </c>
      <c r="Q31" s="14">
        <f t="shared" si="27"/>
        <v>828.15380980633199</v>
      </c>
      <c r="R31" s="13">
        <f t="shared" si="28"/>
        <v>964.38158292835578</v>
      </c>
      <c r="S31" s="13">
        <f t="shared" si="29"/>
        <v>1100.1052199646365</v>
      </c>
      <c r="T31" s="14">
        <f t="shared" si="30"/>
        <v>1235.3282183916308</v>
      </c>
      <c r="V31" s="27">
        <v>82</v>
      </c>
      <c r="W31" s="22">
        <f t="shared" si="2"/>
        <v>2016529.6752181039</v>
      </c>
      <c r="X31" s="7">
        <f t="shared" si="3"/>
        <v>2017349.0697313682</v>
      </c>
      <c r="Y31" s="7">
        <f t="shared" si="4"/>
        <v>2018167.7991514991</v>
      </c>
      <c r="Z31" s="7">
        <f t="shared" si="5"/>
        <v>2018985.8648264788</v>
      </c>
      <c r="AA31" s="6">
        <f t="shared" si="6"/>
        <v>2019803.2680999215</v>
      </c>
      <c r="AB31" s="7">
        <f t="shared" si="7"/>
        <v>2020620.0103110941</v>
      </c>
      <c r="AC31" s="8">
        <f t="shared" si="8"/>
        <v>2021436.0927949396</v>
      </c>
      <c r="AD31" s="7">
        <f t="shared" si="9"/>
        <v>2022251.5168820859</v>
      </c>
      <c r="AE31" s="7">
        <f t="shared" si="10"/>
        <v>2023066.2838988816</v>
      </c>
      <c r="AF31" s="7">
        <f t="shared" si="11"/>
        <v>2023880.3951673976</v>
      </c>
      <c r="AG31" s="27">
        <f t="shared" si="12"/>
        <v>81.969419025816023</v>
      </c>
      <c r="AH31" s="13">
        <f t="shared" si="13"/>
        <v>163.79904827778228</v>
      </c>
      <c r="AI31" s="13">
        <f t="shared" si="14"/>
        <v>245.48933451646008</v>
      </c>
      <c r="AJ31" s="27">
        <f t="shared" si="15"/>
        <v>327.04072246560827</v>
      </c>
      <c r="AK31" s="13">
        <f t="shared" si="16"/>
        <v>408.45365483523346</v>
      </c>
      <c r="AL31" s="14">
        <f t="shared" si="17"/>
        <v>489.72857232927345</v>
      </c>
      <c r="AM31" s="13">
        <f t="shared" si="18"/>
        <v>570.86591365584172</v>
      </c>
      <c r="AN31" s="13">
        <f t="shared" si="19"/>
        <v>651.86611554329284</v>
      </c>
      <c r="AO31" s="14">
        <f t="shared" si="20"/>
        <v>732.72961274534464</v>
      </c>
    </row>
    <row r="32" spans="1:41" x14ac:dyDescent="0.4">
      <c r="A32" s="190">
        <v>38</v>
      </c>
      <c r="B32" s="22">
        <f t="shared" si="21"/>
        <v>1560490.7507078848</v>
      </c>
      <c r="C32" s="7">
        <f t="shared" si="21"/>
        <v>1561858.4032490368</v>
      </c>
      <c r="D32" s="7">
        <f t="shared" si="21"/>
        <v>1563223.664786194</v>
      </c>
      <c r="E32" s="7">
        <f t="shared" si="21"/>
        <v>1564586.5457422393</v>
      </c>
      <c r="F32" s="6">
        <f t="shared" si="21"/>
        <v>1565947.0564675448</v>
      </c>
      <c r="G32" s="7">
        <f t="shared" si="21"/>
        <v>1567305.2072406705</v>
      </c>
      <c r="H32" s="8">
        <f t="shared" si="21"/>
        <v>1568661.0082690392</v>
      </c>
      <c r="I32" s="7">
        <f t="shared" si="21"/>
        <v>1570014.4696896223</v>
      </c>
      <c r="J32" s="7">
        <f t="shared" si="21"/>
        <v>1571365.6015695988</v>
      </c>
      <c r="K32" s="7">
        <f t="shared" si="21"/>
        <v>1572714.4139070166</v>
      </c>
      <c r="L32" s="27">
        <f t="shared" si="22"/>
        <v>136.87314785690978</v>
      </c>
      <c r="M32" s="13">
        <f t="shared" si="23"/>
        <v>273.24325316911563</v>
      </c>
      <c r="N32" s="13">
        <f t="shared" si="24"/>
        <v>409.11377549311146</v>
      </c>
      <c r="O32" s="27">
        <f t="shared" si="25"/>
        <v>544.48814061004668</v>
      </c>
      <c r="P32" s="13">
        <f t="shared" si="26"/>
        <v>679.36974096205086</v>
      </c>
      <c r="Q32" s="14">
        <f t="shared" si="27"/>
        <v>813.76193605549634</v>
      </c>
      <c r="R32" s="13">
        <f t="shared" si="28"/>
        <v>947.66805288614705</v>
      </c>
      <c r="S32" s="13">
        <f t="shared" si="29"/>
        <v>1081.0913863333408</v>
      </c>
      <c r="T32" s="14">
        <f t="shared" si="30"/>
        <v>1214.0351995648816</v>
      </c>
      <c r="V32" s="27">
        <v>83</v>
      </c>
      <c r="W32" s="22">
        <f t="shared" si="2"/>
        <v>2024693.8520054577</v>
      </c>
      <c r="X32" s="7">
        <f t="shared" si="3"/>
        <v>2025506.6557266498</v>
      </c>
      <c r="Y32" s="7">
        <f t="shared" si="4"/>
        <v>2026318.8076403535</v>
      </c>
      <c r="Z32" s="7">
        <f t="shared" si="5"/>
        <v>2027130.3090517516</v>
      </c>
      <c r="AA32" s="6">
        <f t="shared" si="6"/>
        <v>2027941.1612618456</v>
      </c>
      <c r="AB32" s="7">
        <f t="shared" si="7"/>
        <v>2028751.3655674835</v>
      </c>
      <c r="AC32" s="8">
        <f t="shared" si="8"/>
        <v>2029560.9232613738</v>
      </c>
      <c r="AD32" s="7">
        <f t="shared" si="9"/>
        <v>2030369.8356321019</v>
      </c>
      <c r="AE32" s="7">
        <f t="shared" si="10"/>
        <v>2031178.1039641469</v>
      </c>
      <c r="AF32" s="7">
        <f t="shared" si="11"/>
        <v>2031985.7295379061</v>
      </c>
      <c r="AG32" s="27">
        <f t="shared" si="12"/>
        <v>81.309740738710389</v>
      </c>
      <c r="AH32" s="13">
        <f t="shared" si="13"/>
        <v>162.48248551320285</v>
      </c>
      <c r="AI32" s="13">
        <f t="shared" si="14"/>
        <v>243.51866688532755</v>
      </c>
      <c r="AJ32" s="27">
        <f t="shared" si="15"/>
        <v>324.41871547698975</v>
      </c>
      <c r="AK32" s="13">
        <f t="shared" si="16"/>
        <v>405.18305998528376</v>
      </c>
      <c r="AL32" s="14">
        <f t="shared" si="17"/>
        <v>485.81212718272582</v>
      </c>
      <c r="AM32" s="13">
        <f t="shared" si="18"/>
        <v>566.3063419368118</v>
      </c>
      <c r="AN32" s="13">
        <f t="shared" si="19"/>
        <v>646.66612721374258</v>
      </c>
      <c r="AO32" s="14">
        <f t="shared" si="20"/>
        <v>726.89190409937873</v>
      </c>
    </row>
    <row r="33" spans="1:41" x14ac:dyDescent="0.4">
      <c r="A33" s="190">
        <v>39</v>
      </c>
      <c r="B33" s="22">
        <f t="shared" si="21"/>
        <v>1574060.9166314427</v>
      </c>
      <c r="C33" s="7">
        <f t="shared" si="21"/>
        <v>1575405.1196046108</v>
      </c>
      <c r="D33" s="7">
        <f t="shared" si="21"/>
        <v>1576747.0326210486</v>
      </c>
      <c r="E33" s="7">
        <f t="shared" si="21"/>
        <v>1578086.6654087144</v>
      </c>
      <c r="F33" s="6">
        <f t="shared" si="21"/>
        <v>1579424.0276296139</v>
      </c>
      <c r="G33" s="7">
        <f t="shared" si="21"/>
        <v>1580759.1288804109</v>
      </c>
      <c r="H33" s="8">
        <f t="shared" si="21"/>
        <v>1582091.9786930406</v>
      </c>
      <c r="I33" s="7">
        <f t="shared" si="21"/>
        <v>1583422.5865352983</v>
      </c>
      <c r="J33" s="7">
        <f t="shared" si="21"/>
        <v>1584750.9618114419</v>
      </c>
      <c r="K33" s="7">
        <f t="shared" si="21"/>
        <v>1586077.1138627701</v>
      </c>
      <c r="L33" s="27">
        <f t="shared" si="22"/>
        <v>134.52362398896366</v>
      </c>
      <c r="M33" s="13">
        <f t="shared" si="23"/>
        <v>268.56548757618293</v>
      </c>
      <c r="N33" s="13">
        <f t="shared" si="24"/>
        <v>402.12881942884997</v>
      </c>
      <c r="O33" s="27">
        <f t="shared" si="25"/>
        <v>535.21681750100106</v>
      </c>
      <c r="P33" s="13">
        <f t="shared" si="26"/>
        <v>667.83264940488152</v>
      </c>
      <c r="Q33" s="14">
        <f t="shared" si="27"/>
        <v>799.9794527888298</v>
      </c>
      <c r="R33" s="13">
        <f t="shared" si="28"/>
        <v>931.66033569397405</v>
      </c>
      <c r="S33" s="13">
        <f t="shared" si="29"/>
        <v>1062.8783769197762</v>
      </c>
      <c r="T33" s="14">
        <f t="shared" si="30"/>
        <v>1193.6366263758391</v>
      </c>
      <c r="V33" s="27">
        <v>84</v>
      </c>
      <c r="W33" s="22">
        <f t="shared" si="2"/>
        <v>2032792.713629707</v>
      </c>
      <c r="X33" s="7">
        <f t="shared" si="3"/>
        <v>2033599.0575118253</v>
      </c>
      <c r="Y33" s="7">
        <f t="shared" si="4"/>
        <v>2034404.7624525065</v>
      </c>
      <c r="Z33" s="7">
        <f t="shared" si="5"/>
        <v>2035209.8297159821</v>
      </c>
      <c r="AA33" s="6">
        <f t="shared" si="6"/>
        <v>2036014.260562483</v>
      </c>
      <c r="AB33" s="7">
        <f t="shared" si="7"/>
        <v>2036818.0562482597</v>
      </c>
      <c r="AC33" s="8">
        <f t="shared" si="8"/>
        <v>2037621.218025604</v>
      </c>
      <c r="AD33" s="7">
        <f t="shared" si="9"/>
        <v>2038423.7471428555</v>
      </c>
      <c r="AE33" s="7">
        <f t="shared" si="10"/>
        <v>2039225.6448444328</v>
      </c>
      <c r="AF33" s="7">
        <f t="shared" si="11"/>
        <v>2040026.9123708361</v>
      </c>
      <c r="AG33" s="27">
        <f t="shared" si="12"/>
        <v>80.663176689296961</v>
      </c>
      <c r="AH33" s="13">
        <f t="shared" si="13"/>
        <v>161.19206293788739</v>
      </c>
      <c r="AI33" s="13">
        <f t="shared" si="14"/>
        <v>241.58707773219794</v>
      </c>
      <c r="AJ33" s="27">
        <f t="shared" si="15"/>
        <v>321.84863819810562</v>
      </c>
      <c r="AK33" s="13">
        <f t="shared" si="16"/>
        <v>401.97715961793438</v>
      </c>
      <c r="AL33" s="14">
        <f t="shared" si="17"/>
        <v>481.97305543557741</v>
      </c>
      <c r="AM33" s="13">
        <f t="shared" si="18"/>
        <v>561.83673726720735</v>
      </c>
      <c r="AN33" s="13">
        <f t="shared" si="19"/>
        <v>641.56861491547897</v>
      </c>
      <c r="AO33" s="14">
        <f t="shared" si="20"/>
        <v>721.1690963706933</v>
      </c>
    </row>
    <row r="34" spans="1:41" x14ac:dyDescent="0.4">
      <c r="A34" s="190">
        <v>40</v>
      </c>
      <c r="B34" s="22">
        <f t="shared" si="21"/>
        <v>1587401.051968199</v>
      </c>
      <c r="C34" s="7">
        <f t="shared" si="21"/>
        <v>1588722.7853448419</v>
      </c>
      <c r="D34" s="7">
        <f t="shared" si="21"/>
        <v>1590042.3231485651</v>
      </c>
      <c r="E34" s="7">
        <f t="shared" si="21"/>
        <v>1591359.6744745509</v>
      </c>
      <c r="F34" s="6">
        <f t="shared" si="21"/>
        <v>1592674.8483578484</v>
      </c>
      <c r="G34" s="7">
        <f t="shared" si="21"/>
        <v>1593987.8537739166</v>
      </c>
      <c r="H34" s="8">
        <f t="shared" si="21"/>
        <v>1595298.6996391669</v>
      </c>
      <c r="I34" s="7">
        <f t="shared" si="21"/>
        <v>1596607.3948114943</v>
      </c>
      <c r="J34" s="7">
        <f t="shared" si="21"/>
        <v>1597913.9480908022</v>
      </c>
      <c r="K34" s="7">
        <f t="shared" si="21"/>
        <v>1599218.368219529</v>
      </c>
      <c r="L34" s="27">
        <f t="shared" si="22"/>
        <v>132.27239891025238</v>
      </c>
      <c r="M34" s="13">
        <f t="shared" si="23"/>
        <v>264.08291466278024</v>
      </c>
      <c r="N34" s="13">
        <f t="shared" si="24"/>
        <v>395.43456570524722</v>
      </c>
      <c r="O34" s="27">
        <f t="shared" si="25"/>
        <v>526.33034248719923</v>
      </c>
      <c r="P34" s="13">
        <f t="shared" si="26"/>
        <v>656.77320778439753</v>
      </c>
      <c r="Q34" s="14">
        <f t="shared" si="27"/>
        <v>786.76609703851864</v>
      </c>
      <c r="R34" s="13">
        <f t="shared" si="28"/>
        <v>916.31191867543384</v>
      </c>
      <c r="S34" s="13">
        <f t="shared" si="29"/>
        <v>1045.4135544274468</v>
      </c>
      <c r="T34" s="14">
        <f t="shared" si="30"/>
        <v>1174.0738596506417</v>
      </c>
      <c r="V34" s="27">
        <v>85</v>
      </c>
      <c r="W34" s="22">
        <f t="shared" si="2"/>
        <v>2040827.5509586737</v>
      </c>
      <c r="X34" s="7">
        <f t="shared" si="3"/>
        <v>2041627.5618406767</v>
      </c>
      <c r="Y34" s="7">
        <f t="shared" si="4"/>
        <v>2042426.9462457118</v>
      </c>
      <c r="Z34" s="7">
        <f t="shared" si="5"/>
        <v>2043225.7053988057</v>
      </c>
      <c r="AA34" s="6">
        <f t="shared" si="6"/>
        <v>2044023.8405211524</v>
      </c>
      <c r="AB34" s="7">
        <f t="shared" si="7"/>
        <v>2044821.3528301355</v>
      </c>
      <c r="AC34" s="8">
        <f t="shared" si="8"/>
        <v>2045618.2435393429</v>
      </c>
      <c r="AD34" s="7">
        <f t="shared" si="9"/>
        <v>2046414.5138585859</v>
      </c>
      <c r="AE34" s="7">
        <f t="shared" si="10"/>
        <v>2047210.1649939094</v>
      </c>
      <c r="AF34" s="7">
        <f t="shared" si="11"/>
        <v>2048005.1981476131</v>
      </c>
      <c r="AG34" s="27">
        <f t="shared" si="12"/>
        <v>80.029314656741917</v>
      </c>
      <c r="AH34" s="13">
        <f t="shared" si="13"/>
        <v>159.9269599088002</v>
      </c>
      <c r="AI34" s="13">
        <f t="shared" si="14"/>
        <v>239.693341744598</v>
      </c>
      <c r="AJ34" s="27">
        <f t="shared" si="15"/>
        <v>319.32886436977424</v>
      </c>
      <c r="AK34" s="13">
        <f t="shared" si="16"/>
        <v>398.8339302232489</v>
      </c>
      <c r="AL34" s="14">
        <f t="shared" si="17"/>
        <v>478.2089399851393</v>
      </c>
      <c r="AM34" s="13">
        <f t="shared" si="18"/>
        <v>557.45429258327931</v>
      </c>
      <c r="AN34" s="13">
        <f t="shared" si="19"/>
        <v>636.57038520765491</v>
      </c>
      <c r="AO34" s="14">
        <f t="shared" si="20"/>
        <v>715.55761331878603</v>
      </c>
    </row>
    <row r="35" spans="1:41" x14ac:dyDescent="0.4">
      <c r="A35" s="190">
        <v>41</v>
      </c>
      <c r="B35" s="22">
        <f t="shared" si="21"/>
        <v>1600520.6638831545</v>
      </c>
      <c r="C35" s="7">
        <f t="shared" si="21"/>
        <v>1601820.8437107177</v>
      </c>
      <c r="D35" s="7">
        <f t="shared" si="21"/>
        <v>1603118.9162753108</v>
      </c>
      <c r="E35" s="7">
        <f t="shared" si="21"/>
        <v>1604414.8900945866</v>
      </c>
      <c r="F35" s="6">
        <f t="shared" si="21"/>
        <v>1605708.77363124</v>
      </c>
      <c r="G35" s="7">
        <f t="shared" si="21"/>
        <v>1607000.5752935042</v>
      </c>
      <c r="H35" s="8">
        <f t="shared" si="21"/>
        <v>1608290.3034356227</v>
      </c>
      <c r="I35" s="7">
        <f t="shared" si="21"/>
        <v>1609577.9663583327</v>
      </c>
      <c r="J35" s="7">
        <f t="shared" si="21"/>
        <v>1610863.572309328</v>
      </c>
      <c r="K35" s="7">
        <f t="shared" si="21"/>
        <v>1612147.1294837303</v>
      </c>
      <c r="L35" s="27">
        <f t="shared" si="22"/>
        <v>130.11305348691531</v>
      </c>
      <c r="M35" s="13">
        <f t="shared" si="23"/>
        <v>259.78282059566118</v>
      </c>
      <c r="N35" s="13">
        <f t="shared" si="24"/>
        <v>389.01212793122977</v>
      </c>
      <c r="O35" s="27">
        <f t="shared" si="25"/>
        <v>517.80377650004812</v>
      </c>
      <c r="P35" s="13">
        <f t="shared" si="26"/>
        <v>646.16054203105159</v>
      </c>
      <c r="Q35" s="14">
        <f t="shared" si="27"/>
        <v>774.08517524809577</v>
      </c>
      <c r="R35" s="13">
        <f t="shared" si="28"/>
        <v>901.58040217682719</v>
      </c>
      <c r="S35" s="13">
        <f t="shared" si="29"/>
        <v>1028.6489244136028</v>
      </c>
      <c r="T35" s="14">
        <f t="shared" si="30"/>
        <v>1155.2934194270056</v>
      </c>
      <c r="V35" s="27">
        <v>86</v>
      </c>
      <c r="W35" s="22">
        <f t="shared" si="2"/>
        <v>2048799.6145182664</v>
      </c>
      <c r="X35" s="7">
        <f t="shared" si="3"/>
        <v>2049593.4153007208</v>
      </c>
      <c r="Y35" s="7">
        <f t="shared" si="4"/>
        <v>2050386.6016861317</v>
      </c>
      <c r="Z35" s="7">
        <f t="shared" si="5"/>
        <v>2051179.1748619683</v>
      </c>
      <c r="AA35" s="6">
        <f t="shared" si="6"/>
        <v>2051971.1360120361</v>
      </c>
      <c r="AB35" s="7">
        <f t="shared" si="7"/>
        <v>2052762.4863164828</v>
      </c>
      <c r="AC35" s="8">
        <f t="shared" si="8"/>
        <v>2053553.2269518231</v>
      </c>
      <c r="AD35" s="7">
        <f t="shared" si="9"/>
        <v>2054343.3590909499</v>
      </c>
      <c r="AE35" s="7">
        <f t="shared" si="10"/>
        <v>2055132.8839031481</v>
      </c>
      <c r="AF35" s="7">
        <f t="shared" si="11"/>
        <v>2055921.8025541129</v>
      </c>
      <c r="AG35" s="27">
        <f t="shared" si="12"/>
        <v>79.407760030357167</v>
      </c>
      <c r="AH35" s="13">
        <f t="shared" si="13"/>
        <v>158.68639079295099</v>
      </c>
      <c r="AI35" s="13">
        <f t="shared" si="14"/>
        <v>237.83628582232632</v>
      </c>
      <c r="AJ35" s="27">
        <f t="shared" si="15"/>
        <v>316.85783695033751</v>
      </c>
      <c r="AK35" s="13">
        <f t="shared" si="16"/>
        <v>395.75143430917524</v>
      </c>
      <c r="AL35" s="14">
        <f t="shared" si="17"/>
        <v>474.51746635232121</v>
      </c>
      <c r="AM35" s="13">
        <f t="shared" si="18"/>
        <v>553.15631984896027</v>
      </c>
      <c r="AN35" s="13">
        <f t="shared" si="19"/>
        <v>631.66837990703061</v>
      </c>
      <c r="AO35" s="14">
        <f t="shared" si="20"/>
        <v>710.05402997485362</v>
      </c>
    </row>
    <row r="36" spans="1:41" x14ac:dyDescent="0.4">
      <c r="A36" s="190">
        <v>42</v>
      </c>
      <c r="B36" s="22">
        <f t="shared" si="21"/>
        <v>1613428.6460245433</v>
      </c>
      <c r="C36" s="7">
        <f t="shared" si="21"/>
        <v>1614708.130023113</v>
      </c>
      <c r="D36" s="7">
        <f t="shared" si="21"/>
        <v>1615985.5895195703</v>
      </c>
      <c r="E36" s="7">
        <f t="shared" si="21"/>
        <v>1617261.0325032836</v>
      </c>
      <c r="F36" s="6">
        <f t="shared" si="21"/>
        <v>1618534.466913291</v>
      </c>
      <c r="G36" s="7">
        <f t="shared" si="21"/>
        <v>1619805.9006387421</v>
      </c>
      <c r="H36" s="8">
        <f t="shared" si="21"/>
        <v>1621075.3415193206</v>
      </c>
      <c r="I36" s="7">
        <f t="shared" si="21"/>
        <v>1622342.7973456779</v>
      </c>
      <c r="J36" s="7">
        <f t="shared" si="21"/>
        <v>1623608.2758598467</v>
      </c>
      <c r="K36" s="7">
        <f t="shared" si="21"/>
        <v>1624871.7847556612</v>
      </c>
      <c r="L36" s="27">
        <f t="shared" si="22"/>
        <v>128.03973119636066</v>
      </c>
      <c r="M36" s="13">
        <f t="shared" si="23"/>
        <v>255.65360307157971</v>
      </c>
      <c r="N36" s="13">
        <f t="shared" si="24"/>
        <v>382.8442667555064</v>
      </c>
      <c r="O36" s="27">
        <f t="shared" si="25"/>
        <v>509.61434994218871</v>
      </c>
      <c r="P36" s="13">
        <f t="shared" si="26"/>
        <v>635.96645716042258</v>
      </c>
      <c r="Q36" s="14">
        <f t="shared" si="27"/>
        <v>761.90317003638484</v>
      </c>
      <c r="R36" s="13">
        <f t="shared" si="28"/>
        <v>887.42704755673185</v>
      </c>
      <c r="S36" s="13">
        <f t="shared" si="29"/>
        <v>1012.5406263149343</v>
      </c>
      <c r="T36" s="14">
        <f t="shared" si="30"/>
        <v>1137.2464207734447</v>
      </c>
      <c r="V36" s="27">
        <v>87</v>
      </c>
      <c r="W36" s="22">
        <f t="shared" si="2"/>
        <v>2056710.1162059635</v>
      </c>
      <c r="X36" s="7">
        <f t="shared" si="3"/>
        <v>2057497.8260172582</v>
      </c>
      <c r="Y36" s="7">
        <f t="shared" si="4"/>
        <v>2058284.9331430125</v>
      </c>
      <c r="Z36" s="7">
        <f t="shared" si="5"/>
        <v>2059071.4387347063</v>
      </c>
      <c r="AA36" s="6">
        <f t="shared" si="6"/>
        <v>2059857.3439403062</v>
      </c>
      <c r="AB36" s="7">
        <f t="shared" si="7"/>
        <v>2060642.6499042786</v>
      </c>
      <c r="AC36" s="8">
        <f t="shared" si="8"/>
        <v>2061427.3577675994</v>
      </c>
      <c r="AD36" s="7">
        <f t="shared" si="9"/>
        <v>2062211.4686677768</v>
      </c>
      <c r="AE36" s="7">
        <f t="shared" si="10"/>
        <v>2062994.9837388583</v>
      </c>
      <c r="AF36" s="7">
        <f t="shared" si="11"/>
        <v>2063777.9041114526</v>
      </c>
      <c r="AG36" s="27">
        <f t="shared" si="12"/>
        <v>78.798134869430214</v>
      </c>
      <c r="AH36" s="13">
        <f t="shared" si="13"/>
        <v>157.46960309613496</v>
      </c>
      <c r="AI36" s="13">
        <f t="shared" si="14"/>
        <v>236.01478628464974</v>
      </c>
      <c r="AJ36" s="27">
        <f t="shared" si="15"/>
        <v>314.43406440340914</v>
      </c>
      <c r="AK36" s="13">
        <f t="shared" si="16"/>
        <v>392.72781579662114</v>
      </c>
      <c r="AL36" s="14">
        <f t="shared" si="17"/>
        <v>470.8964171926491</v>
      </c>
      <c r="AM36" s="13">
        <f t="shared" si="18"/>
        <v>548.94024371192791</v>
      </c>
      <c r="AN36" s="13">
        <f t="shared" si="19"/>
        <v>626.85966887464747</v>
      </c>
      <c r="AO36" s="14">
        <f t="shared" si="20"/>
        <v>704.65506461565383</v>
      </c>
    </row>
    <row r="37" spans="1:41" x14ac:dyDescent="0.4">
      <c r="A37" s="190">
        <v>43</v>
      </c>
      <c r="B37" s="22">
        <f t="shared" si="21"/>
        <v>1626133.3316791684</v>
      </c>
      <c r="C37" s="7">
        <f t="shared" si="21"/>
        <v>1627392.9242290333</v>
      </c>
      <c r="D37" s="7">
        <f t="shared" si="21"/>
        <v>1628650.5699569436</v>
      </c>
      <c r="E37" s="7">
        <f t="shared" si="21"/>
        <v>1629906.2763680073</v>
      </c>
      <c r="F37" s="6">
        <f t="shared" si="21"/>
        <v>1631160.0509211482</v>
      </c>
      <c r="G37" s="7">
        <f t="shared" si="21"/>
        <v>1632411.9010294918</v>
      </c>
      <c r="H37" s="8">
        <f t="shared" si="21"/>
        <v>1633661.834060756</v>
      </c>
      <c r="I37" s="7">
        <f t="shared" si="21"/>
        <v>1634909.8573376313</v>
      </c>
      <c r="J37" s="7">
        <f t="shared" si="21"/>
        <v>1636155.9781381569</v>
      </c>
      <c r="K37" s="7">
        <f t="shared" si="21"/>
        <v>1637400.2036960917</v>
      </c>
      <c r="L37" s="27">
        <f t="shared" si="22"/>
        <v>126.04707683017477</v>
      </c>
      <c r="M37" s="13">
        <f t="shared" si="23"/>
        <v>251.68465050728992</v>
      </c>
      <c r="N37" s="13">
        <f t="shared" si="24"/>
        <v>376.91521131736226</v>
      </c>
      <c r="O37" s="27">
        <f t="shared" si="25"/>
        <v>501.74122804985382</v>
      </c>
      <c r="P37" s="13">
        <f t="shared" si="26"/>
        <v>626.16514822933823</v>
      </c>
      <c r="Q37" s="14">
        <f t="shared" si="27"/>
        <v>750.18939835135825</v>
      </c>
      <c r="R37" s="13">
        <f t="shared" si="28"/>
        <v>873.8163841215428</v>
      </c>
      <c r="S37" s="13">
        <f t="shared" si="29"/>
        <v>997.04849067307077</v>
      </c>
      <c r="T37" s="14">
        <f t="shared" si="30"/>
        <v>1119.8880828039255</v>
      </c>
      <c r="V37" s="27">
        <v>88</v>
      </c>
      <c r="W37" s="22">
        <f t="shared" si="2"/>
        <v>2064560.2309127345</v>
      </c>
      <c r="X37" s="7">
        <f t="shared" si="3"/>
        <v>2065341.9652664664</v>
      </c>
      <c r="Y37" s="7">
        <f t="shared" si="4"/>
        <v>2066123.1082930132</v>
      </c>
      <c r="Z37" s="7">
        <f t="shared" si="5"/>
        <v>2066903.6611093513</v>
      </c>
      <c r="AA37" s="6">
        <f t="shared" si="6"/>
        <v>2067683.6248290825</v>
      </c>
      <c r="AB37" s="7">
        <f t="shared" si="7"/>
        <v>2068463.0005624553</v>
      </c>
      <c r="AC37" s="8">
        <f t="shared" si="8"/>
        <v>2069241.7894163732</v>
      </c>
      <c r="AD37" s="7">
        <f t="shared" si="9"/>
        <v>2070019.9924944073</v>
      </c>
      <c r="AE37" s="7">
        <f t="shared" si="10"/>
        <v>2070797.610896813</v>
      </c>
      <c r="AF37" s="7">
        <f t="shared" si="11"/>
        <v>2071574.6457205417</v>
      </c>
      <c r="AG37" s="27">
        <f t="shared" si="12"/>
        <v>78.20007700053975</v>
      </c>
      <c r="AH37" s="13">
        <f t="shared" si="13"/>
        <v>156.27587569365278</v>
      </c>
      <c r="AI37" s="13">
        <f t="shared" si="14"/>
        <v>234.2277662390843</v>
      </c>
      <c r="AJ37" s="27">
        <f t="shared" si="15"/>
        <v>312.05611723591574</v>
      </c>
      <c r="AK37" s="13">
        <f t="shared" si="16"/>
        <v>389.76129572256468</v>
      </c>
      <c r="AL37" s="14">
        <f t="shared" si="17"/>
        <v>467.34366718260571</v>
      </c>
      <c r="AM37" s="13">
        <f t="shared" si="18"/>
        <v>544.80359556199983</v>
      </c>
      <c r="AN37" s="13">
        <f t="shared" si="19"/>
        <v>622.14144327305257</v>
      </c>
      <c r="AO37" s="14">
        <f t="shared" si="20"/>
        <v>699.35757120093331</v>
      </c>
    </row>
    <row r="38" spans="1:41" x14ac:dyDescent="0.4">
      <c r="A38" s="190">
        <v>44</v>
      </c>
      <c r="B38" s="22">
        <f t="shared" si="21"/>
        <v>1638642.5412012916</v>
      </c>
      <c r="C38" s="7">
        <f t="shared" si="21"/>
        <v>1639882.997800068</v>
      </c>
      <c r="D38" s="7">
        <f t="shared" si="21"/>
        <v>1641121.5805955525</v>
      </c>
      <c r="E38" s="7">
        <f t="shared" si="21"/>
        <v>1642358.2966480548</v>
      </c>
      <c r="F38" s="6">
        <f t="shared" si="21"/>
        <v>1643593.1529754172</v>
      </c>
      <c r="G38" s="7">
        <f t="shared" si="21"/>
        <v>1644826.1565533618</v>
      </c>
      <c r="H38" s="8">
        <f t="shared" si="21"/>
        <v>1646057.314315842</v>
      </c>
      <c r="I38" s="7">
        <f t="shared" si="21"/>
        <v>1647286.6331553834</v>
      </c>
      <c r="J38" s="7">
        <f t="shared" si="21"/>
        <v>1648514.1199234221</v>
      </c>
      <c r="K38" s="7">
        <f t="shared" si="21"/>
        <v>1649739.7814306438</v>
      </c>
      <c r="L38" s="27">
        <f t="shared" si="22"/>
        <v>124.13018312701024</v>
      </c>
      <c r="M38" s="13">
        <f t="shared" si="23"/>
        <v>247.86623681592755</v>
      </c>
      <c r="N38" s="13">
        <f t="shared" si="24"/>
        <v>371.21050363429822</v>
      </c>
      <c r="O38" s="27">
        <f t="shared" si="25"/>
        <v>494.16530638094991</v>
      </c>
      <c r="P38" s="13">
        <f t="shared" si="26"/>
        <v>616.73294830229133</v>
      </c>
      <c r="Q38" s="14">
        <f t="shared" si="27"/>
        <v>738.91571329906583</v>
      </c>
      <c r="R38" s="13">
        <f t="shared" si="28"/>
        <v>860.71586613589898</v>
      </c>
      <c r="S38" s="13">
        <f t="shared" si="29"/>
        <v>982.13565265480429</v>
      </c>
      <c r="T38" s="14">
        <f t="shared" si="30"/>
        <v>1103.177299967967</v>
      </c>
      <c r="V38" s="27">
        <v>89</v>
      </c>
      <c r="W38" s="22">
        <f t="shared" si="2"/>
        <v>2072351.0980592608</v>
      </c>
      <c r="X38" s="7">
        <f t="shared" si="3"/>
        <v>2073126.9690033554</v>
      </c>
      <c r="Y38" s="7">
        <f t="shared" si="4"/>
        <v>2073902.2596399512</v>
      </c>
      <c r="Z38" s="7">
        <f t="shared" si="5"/>
        <v>2074676.9710529265</v>
      </c>
      <c r="AA38" s="6">
        <f t="shared" si="6"/>
        <v>2075451.104322922</v>
      </c>
      <c r="AB38" s="7">
        <f t="shared" si="7"/>
        <v>2076224.6605273567</v>
      </c>
      <c r="AC38" s="8">
        <f t="shared" si="8"/>
        <v>2076997.6407404414</v>
      </c>
      <c r="AD38" s="7">
        <f t="shared" si="9"/>
        <v>2077770.0460331908</v>
      </c>
      <c r="AE38" s="7">
        <f t="shared" si="10"/>
        <v>2078541.8774734361</v>
      </c>
      <c r="AF38" s="7">
        <f t="shared" si="11"/>
        <v>2079313.1361258393</v>
      </c>
      <c r="AG38" s="27">
        <f t="shared" si="12"/>
        <v>77.613239204743877</v>
      </c>
      <c r="AH38" s="13">
        <f t="shared" si="13"/>
        <v>155.10451718792319</v>
      </c>
      <c r="AI38" s="13">
        <f t="shared" si="14"/>
        <v>232.4741931410972</v>
      </c>
      <c r="AJ38" s="27">
        <f t="shared" si="15"/>
        <v>309.72262474824674</v>
      </c>
      <c r="AK38" s="13">
        <f t="shared" si="16"/>
        <v>386.85016819881275</v>
      </c>
      <c r="AL38" s="14">
        <f t="shared" si="17"/>
        <v>463.85717819607817</v>
      </c>
      <c r="AM38" s="13">
        <f t="shared" si="18"/>
        <v>540.7440079622902</v>
      </c>
      <c r="AN38" s="13">
        <f t="shared" si="19"/>
        <v>617.51100924634375</v>
      </c>
      <c r="AO38" s="14">
        <f t="shared" si="20"/>
        <v>694.15853233705275</v>
      </c>
    </row>
    <row r="39" spans="1:41" x14ac:dyDescent="0.4">
      <c r="A39" s="190">
        <v>45</v>
      </c>
      <c r="B39" s="22">
        <f t="shared" si="21"/>
        <v>1650963.6244473131</v>
      </c>
      <c r="C39" s="7">
        <f t="shared" si="21"/>
        <v>1652185.6557036049</v>
      </c>
      <c r="D39" s="7">
        <f t="shared" si="21"/>
        <v>1653405.8818899291</v>
      </c>
      <c r="E39" s="7">
        <f t="shared" si="21"/>
        <v>1654624.3096572529</v>
      </c>
      <c r="F39" s="6">
        <f t="shared" si="21"/>
        <v>1655840.9456174211</v>
      </c>
      <c r="G39" s="7">
        <f t="shared" si="21"/>
        <v>1657055.7963434695</v>
      </c>
      <c r="H39" s="8">
        <f t="shared" si="21"/>
        <v>1658268.868369939</v>
      </c>
      <c r="I39" s="7">
        <f t="shared" si="21"/>
        <v>1659480.1681931866</v>
      </c>
      <c r="J39" s="7">
        <f t="shared" si="21"/>
        <v>1660689.7022716871</v>
      </c>
      <c r="K39" s="7">
        <f t="shared" si="21"/>
        <v>1661897.4770263389</v>
      </c>
      <c r="L39" s="27">
        <f t="shared" si="22"/>
        <v>122.28454414336011</v>
      </c>
      <c r="M39" s="13">
        <f t="shared" si="23"/>
        <v>244.18942946521565</v>
      </c>
      <c r="N39" s="13">
        <f t="shared" si="24"/>
        <v>365.71686259983107</v>
      </c>
      <c r="O39" s="27">
        <f t="shared" si="25"/>
        <v>486.86903196992353</v>
      </c>
      <c r="P39" s="13">
        <f t="shared" si="26"/>
        <v>607.64810798084363</v>
      </c>
      <c r="Q39" s="14">
        <f t="shared" si="27"/>
        <v>728.05624321289361</v>
      </c>
      <c r="R39" s="13">
        <f t="shared" si="28"/>
        <v>848.0955726034008</v>
      </c>
      <c r="S39" s="13">
        <f t="shared" si="29"/>
        <v>967.7682136381045</v>
      </c>
      <c r="T39" s="14">
        <f t="shared" si="30"/>
        <v>1087.0762665355578</v>
      </c>
      <c r="V39" s="27">
        <v>90</v>
      </c>
      <c r="W39" s="22">
        <f t="shared" si="2"/>
        <v>2080083.8230519041</v>
      </c>
      <c r="X39" s="7">
        <f t="shared" si="3"/>
        <v>2080853.9393099935</v>
      </c>
      <c r="Y39" s="7">
        <f t="shared" si="4"/>
        <v>2081623.4859553354</v>
      </c>
      <c r="Z39" s="7">
        <f t="shared" si="5"/>
        <v>2082392.4640400414</v>
      </c>
      <c r="AA39" s="6">
        <f t="shared" si="6"/>
        <v>2083160.874613117</v>
      </c>
      <c r="AB39" s="7">
        <f t="shared" si="7"/>
        <v>2083928.718720475</v>
      </c>
      <c r="AC39" s="8">
        <f t="shared" si="8"/>
        <v>2084695.9974049451</v>
      </c>
      <c r="AD39" s="7">
        <f t="shared" si="9"/>
        <v>2085462.7117062912</v>
      </c>
      <c r="AE39" s="7">
        <f t="shared" si="10"/>
        <v>2086228.8626612208</v>
      </c>
      <c r="AF39" s="7">
        <f t="shared" si="11"/>
        <v>2086994.451303395</v>
      </c>
      <c r="AG39" s="27">
        <f t="shared" si="12"/>
        <v>77.037288431543857</v>
      </c>
      <c r="AH39" s="13">
        <f t="shared" si="13"/>
        <v>153.95486437552609</v>
      </c>
      <c r="AI39" s="13">
        <f t="shared" si="14"/>
        <v>230.75307648908347</v>
      </c>
      <c r="AJ39" s="27">
        <f t="shared" si="15"/>
        <v>307.43227198533714</v>
      </c>
      <c r="AK39" s="13">
        <f t="shared" si="16"/>
        <v>383.99279664549977</v>
      </c>
      <c r="AL39" s="14">
        <f t="shared" si="17"/>
        <v>460.43499481538311</v>
      </c>
      <c r="AM39" s="13">
        <f t="shared" si="18"/>
        <v>536.75920942774974</v>
      </c>
      <c r="AN39" s="13">
        <f t="shared" si="19"/>
        <v>612.96578199719079</v>
      </c>
      <c r="AO39" s="14">
        <f t="shared" si="20"/>
        <v>689.0550526343286</v>
      </c>
    </row>
    <row r="40" spans="1:41" x14ac:dyDescent="0.4">
      <c r="A40" s="190">
        <v>46</v>
      </c>
      <c r="B40" s="22">
        <f t="shared" si="21"/>
        <v>1663103.498840766</v>
      </c>
      <c r="C40" s="7">
        <f t="shared" si="21"/>
        <v>1664307.7740616093</v>
      </c>
      <c r="D40" s="7">
        <f t="shared" si="21"/>
        <v>1665510.3089988255</v>
      </c>
      <c r="E40" s="7">
        <f t="shared" si="21"/>
        <v>1666711.1099259781</v>
      </c>
      <c r="F40" s="6">
        <f t="shared" si="21"/>
        <v>1667910.1830805209</v>
      </c>
      <c r="G40" s="7">
        <f t="shared" si="21"/>
        <v>1669107.5346640872</v>
      </c>
      <c r="H40" s="8">
        <f t="shared" si="21"/>
        <v>1670303.1708427703</v>
      </c>
      <c r="I40" s="7">
        <f t="shared" si="21"/>
        <v>1671497.0977474039</v>
      </c>
      <c r="J40" s="7">
        <f t="shared" si="21"/>
        <v>1672689.321473839</v>
      </c>
      <c r="K40" s="7">
        <f t="shared" si="21"/>
        <v>1673879.8480832144</v>
      </c>
      <c r="L40" s="27">
        <f t="shared" si="22"/>
        <v>120.50601439457387</v>
      </c>
      <c r="M40" s="13">
        <f t="shared" si="23"/>
        <v>240.64600885682739</v>
      </c>
      <c r="N40" s="13">
        <f t="shared" si="24"/>
        <v>360.42206470342353</v>
      </c>
      <c r="O40" s="27">
        <f t="shared" si="25"/>
        <v>479.83624643995427</v>
      </c>
      <c r="P40" s="13">
        <f t="shared" si="26"/>
        <v>598.89060194487683</v>
      </c>
      <c r="Q40" s="14">
        <f t="shared" si="27"/>
        <v>717.58716263622046</v>
      </c>
      <c r="R40" s="13">
        <f t="shared" si="28"/>
        <v>835.92794364248402</v>
      </c>
      <c r="S40" s="13">
        <f t="shared" si="29"/>
        <v>953.91494397097267</v>
      </c>
      <c r="T40" s="14">
        <f t="shared" si="30"/>
        <v>1071.5501466759015</v>
      </c>
      <c r="V40" s="27">
        <v>91</v>
      </c>
      <c r="W40" s="22">
        <f t="shared" si="2"/>
        <v>2087759.4786634485</v>
      </c>
      <c r="X40" s="7">
        <f t="shared" si="3"/>
        <v>2088523.9457689931</v>
      </c>
      <c r="Y40" s="7">
        <f t="shared" si="4"/>
        <v>2089287.8536446374</v>
      </c>
      <c r="Z40" s="7">
        <f t="shared" si="5"/>
        <v>2090051.2033119891</v>
      </c>
      <c r="AA40" s="6">
        <f t="shared" si="6"/>
        <v>2090813.9957896799</v>
      </c>
      <c r="AB40" s="7">
        <f t="shared" si="7"/>
        <v>2091576.2320933673</v>
      </c>
      <c r="AC40" s="8">
        <f t="shared" si="8"/>
        <v>2092337.9132357489</v>
      </c>
      <c r="AD40" s="7">
        <f t="shared" si="9"/>
        <v>2093099.0402265764</v>
      </c>
      <c r="AE40" s="7">
        <f t="shared" si="10"/>
        <v>2093859.6140726663</v>
      </c>
      <c r="AF40" s="7">
        <f t="shared" si="11"/>
        <v>2094619.6357779123</v>
      </c>
      <c r="AG40" s="27">
        <f t="shared" si="12"/>
        <v>76.471905077807605</v>
      </c>
      <c r="AH40" s="13">
        <f t="shared" si="13"/>
        <v>152.82628078665584</v>
      </c>
      <c r="AI40" s="13">
        <f t="shared" si="14"/>
        <v>229.06346567114815</v>
      </c>
      <c r="AJ40" s="27">
        <f t="shared" si="15"/>
        <v>305.18379689380527</v>
      </c>
      <c r="AK40" s="13">
        <f t="shared" si="16"/>
        <v>381.18761023087427</v>
      </c>
      <c r="AL40" s="14">
        <f t="shared" si="17"/>
        <v>457.07524009421468</v>
      </c>
      <c r="AM40" s="13">
        <f t="shared" si="18"/>
        <v>532.84701952920295</v>
      </c>
      <c r="AN40" s="13">
        <f t="shared" si="19"/>
        <v>608.50328022078611</v>
      </c>
      <c r="AO40" s="14">
        <f t="shared" si="20"/>
        <v>684.0443525086157</v>
      </c>
    </row>
    <row r="41" spans="1:41" x14ac:dyDescent="0.4">
      <c r="A41" s="190">
        <v>47</v>
      </c>
      <c r="B41" s="22">
        <f t="shared" si="21"/>
        <v>1675068.6836022332</v>
      </c>
      <c r="C41" s="7">
        <f t="shared" si="21"/>
        <v>1676255.8340234293</v>
      </c>
      <c r="D41" s="7">
        <f t="shared" si="21"/>
        <v>1677441.3053054286</v>
      </c>
      <c r="E41" s="7">
        <f t="shared" si="21"/>
        <v>1678625.1033732195</v>
      </c>
      <c r="F41" s="6">
        <f t="shared" si="21"/>
        <v>1679807.2341184081</v>
      </c>
      <c r="G41" s="7">
        <f t="shared" si="21"/>
        <v>1680987.7033994808</v>
      </c>
      <c r="H41" s="8">
        <f t="shared" si="21"/>
        <v>1682166.5170420567</v>
      </c>
      <c r="I41" s="7">
        <f t="shared" si="21"/>
        <v>1683343.6808391372</v>
      </c>
      <c r="J41" s="7">
        <f t="shared" si="21"/>
        <v>1684519.2005513653</v>
      </c>
      <c r="K41" s="7">
        <f t="shared" si="21"/>
        <v>1685693.0819072672</v>
      </c>
      <c r="L41" s="27">
        <f t="shared" si="22"/>
        <v>118.79077294073068</v>
      </c>
      <c r="M41" s="13">
        <f t="shared" si="23"/>
        <v>237.22839745227247</v>
      </c>
      <c r="N41" s="13">
        <f t="shared" si="24"/>
        <v>355.31483911792748</v>
      </c>
      <c r="O41" s="27">
        <f t="shared" si="25"/>
        <v>473.05204797303304</v>
      </c>
      <c r="P41" s="13">
        <f t="shared" si="26"/>
        <v>590.44195868284442</v>
      </c>
      <c r="Q41" s="14">
        <f t="shared" si="27"/>
        <v>707.48649068525992</v>
      </c>
      <c r="R41" s="13">
        <f t="shared" si="28"/>
        <v>824.18754835193977</v>
      </c>
      <c r="S41" s="13">
        <f t="shared" si="29"/>
        <v>940.5470211408101</v>
      </c>
      <c r="T41" s="14">
        <f t="shared" si="30"/>
        <v>1056.5667837425135</v>
      </c>
      <c r="V41" s="27">
        <v>92</v>
      </c>
      <c r="W41" s="22">
        <f t="shared" si="2"/>
        <v>2095379.106343295</v>
      </c>
      <c r="X41" s="7">
        <f t="shared" si="3"/>
        <v>2096138.0267668939</v>
      </c>
      <c r="Y41" s="7">
        <f t="shared" si="4"/>
        <v>2096896.3980439017</v>
      </c>
      <c r="Z41" s="7">
        <f t="shared" si="5"/>
        <v>2097654.2211666326</v>
      </c>
      <c r="AA41" s="6">
        <f t="shared" si="6"/>
        <v>2098411.4971245346</v>
      </c>
      <c r="AB41" s="7">
        <f t="shared" si="7"/>
        <v>2099168.2269042041</v>
      </c>
      <c r="AC41" s="8">
        <f t="shared" si="8"/>
        <v>2099924.411489388</v>
      </c>
      <c r="AD41" s="7">
        <f t="shared" si="9"/>
        <v>2100680.0518610072</v>
      </c>
      <c r="AE41" s="7">
        <f t="shared" si="10"/>
        <v>2101435.1489971606</v>
      </c>
      <c r="AF41" s="7">
        <f t="shared" si="11"/>
        <v>2102189.7038731342</v>
      </c>
      <c r="AG41" s="27">
        <f t="shared" si="12"/>
        <v>75.91678229579702</v>
      </c>
      <c r="AH41" s="13">
        <f t="shared" si="13"/>
        <v>151.71815533260815</v>
      </c>
      <c r="AI41" s="13">
        <f t="shared" si="14"/>
        <v>227.40444794297218</v>
      </c>
      <c r="AJ41" s="27">
        <f t="shared" si="15"/>
        <v>302.97598762763664</v>
      </c>
      <c r="AK41" s="13">
        <f t="shared" si="16"/>
        <v>378.43310056300834</v>
      </c>
      <c r="AL41" s="14">
        <f t="shared" si="17"/>
        <v>453.77611160557717</v>
      </c>
      <c r="AM41" s="13">
        <f t="shared" si="18"/>
        <v>529.00534430705011</v>
      </c>
      <c r="AN41" s="13">
        <f t="shared" si="19"/>
        <v>604.12112090550363</v>
      </c>
      <c r="AO41" s="14">
        <f t="shared" si="20"/>
        <v>679.1237623472698</v>
      </c>
    </row>
    <row r="42" spans="1:41" x14ac:dyDescent="0.4">
      <c r="A42" s="190">
        <v>48</v>
      </c>
      <c r="B42" s="22">
        <f t="shared" si="21"/>
        <v>1686865.3306034985</v>
      </c>
      <c r="C42" s="7">
        <f t="shared" si="21"/>
        <v>1688035.9523050906</v>
      </c>
      <c r="D42" s="7">
        <f t="shared" si="21"/>
        <v>1689204.9526456876</v>
      </c>
      <c r="E42" s="7">
        <f t="shared" si="21"/>
        <v>1690372.3372277906</v>
      </c>
      <c r="F42" s="6">
        <f t="shared" si="21"/>
        <v>1691538.1116229838</v>
      </c>
      <c r="G42" s="7">
        <f t="shared" si="21"/>
        <v>1692702.2813721823</v>
      </c>
      <c r="H42" s="8">
        <f t="shared" si="21"/>
        <v>1693864.8519858511</v>
      </c>
      <c r="I42" s="7">
        <f t="shared" si="21"/>
        <v>1695025.8289442428</v>
      </c>
      <c r="J42" s="7">
        <f t="shared" si="21"/>
        <v>1696185.217697623</v>
      </c>
      <c r="K42" s="7">
        <f t="shared" si="21"/>
        <v>1697343.023666491</v>
      </c>
      <c r="L42" s="27">
        <f t="shared" si="22"/>
        <v>117.1352917177137</v>
      </c>
      <c r="M42" s="13">
        <f t="shared" si="23"/>
        <v>233.9295972713735</v>
      </c>
      <c r="N42" s="13">
        <f t="shared" si="24"/>
        <v>350.38477517012507</v>
      </c>
      <c r="O42" s="27">
        <f t="shared" si="25"/>
        <v>466.50266952998936</v>
      </c>
      <c r="P42" s="13">
        <f t="shared" si="26"/>
        <v>582.28511023311876</v>
      </c>
      <c r="Q42" s="14">
        <f t="shared" si="27"/>
        <v>697.73391305445693</v>
      </c>
      <c r="R42" s="13">
        <f t="shared" si="28"/>
        <v>812.85087981075048</v>
      </c>
      <c r="S42" s="13">
        <f t="shared" si="29"/>
        <v>927.63779849489219</v>
      </c>
      <c r="T42" s="14">
        <f t="shared" si="30"/>
        <v>1042.0964434118941</v>
      </c>
      <c r="V42" s="27">
        <v>93</v>
      </c>
      <c r="W42" s="22">
        <f t="shared" si="2"/>
        <v>2102943.7174614207</v>
      </c>
      <c r="X42" s="7">
        <f t="shared" si="3"/>
        <v>2103697.1907317191</v>
      </c>
      <c r="Y42" s="7">
        <f t="shared" si="4"/>
        <v>2104450.1246509589</v>
      </c>
      <c r="Z42" s="7">
        <f t="shared" si="5"/>
        <v>2105202.5201832983</v>
      </c>
      <c r="AA42" s="6">
        <f t="shared" si="6"/>
        <v>2105954.3782901429</v>
      </c>
      <c r="AB42" s="7">
        <f t="shared" si="7"/>
        <v>2106705.6999301547</v>
      </c>
      <c r="AC42" s="8">
        <f t="shared" si="8"/>
        <v>2107456.4860592615</v>
      </c>
      <c r="AD42" s="7">
        <f t="shared" si="9"/>
        <v>2108206.73763067</v>
      </c>
      <c r="AE42" s="7">
        <f t="shared" si="10"/>
        <v>2108956.4555948745</v>
      </c>
      <c r="AF42" s="7">
        <f t="shared" si="11"/>
        <v>2109705.6408996666</v>
      </c>
      <c r="AG42" s="27">
        <f t="shared" si="12"/>
        <v>75.37162536336109</v>
      </c>
      <c r="AH42" s="13">
        <f t="shared" si="13"/>
        <v>150.62990104034543</v>
      </c>
      <c r="AI42" s="13">
        <f t="shared" si="14"/>
        <v>225.77514652907848</v>
      </c>
      <c r="AJ42" s="27">
        <f t="shared" si="15"/>
        <v>300.80768005130813</v>
      </c>
      <c r="AK42" s="13">
        <f t="shared" si="16"/>
        <v>375.72781855147332</v>
      </c>
      <c r="AL42" s="14">
        <f t="shared" si="17"/>
        <v>450.53587770694867</v>
      </c>
      <c r="AM42" s="13">
        <f t="shared" si="18"/>
        <v>525.2321719378233</v>
      </c>
      <c r="AN42" s="13">
        <f t="shared" si="19"/>
        <v>599.81701440736651</v>
      </c>
      <c r="AO42" s="14">
        <f t="shared" si="20"/>
        <v>674.29071703087538</v>
      </c>
    </row>
    <row r="43" spans="1:41" x14ac:dyDescent="0.4">
      <c r="A43" s="190">
        <v>49</v>
      </c>
      <c r="B43" s="22">
        <f t="shared" si="21"/>
        <v>1698499.2522418103</v>
      </c>
      <c r="C43" s="7">
        <f t="shared" si="21"/>
        <v>1699653.9087852242</v>
      </c>
      <c r="D43" s="7">
        <f t="shared" si="21"/>
        <v>1700806.9986292764</v>
      </c>
      <c r="E43" s="7">
        <f t="shared" si="21"/>
        <v>1701958.5270776276</v>
      </c>
      <c r="F43" s="6">
        <f t="shared" si="21"/>
        <v>1703108.4994052681</v>
      </c>
      <c r="G43" s="7">
        <f t="shared" si="21"/>
        <v>1704256.9208587345</v>
      </c>
      <c r="H43" s="8">
        <f t="shared" si="21"/>
        <v>1705403.7966563201</v>
      </c>
      <c r="I43" s="7">
        <f t="shared" si="21"/>
        <v>1706549.1319882756</v>
      </c>
      <c r="J43" s="7">
        <f t="shared" si="21"/>
        <v>1707692.9320170272</v>
      </c>
      <c r="K43" s="7">
        <f t="shared" si="21"/>
        <v>1708835.2018773761</v>
      </c>
      <c r="L43" s="27">
        <f t="shared" si="22"/>
        <v>115.53630756260827</v>
      </c>
      <c r="M43" s="13">
        <f t="shared" si="23"/>
        <v>230.7431346278172</v>
      </c>
      <c r="N43" s="13">
        <f t="shared" si="24"/>
        <v>345.62224048841745</v>
      </c>
      <c r="O43" s="27">
        <f t="shared" si="25"/>
        <v>460.17537109926343</v>
      </c>
      <c r="P43" s="13">
        <f t="shared" si="26"/>
        <v>574.40425920276903</v>
      </c>
      <c r="Q43" s="14">
        <f t="shared" si="27"/>
        <v>688.3106244544033</v>
      </c>
      <c r="R43" s="13">
        <f t="shared" si="28"/>
        <v>801.89617355936207</v>
      </c>
      <c r="S43" s="13">
        <f t="shared" si="29"/>
        <v>915.16260039107874</v>
      </c>
      <c r="T43" s="14">
        <f t="shared" si="30"/>
        <v>1028.1115861178841</v>
      </c>
      <c r="V43" s="27">
        <v>94</v>
      </c>
      <c r="W43" s="22">
        <f t="shared" si="2"/>
        <v>2110454.2944901492</v>
      </c>
      <c r="X43" s="7">
        <f t="shared" si="3"/>
        <v>2111202.417308745</v>
      </c>
      <c r="Y43" s="7">
        <f t="shared" si="4"/>
        <v>2111950.0102952048</v>
      </c>
      <c r="Z43" s="7">
        <f t="shared" si="5"/>
        <v>2112697.0743866232</v>
      </c>
      <c r="AA43" s="6">
        <f t="shared" si="6"/>
        <v>2113443.6105174427</v>
      </c>
      <c r="AB43" s="7">
        <f t="shared" si="7"/>
        <v>2114189.6196194678</v>
      </c>
      <c r="AC43" s="8">
        <f t="shared" si="8"/>
        <v>2114935.1026218771</v>
      </c>
      <c r="AD43" s="7">
        <f t="shared" si="9"/>
        <v>2115680.0604512263</v>
      </c>
      <c r="AE43" s="7">
        <f t="shared" si="10"/>
        <v>2116424.4940314679</v>
      </c>
      <c r="AF43" s="7">
        <f t="shared" si="11"/>
        <v>2117168.4042839538</v>
      </c>
      <c r="AG43" s="27">
        <f t="shared" si="12"/>
        <v>74.836151068098843</v>
      </c>
      <c r="AH43" s="13">
        <f t="shared" si="13"/>
        <v>149.56095383642241</v>
      </c>
      <c r="AI43" s="13">
        <f t="shared" si="14"/>
        <v>224.17471883632243</v>
      </c>
      <c r="AJ43" s="27">
        <f t="shared" si="15"/>
        <v>298.67775535956025</v>
      </c>
      <c r="AK43" s="13">
        <f t="shared" si="16"/>
        <v>373.07037147553638</v>
      </c>
      <c r="AL43" s="14">
        <f t="shared" si="17"/>
        <v>447.35287404153496</v>
      </c>
      <c r="AM43" s="13">
        <f t="shared" si="18"/>
        <v>521.52556868968531</v>
      </c>
      <c r="AN43" s="13">
        <f t="shared" si="19"/>
        <v>595.58875985955819</v>
      </c>
      <c r="AO43" s="14">
        <f t="shared" si="20"/>
        <v>669.54275078140199</v>
      </c>
    </row>
    <row r="44" spans="1:41" x14ac:dyDescent="0.4">
      <c r="A44" s="190">
        <v>50</v>
      </c>
      <c r="B44" s="22">
        <f t="shared" ref="B44:K48" si="31">(($A44*100+B$2*10)^(1/3))*100000</f>
        <v>1709975.9466766973</v>
      </c>
      <c r="C44" s="7">
        <f t="shared" si="31"/>
        <v>1711115.1714951466</v>
      </c>
      <c r="D44" s="7">
        <f t="shared" si="31"/>
        <v>1712252.8813858598</v>
      </c>
      <c r="E44" s="7">
        <f t="shared" si="31"/>
        <v>1713389.081375144</v>
      </c>
      <c r="F44" s="6">
        <f t="shared" si="31"/>
        <v>1714523.7764626788</v>
      </c>
      <c r="G44" s="7">
        <f t="shared" si="31"/>
        <v>1715656.9716217092</v>
      </c>
      <c r="H44" s="8">
        <f t="shared" si="31"/>
        <v>1716788.6717992334</v>
      </c>
      <c r="I44" s="7">
        <f t="shared" si="31"/>
        <v>1717918.8819161975</v>
      </c>
      <c r="J44" s="7">
        <f t="shared" si="31"/>
        <v>1719047.6068676808</v>
      </c>
      <c r="K44" s="7">
        <f t="shared" si="31"/>
        <v>1720174.8515230862</v>
      </c>
      <c r="L44" s="27">
        <f t="shared" si="22"/>
        <v>113.9907973955851</v>
      </c>
      <c r="M44" s="13">
        <f t="shared" si="23"/>
        <v>227.66301113460213</v>
      </c>
      <c r="N44" s="13">
        <f t="shared" si="24"/>
        <v>341.01830843626522</v>
      </c>
      <c r="O44" s="27">
        <f t="shared" si="25"/>
        <v>454.05834413226694</v>
      </c>
      <c r="P44" s="13">
        <f t="shared" si="26"/>
        <v>566.78476077853702</v>
      </c>
      <c r="Q44" s="14">
        <f t="shared" si="27"/>
        <v>679.19918877352029</v>
      </c>
      <c r="R44" s="13">
        <f t="shared" si="28"/>
        <v>791.30324647924863</v>
      </c>
      <c r="S44" s="13">
        <f t="shared" si="29"/>
        <v>903.09854032634757</v>
      </c>
      <c r="T44" s="14">
        <f t="shared" si="30"/>
        <v>1014.5866649372038</v>
      </c>
      <c r="V44" s="27">
        <v>95</v>
      </c>
      <c r="W44" s="22">
        <f t="shared" si="2"/>
        <v>2117911.7921274458</v>
      </c>
      <c r="X44" s="7">
        <f t="shared" si="3"/>
        <v>2118654.6584781329</v>
      </c>
      <c r="Y44" s="7">
        <f t="shared" si="4"/>
        <v>2119397.0042496296</v>
      </c>
      <c r="Z44" s="7">
        <f t="shared" si="5"/>
        <v>2120138.8303529965</v>
      </c>
      <c r="AA44" s="6">
        <f t="shared" si="6"/>
        <v>2120880.1376967463</v>
      </c>
      <c r="AB44" s="7">
        <f t="shared" si="7"/>
        <v>2121620.9271868481</v>
      </c>
      <c r="AC44" s="8">
        <f t="shared" si="8"/>
        <v>2122361.1997267478</v>
      </c>
      <c r="AD44" s="7">
        <f t="shared" si="9"/>
        <v>2123100.9562173691</v>
      </c>
      <c r="AE44" s="7">
        <f t="shared" si="10"/>
        <v>2123840.197557128</v>
      </c>
      <c r="AF44" s="7">
        <f t="shared" si="11"/>
        <v>2124578.9246419375</v>
      </c>
      <c r="AG44" s="27">
        <f t="shared" si="12"/>
        <v>74.310087151359767</v>
      </c>
      <c r="AH44" s="13">
        <f t="shared" si="13"/>
        <v>148.51077144313604</v>
      </c>
      <c r="AI44" s="13">
        <f t="shared" si="14"/>
        <v>222.60235477797687</v>
      </c>
      <c r="AJ44" s="27">
        <f t="shared" si="15"/>
        <v>296.58513786317781</v>
      </c>
      <c r="AK44" s="13">
        <f t="shared" si="16"/>
        <v>370.45942023163661</v>
      </c>
      <c r="AL44" s="14">
        <f t="shared" si="17"/>
        <v>444.22550024976954</v>
      </c>
      <c r="AM44" s="13">
        <f t="shared" si="18"/>
        <v>517.88367510633543</v>
      </c>
      <c r="AN44" s="13">
        <f t="shared" si="19"/>
        <v>591.43424083711579</v>
      </c>
      <c r="AO44" s="14">
        <f t="shared" si="20"/>
        <v>664.87749231792986</v>
      </c>
    </row>
    <row r="45" spans="1:41" x14ac:dyDescent="0.4">
      <c r="A45" s="190">
        <v>51</v>
      </c>
      <c r="B45" s="22">
        <f t="shared" si="31"/>
        <v>1721300.6207263162</v>
      </c>
      <c r="C45" s="7">
        <f t="shared" si="31"/>
        <v>1722424.9192959676</v>
      </c>
      <c r="D45" s="7">
        <f t="shared" si="31"/>
        <v>1723547.7520255067</v>
      </c>
      <c r="E45" s="7">
        <f t="shared" si="31"/>
        <v>1724669.1236834486</v>
      </c>
      <c r="F45" s="6">
        <f t="shared" si="31"/>
        <v>1725789.039013539</v>
      </c>
      <c r="G45" s="7">
        <f t="shared" si="31"/>
        <v>1726907.5027349254</v>
      </c>
      <c r="H45" s="8">
        <f t="shared" si="31"/>
        <v>1728024.5195423372</v>
      </c>
      <c r="I45" s="7">
        <f t="shared" si="31"/>
        <v>1729140.0941062588</v>
      </c>
      <c r="J45" s="7">
        <f t="shared" si="31"/>
        <v>1730254.2310730978</v>
      </c>
      <c r="K45" s="7">
        <f t="shared" si="31"/>
        <v>1731366.935065357</v>
      </c>
      <c r="L45" s="27">
        <f t="shared" si="22"/>
        <v>112.49595618760213</v>
      </c>
      <c r="M45" s="13">
        <f t="shared" si="23"/>
        <v>224.68366016633809</v>
      </c>
      <c r="N45" s="13">
        <f t="shared" si="24"/>
        <v>336.56469358270988</v>
      </c>
      <c r="O45" s="27">
        <f t="shared" si="25"/>
        <v>448.14062655693851</v>
      </c>
      <c r="P45" s="13">
        <f t="shared" si="26"/>
        <v>559.41301778936759</v>
      </c>
      <c r="Q45" s="14">
        <f t="shared" si="27"/>
        <v>670.38341467222199</v>
      </c>
      <c r="R45" s="13">
        <f t="shared" si="28"/>
        <v>781.05335338646546</v>
      </c>
      <c r="S45" s="13">
        <f t="shared" si="29"/>
        <v>891.42435901402496</v>
      </c>
      <c r="T45" s="14">
        <f t="shared" si="30"/>
        <v>1001.4979456393048</v>
      </c>
      <c r="V45" s="27">
        <v>96</v>
      </c>
      <c r="W45" s="22">
        <f t="shared" si="2"/>
        <v>2125317.1383652217</v>
      </c>
      <c r="X45" s="7">
        <f t="shared" si="3"/>
        <v>2126054.8396179257</v>
      </c>
      <c r="Y45" s="7">
        <f t="shared" si="4"/>
        <v>2126792.029288521</v>
      </c>
      <c r="Z45" s="7">
        <f t="shared" si="5"/>
        <v>2127528.7082630191</v>
      </c>
      <c r="AA45" s="6">
        <f t="shared" si="6"/>
        <v>2128264.8774249749</v>
      </c>
      <c r="AB45" s="7">
        <f t="shared" si="7"/>
        <v>2129000.5376555049</v>
      </c>
      <c r="AC45" s="8">
        <f t="shared" si="8"/>
        <v>2129735.6898332881</v>
      </c>
      <c r="AD45" s="7">
        <f t="shared" si="9"/>
        <v>2130470.3348345789</v>
      </c>
      <c r="AE45" s="7">
        <f t="shared" si="10"/>
        <v>2131204.4735332215</v>
      </c>
      <c r="AF45" s="7">
        <f t="shared" si="11"/>
        <v>2131938.1068006442</v>
      </c>
      <c r="AG45" s="27">
        <f t="shared" si="12"/>
        <v>73.793171767145395</v>
      </c>
      <c r="AH45" s="13">
        <f t="shared" si="13"/>
        <v>147.47883230028674</v>
      </c>
      <c r="AI45" s="13">
        <f t="shared" si="14"/>
        <v>221.05727519048378</v>
      </c>
      <c r="AJ45" s="27">
        <f t="shared" si="15"/>
        <v>294.52879289025441</v>
      </c>
      <c r="AK45" s="13">
        <f t="shared" si="16"/>
        <v>367.89367671869695</v>
      </c>
      <c r="AL45" s="14">
        <f t="shared" si="17"/>
        <v>441.15221686474979</v>
      </c>
      <c r="AM45" s="13">
        <f t="shared" si="18"/>
        <v>514.30470239603892</v>
      </c>
      <c r="AN45" s="13">
        <f t="shared" si="19"/>
        <v>587.35142126353458</v>
      </c>
      <c r="AO45" s="14">
        <f t="shared" si="20"/>
        <v>660.29266030015424</v>
      </c>
    </row>
    <row r="46" spans="1:41" x14ac:dyDescent="0.4">
      <c r="A46" s="190">
        <v>52</v>
      </c>
      <c r="B46" s="22">
        <f t="shared" si="31"/>
        <v>1732478.2106818052</v>
      </c>
      <c r="C46" s="7">
        <f t="shared" si="31"/>
        <v>1733588.0624976428</v>
      </c>
      <c r="D46" s="7">
        <f t="shared" si="31"/>
        <v>1734696.4950646658</v>
      </c>
      <c r="E46" s="7">
        <f t="shared" si="31"/>
        <v>1735803.5129114345</v>
      </c>
      <c r="F46" s="6">
        <f t="shared" si="31"/>
        <v>1736909.1205434301</v>
      </c>
      <c r="G46" s="7">
        <f t="shared" si="31"/>
        <v>1738013.3224432238</v>
      </c>
      <c r="H46" s="8">
        <f t="shared" si="31"/>
        <v>1739116.1230706316</v>
      </c>
      <c r="I46" s="7">
        <f t="shared" si="31"/>
        <v>1740217.5268628702</v>
      </c>
      <c r="J46" s="7">
        <f t="shared" si="31"/>
        <v>1741317.5382347212</v>
      </c>
      <c r="K46" s="7">
        <f t="shared" si="31"/>
        <v>1742416.1615786843</v>
      </c>
      <c r="L46" s="27">
        <f t="shared" si="22"/>
        <v>111.04917732393369</v>
      </c>
      <c r="M46" s="13">
        <f t="shared" si="23"/>
        <v>221.79990806174465</v>
      </c>
      <c r="N46" s="13">
        <f t="shared" si="24"/>
        <v>332.25369421299547</v>
      </c>
      <c r="O46" s="27">
        <f t="shared" si="25"/>
        <v>442.41202703607269</v>
      </c>
      <c r="P46" s="13">
        <f t="shared" si="26"/>
        <v>552.27638715319335</v>
      </c>
      <c r="Q46" s="14">
        <f t="shared" si="27"/>
        <v>661.84824464539997</v>
      </c>
      <c r="R46" s="13">
        <f t="shared" si="28"/>
        <v>771.12905914732255</v>
      </c>
      <c r="S46" s="13">
        <f t="shared" si="29"/>
        <v>880.12027995334938</v>
      </c>
      <c r="T46" s="14">
        <f t="shared" si="30"/>
        <v>988.82334609376267</v>
      </c>
      <c r="V46" s="27">
        <v>97</v>
      </c>
      <c r="W46" s="22">
        <f t="shared" si="2"/>
        <v>2132671.2355058868</v>
      </c>
      <c r="X46" s="7">
        <f t="shared" si="3"/>
        <v>2133403.8605155945</v>
      </c>
      <c r="Y46" s="7">
        <f t="shared" si="4"/>
        <v>2134135.9826940377</v>
      </c>
      <c r="Z46" s="7">
        <f t="shared" si="5"/>
        <v>2134867.6029031128</v>
      </c>
      <c r="AA46" s="6">
        <f t="shared" si="6"/>
        <v>2135598.7220023582</v>
      </c>
      <c r="AB46" s="7">
        <f t="shared" si="7"/>
        <v>2136329.3408489586</v>
      </c>
      <c r="AC46" s="8">
        <f t="shared" si="8"/>
        <v>2137059.4602977526</v>
      </c>
      <c r="AD46" s="7">
        <f t="shared" si="9"/>
        <v>2137789.0812012483</v>
      </c>
      <c r="AE46" s="7">
        <f t="shared" si="10"/>
        <v>2138518.2044096231</v>
      </c>
      <c r="AF46" s="7">
        <f t="shared" si="11"/>
        <v>2139246.8307707426</v>
      </c>
      <c r="AG46" s="27">
        <f t="shared" si="12"/>
        <v>73.285152990370989</v>
      </c>
      <c r="AH46" s="13">
        <f t="shared" si="13"/>
        <v>146.46463457448408</v>
      </c>
      <c r="AI46" s="13">
        <f t="shared" si="14"/>
        <v>219.53873035078868</v>
      </c>
      <c r="AJ46" s="27">
        <f t="shared" si="15"/>
        <v>292.50772482343018</v>
      </c>
      <c r="AK46" s="13">
        <f t="shared" si="16"/>
        <v>365.3719013989903</v>
      </c>
      <c r="AL46" s="14">
        <f t="shared" si="17"/>
        <v>438.13154239952564</v>
      </c>
      <c r="AM46" s="13">
        <f t="shared" si="18"/>
        <v>510.7869290728122</v>
      </c>
      <c r="AN46" s="13">
        <f t="shared" si="19"/>
        <v>583.33834157930687</v>
      </c>
      <c r="AO46" s="14">
        <f t="shared" si="20"/>
        <v>655.78605901822448</v>
      </c>
    </row>
    <row r="47" spans="1:41" x14ac:dyDescent="0.4">
      <c r="A47" s="190">
        <v>53</v>
      </c>
      <c r="B47" s="22">
        <f t="shared" si="31"/>
        <v>1743513.4012651271</v>
      </c>
      <c r="C47" s="7">
        <f t="shared" si="31"/>
        <v>1744609.2616424456</v>
      </c>
      <c r="D47" s="7">
        <f t="shared" si="31"/>
        <v>1745703.7470372075</v>
      </c>
      <c r="E47" s="7">
        <f t="shared" si="31"/>
        <v>1746796.8617543115</v>
      </c>
      <c r="F47" s="6">
        <f t="shared" si="31"/>
        <v>1747888.6100771294</v>
      </c>
      <c r="G47" s="7">
        <f t="shared" si="31"/>
        <v>1748978.9962676556</v>
      </c>
      <c r="H47" s="8">
        <f t="shared" si="31"/>
        <v>1750068.0245666548</v>
      </c>
      <c r="I47" s="7">
        <f t="shared" si="31"/>
        <v>1751155.6991938083</v>
      </c>
      <c r="J47" s="7">
        <f t="shared" si="31"/>
        <v>1752242.0243478529</v>
      </c>
      <c r="K47" s="7">
        <f t="shared" si="31"/>
        <v>1753327.0042067289</v>
      </c>
      <c r="L47" s="27">
        <f t="shared" si="22"/>
        <v>109.64803508436307</v>
      </c>
      <c r="M47" s="13">
        <f t="shared" si="23"/>
        <v>219.00693948986009</v>
      </c>
      <c r="N47" s="13">
        <f t="shared" si="24"/>
        <v>328.07814097777009</v>
      </c>
      <c r="O47" s="27">
        <f t="shared" si="25"/>
        <v>436.86305729229935</v>
      </c>
      <c r="P47" s="13">
        <f t="shared" si="26"/>
        <v>545.36309625464492</v>
      </c>
      <c r="Q47" s="14">
        <f t="shared" si="27"/>
        <v>653.57965585170314</v>
      </c>
      <c r="R47" s="13">
        <f t="shared" si="28"/>
        <v>761.51412432268262</v>
      </c>
      <c r="S47" s="13">
        <f t="shared" si="29"/>
        <v>869.16788024525158</v>
      </c>
      <c r="T47" s="14">
        <f t="shared" si="30"/>
        <v>976.54229262820445</v>
      </c>
      <c r="V47" s="27">
        <v>98</v>
      </c>
      <c r="W47" s="22">
        <f t="shared" si="2"/>
        <v>2139974.9611301594</v>
      </c>
      <c r="X47" s="7">
        <f t="shared" si="3"/>
        <v>2140702.5963311251</v>
      </c>
      <c r="Y47" s="7">
        <f t="shared" si="4"/>
        <v>2141429.7372146049</v>
      </c>
      <c r="Z47" s="7">
        <f t="shared" si="5"/>
        <v>2142156.3846192756</v>
      </c>
      <c r="AA47" s="6">
        <f t="shared" si="6"/>
        <v>2142882.5393815455</v>
      </c>
      <c r="AB47" s="7">
        <f t="shared" si="7"/>
        <v>2143608.2023355514</v>
      </c>
      <c r="AC47" s="8">
        <f t="shared" si="8"/>
        <v>2144333.3743131747</v>
      </c>
      <c r="AD47" s="7">
        <f t="shared" si="9"/>
        <v>2145058.0561440499</v>
      </c>
      <c r="AE47" s="7">
        <f t="shared" si="10"/>
        <v>2145782.2486555674</v>
      </c>
      <c r="AF47" s="7">
        <f t="shared" si="11"/>
        <v>2146505.9526728853</v>
      </c>
      <c r="AG47" s="27">
        <f t="shared" si="12"/>
        <v>72.785788332112134</v>
      </c>
      <c r="AH47" s="13">
        <f t="shared" si="13"/>
        <v>145.46769522503018</v>
      </c>
      <c r="AI47" s="13">
        <f t="shared" si="14"/>
        <v>218.04599857656285</v>
      </c>
      <c r="AJ47" s="27">
        <f t="shared" si="15"/>
        <v>290.52097523538396</v>
      </c>
      <c r="AK47" s="13">
        <f t="shared" si="16"/>
        <v>362.89290099078789</v>
      </c>
      <c r="AL47" s="14">
        <f t="shared" si="17"/>
        <v>435.16205059317872</v>
      </c>
      <c r="AM47" s="13">
        <f t="shared" si="18"/>
        <v>507.32869774941355</v>
      </c>
      <c r="AN47" s="13">
        <f t="shared" si="19"/>
        <v>579.39311512233689</v>
      </c>
      <c r="AO47" s="14">
        <f t="shared" si="20"/>
        <v>651.35557435359806</v>
      </c>
    </row>
    <row r="48" spans="1:41" x14ac:dyDescent="0.4">
      <c r="A48" s="191">
        <v>54</v>
      </c>
      <c r="B48" s="23">
        <f t="shared" si="31"/>
        <v>1754410.64292772</v>
      </c>
      <c r="C48" s="10">
        <f t="shared" si="31"/>
        <v>1755492.9446475878</v>
      </c>
      <c r="D48" s="10">
        <f t="shared" si="31"/>
        <v>1756573.9134827226</v>
      </c>
      <c r="E48" s="10">
        <f t="shared" si="31"/>
        <v>1757653.55352927</v>
      </c>
      <c r="F48" s="9">
        <f t="shared" si="31"/>
        <v>1758731.8688632718</v>
      </c>
      <c r="G48" s="10">
        <f t="shared" si="31"/>
        <v>1759808.8635408028</v>
      </c>
      <c r="H48" s="11">
        <f t="shared" si="31"/>
        <v>1760884.5415981032</v>
      </c>
      <c r="I48" s="10">
        <f t="shared" si="31"/>
        <v>1761958.9070517123</v>
      </c>
      <c r="J48" s="10">
        <f t="shared" si="31"/>
        <v>1763031.9638986003</v>
      </c>
      <c r="K48" s="10">
        <f t="shared" si="31"/>
        <v>1764103.7161162978</v>
      </c>
      <c r="L48" s="28">
        <f t="shared" si="22"/>
        <v>108.29026895714924</v>
      </c>
      <c r="M48" s="16">
        <f t="shared" si="23"/>
        <v>216.3002664395608</v>
      </c>
      <c r="N48" s="16">
        <f t="shared" si="24"/>
        <v>324.03135091811419</v>
      </c>
      <c r="O48" s="28">
        <f t="shared" si="25"/>
        <v>431.48487151996233</v>
      </c>
      <c r="P48" s="16">
        <f t="shared" si="26"/>
        <v>538.66216809581965</v>
      </c>
      <c r="Q48" s="17">
        <f t="shared" si="27"/>
        <v>645.5645713089034</v>
      </c>
      <c r="R48" s="16">
        <f t="shared" si="28"/>
        <v>752.19340271688998</v>
      </c>
      <c r="S48" s="16">
        <f t="shared" si="29"/>
        <v>858.54997484735213</v>
      </c>
      <c r="T48" s="17">
        <f t="shared" si="30"/>
        <v>964.63559128087945</v>
      </c>
      <c r="V48" s="191">
        <v>99</v>
      </c>
      <c r="W48" s="23">
        <f t="shared" si="2"/>
        <v>2147229.169018941</v>
      </c>
      <c r="X48" s="10">
        <f t="shared" si="3"/>
        <v>2147951.8985144524</v>
      </c>
      <c r="Y48" s="10">
        <f t="shared" si="4"/>
        <v>2148674.1419779328</v>
      </c>
      <c r="Z48" s="10">
        <f t="shared" si="5"/>
        <v>2149395.9002256924</v>
      </c>
      <c r="AA48" s="9">
        <f t="shared" si="6"/>
        <v>2150117.1740718535</v>
      </c>
      <c r="AB48" s="10">
        <f t="shared" si="7"/>
        <v>2150837.9643283505</v>
      </c>
      <c r="AC48" s="11">
        <f t="shared" si="8"/>
        <v>2151558.2718049474</v>
      </c>
      <c r="AD48" s="10">
        <f t="shared" si="9"/>
        <v>2152278.0973092392</v>
      </c>
      <c r="AE48" s="10">
        <f t="shared" si="10"/>
        <v>2152997.4416466607</v>
      </c>
      <c r="AF48" s="10">
        <f t="shared" si="11"/>
        <v>2153716.3056204962</v>
      </c>
      <c r="AG48" s="28">
        <f t="shared" si="12"/>
        <v>72.294844302814454</v>
      </c>
      <c r="AH48" s="16">
        <f t="shared" si="13"/>
        <v>144.4875491047278</v>
      </c>
      <c r="AI48" s="16">
        <f t="shared" si="14"/>
        <v>216.57838489394635</v>
      </c>
      <c r="AJ48" s="28">
        <f t="shared" si="15"/>
        <v>288.56762113887817</v>
      </c>
      <c r="AK48" s="16">
        <f t="shared" si="16"/>
        <v>360.4555262955837</v>
      </c>
      <c r="AL48" s="17">
        <f t="shared" si="17"/>
        <v>432.24236781196669</v>
      </c>
      <c r="AM48" s="16">
        <f t="shared" si="18"/>
        <v>503.92841213196516</v>
      </c>
      <c r="AN48" s="16">
        <f t="shared" si="19"/>
        <v>575.51392469927669</v>
      </c>
      <c r="AO48" s="17">
        <f t="shared" si="20"/>
        <v>646.99916996387765</v>
      </c>
    </row>
    <row r="49" spans="1:41" x14ac:dyDescent="0.4">
      <c r="A49" s="13"/>
      <c r="B49" s="7"/>
      <c r="C49" s="7"/>
      <c r="D49" s="7"/>
      <c r="E49" s="7"/>
      <c r="F49" s="7"/>
      <c r="G49" s="7"/>
      <c r="H49" s="7"/>
      <c r="I49" s="7"/>
      <c r="J49" s="7"/>
      <c r="K49" s="7"/>
      <c r="L49" s="13"/>
      <c r="M49" s="13"/>
      <c r="N49" s="13"/>
      <c r="O49" s="13"/>
      <c r="P49" s="13"/>
      <c r="Q49" s="13"/>
      <c r="R49" s="13"/>
      <c r="S49" s="13"/>
      <c r="T49" s="13"/>
      <c r="U49" s="183"/>
      <c r="V49" s="13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13"/>
      <c r="AH49" s="13"/>
      <c r="AI49" s="13"/>
      <c r="AJ49" s="13"/>
      <c r="AK49" s="13"/>
      <c r="AL49" s="13"/>
      <c r="AM49" s="13"/>
      <c r="AN49" s="13"/>
      <c r="AO49" s="13"/>
    </row>
    <row r="50" spans="1:41" x14ac:dyDescent="0.4">
      <c r="A50" s="13"/>
      <c r="B50" s="7"/>
      <c r="C50" s="7"/>
      <c r="D50" s="7"/>
      <c r="E50" s="7"/>
      <c r="F50" s="7"/>
      <c r="G50" s="7"/>
      <c r="H50" s="7"/>
      <c r="I50" s="7"/>
      <c r="J50" s="7"/>
      <c r="K50" s="7"/>
      <c r="L50" s="13"/>
      <c r="M50" s="13"/>
      <c r="N50" s="13"/>
      <c r="O50" s="13"/>
      <c r="P50" s="13"/>
      <c r="Q50" s="13"/>
      <c r="R50" s="13"/>
      <c r="S50" s="13"/>
      <c r="T50" s="13"/>
      <c r="U50" s="183"/>
      <c r="V50" s="13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13"/>
      <c r="AH50" s="13"/>
      <c r="AI50" s="13"/>
      <c r="AJ50" s="13"/>
      <c r="AK50" s="13"/>
      <c r="AL50" s="13"/>
      <c r="AM50" s="13"/>
      <c r="AN50" s="13"/>
      <c r="AO50" s="13"/>
    </row>
    <row r="51" spans="1:41" x14ac:dyDescent="0.4">
      <c r="A51" s="13"/>
      <c r="B51" s="7"/>
      <c r="C51" s="7"/>
      <c r="D51" s="7"/>
      <c r="E51" s="7"/>
      <c r="F51" s="7"/>
      <c r="G51" s="7"/>
      <c r="H51" s="7"/>
      <c r="I51" s="7"/>
      <c r="J51" s="7"/>
      <c r="K51" s="7"/>
      <c r="L51" s="13"/>
      <c r="M51" s="13"/>
      <c r="N51" s="13"/>
      <c r="O51" s="13"/>
      <c r="P51" s="13"/>
      <c r="Q51" s="13"/>
      <c r="R51" s="13"/>
      <c r="S51" s="13"/>
      <c r="T51" s="13"/>
      <c r="U51" s="183"/>
      <c r="V51" s="13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13"/>
      <c r="AH51" s="13"/>
      <c r="AI51" s="13"/>
      <c r="AJ51" s="13"/>
      <c r="AK51" s="13"/>
      <c r="AL51" s="13"/>
      <c r="AM51" s="13"/>
      <c r="AN51" s="13"/>
      <c r="AO51" s="13"/>
    </row>
    <row r="52" spans="1:41" x14ac:dyDescent="0.4">
      <c r="A52" s="13"/>
      <c r="B52" s="7"/>
      <c r="C52" s="7"/>
      <c r="D52" s="7"/>
      <c r="E52" s="7"/>
      <c r="F52" s="7"/>
      <c r="G52" s="7"/>
      <c r="H52" s="7"/>
      <c r="I52" s="7"/>
      <c r="J52" s="7"/>
      <c r="K52" s="7"/>
      <c r="L52" s="13"/>
      <c r="M52" s="13"/>
      <c r="N52" s="13"/>
      <c r="O52" s="13"/>
      <c r="P52" s="13"/>
      <c r="Q52" s="13"/>
      <c r="R52" s="13"/>
      <c r="S52" s="13"/>
      <c r="T52" s="13"/>
      <c r="U52" s="183"/>
      <c r="V52" s="13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13"/>
      <c r="AH52" s="13"/>
      <c r="AI52" s="13"/>
      <c r="AJ52" s="13"/>
      <c r="AK52" s="13"/>
      <c r="AL52" s="13"/>
      <c r="AM52" s="13"/>
      <c r="AN52" s="13"/>
      <c r="AO52" s="13"/>
    </row>
    <row r="53" spans="1:41" x14ac:dyDescent="0.4">
      <c r="A53" s="13"/>
      <c r="B53" s="7"/>
      <c r="C53" s="7"/>
      <c r="D53" s="7"/>
      <c r="E53" s="7"/>
      <c r="F53" s="7"/>
      <c r="G53" s="7"/>
      <c r="H53" s="7"/>
      <c r="I53" s="7"/>
      <c r="J53" s="7"/>
      <c r="K53" s="7"/>
      <c r="L53" s="13"/>
      <c r="M53" s="13"/>
      <c r="N53" s="13"/>
      <c r="O53" s="13"/>
      <c r="P53" s="13"/>
      <c r="Q53" s="13"/>
      <c r="R53" s="13"/>
      <c r="S53" s="13"/>
      <c r="T53" s="13"/>
      <c r="U53" s="183"/>
      <c r="V53" s="13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13"/>
      <c r="AH53" s="13"/>
      <c r="AI53" s="13"/>
      <c r="AJ53" s="13"/>
      <c r="AK53" s="13"/>
      <c r="AL53" s="13"/>
      <c r="AM53" s="13"/>
      <c r="AN53" s="13"/>
      <c r="AO53" s="13"/>
    </row>
    <row r="65" s="175" customFormat="1" x14ac:dyDescent="0.4"/>
    <row r="66" s="175" customFormat="1" x14ac:dyDescent="0.4"/>
    <row r="67" s="175" customFormat="1" x14ac:dyDescent="0.4"/>
    <row r="68" s="175" customFormat="1" x14ac:dyDescent="0.4"/>
    <row r="69" s="175" customFormat="1" x14ac:dyDescent="0.4"/>
    <row r="70" s="175" customFormat="1" x14ac:dyDescent="0.4"/>
    <row r="71" s="175" customFormat="1" x14ac:dyDescent="0.4"/>
    <row r="72" s="175" customFormat="1" x14ac:dyDescent="0.4"/>
    <row r="73" s="175" customFormat="1" x14ac:dyDescent="0.4"/>
    <row r="74" s="175" customFormat="1" x14ac:dyDescent="0.4"/>
    <row r="75" s="175" customFormat="1" x14ac:dyDescent="0.4"/>
    <row r="76" s="175" customFormat="1" x14ac:dyDescent="0.4"/>
    <row r="77" s="175" customFormat="1" x14ac:dyDescent="0.4"/>
    <row r="78" s="175" customFormat="1" x14ac:dyDescent="0.4"/>
    <row r="79" s="175" customFormat="1" x14ac:dyDescent="0.4"/>
    <row r="80" s="175" customFormat="1" x14ac:dyDescent="0.4"/>
    <row r="81" s="175" customFormat="1" x14ac:dyDescent="0.4"/>
    <row r="82" s="175" customFormat="1" x14ac:dyDescent="0.4"/>
    <row r="83" s="175" customFormat="1" x14ac:dyDescent="0.4"/>
    <row r="84" s="175" customFormat="1" x14ac:dyDescent="0.4"/>
    <row r="85" s="175" customFormat="1" x14ac:dyDescent="0.4"/>
    <row r="86" s="175" customFormat="1" x14ac:dyDescent="0.4"/>
    <row r="87" s="175" customFormat="1" x14ac:dyDescent="0.4"/>
    <row r="88" s="175" customFormat="1" x14ac:dyDescent="0.4"/>
    <row r="89" s="175" customFormat="1" x14ac:dyDescent="0.4"/>
    <row r="90" s="175" customFormat="1" x14ac:dyDescent="0.4"/>
    <row r="91" s="175" customFormat="1" x14ac:dyDescent="0.4"/>
    <row r="92" s="175" customFormat="1" x14ac:dyDescent="0.4"/>
    <row r="93" s="175" customFormat="1" x14ac:dyDescent="0.4"/>
  </sheetData>
  <mergeCells count="26">
    <mergeCell ref="AD2:AD3"/>
    <mergeCell ref="AE2:AE3"/>
    <mergeCell ref="AF2:AF3"/>
    <mergeCell ref="AG2:AO2"/>
    <mergeCell ref="X2:X3"/>
    <mergeCell ref="Y2:Y3"/>
    <mergeCell ref="Z2:Z3"/>
    <mergeCell ref="AA2:AA3"/>
    <mergeCell ref="AB2:AB3"/>
    <mergeCell ref="AC2:AC3"/>
    <mergeCell ref="W2:W3"/>
    <mergeCell ref="A1:T1"/>
    <mergeCell ref="V1:A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T2"/>
    <mergeCell ref="V2:V3"/>
  </mergeCells>
  <pageMargins left="0.7" right="0.7" top="0.75" bottom="0.75" header="0.3" footer="0.3"/>
  <pageSetup scale="56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"/>
  <sheetViews>
    <sheetView zoomScaleNormal="100" workbookViewId="0">
      <selection sqref="A1:I1"/>
    </sheetView>
  </sheetViews>
  <sheetFormatPr defaultRowHeight="16.5" x14ac:dyDescent="0.4"/>
  <cols>
    <col min="1" max="1" width="7.09765625" style="126" bestFit="1" customWidth="1"/>
    <col min="2" max="9" width="7" style="126" customWidth="1"/>
    <col min="10" max="10" width="2" style="126" customWidth="1"/>
    <col min="11" max="19" width="7" style="126" customWidth="1"/>
    <col min="20" max="16384" width="8.796875" style="126"/>
  </cols>
  <sheetData>
    <row r="1" spans="1:19" x14ac:dyDescent="0.4">
      <c r="A1" s="245" t="s">
        <v>210</v>
      </c>
      <c r="B1" s="245"/>
      <c r="C1" s="245"/>
      <c r="D1" s="245"/>
      <c r="E1" s="245"/>
      <c r="F1" s="245"/>
      <c r="G1" s="245"/>
      <c r="H1" s="245"/>
      <c r="I1" s="245"/>
      <c r="K1" s="245" t="s">
        <v>210</v>
      </c>
      <c r="L1" s="245"/>
      <c r="M1" s="245"/>
      <c r="N1" s="245"/>
      <c r="O1" s="245"/>
      <c r="P1" s="245"/>
      <c r="Q1" s="245"/>
      <c r="R1" s="245"/>
      <c r="S1" s="245"/>
    </row>
    <row r="2" spans="1:19" x14ac:dyDescent="0.4">
      <c r="A2" s="108" t="s">
        <v>209</v>
      </c>
      <c r="B2" s="201">
        <v>0</v>
      </c>
      <c r="C2" s="199">
        <v>0.125</v>
      </c>
      <c r="D2" s="199">
        <v>0.25</v>
      </c>
      <c r="E2" s="202">
        <v>0.375</v>
      </c>
      <c r="F2" s="199">
        <v>0.5</v>
      </c>
      <c r="G2" s="200">
        <v>0.625</v>
      </c>
      <c r="H2" s="199">
        <v>0.75</v>
      </c>
      <c r="I2" s="200">
        <v>0.875</v>
      </c>
      <c r="K2" s="108" t="s">
        <v>209</v>
      </c>
      <c r="L2" s="201">
        <v>0</v>
      </c>
      <c r="M2" s="199">
        <v>0.125</v>
      </c>
      <c r="N2" s="199">
        <v>0.25</v>
      </c>
      <c r="O2" s="202">
        <v>0.375</v>
      </c>
      <c r="P2" s="199">
        <v>0.5</v>
      </c>
      <c r="Q2" s="200">
        <v>0.625</v>
      </c>
      <c r="R2" s="199">
        <v>0.75</v>
      </c>
      <c r="S2" s="200">
        <v>0.875</v>
      </c>
    </row>
    <row r="3" spans="1:19" x14ac:dyDescent="0.4">
      <c r="A3" s="29">
        <v>0</v>
      </c>
      <c r="B3" s="29">
        <f>PI()*(($A3+B$2)/2)^2</f>
        <v>0</v>
      </c>
      <c r="C3" s="135">
        <f t="shared" ref="C3:I18" si="0">PI()*(($A3+C$2)/2)^2</f>
        <v>1.2271846303085129E-2</v>
      </c>
      <c r="D3" s="135">
        <f t="shared" si="0"/>
        <v>4.9087385212340517E-2</v>
      </c>
      <c r="E3" s="12">
        <f t="shared" si="0"/>
        <v>0.11044661672776616</v>
      </c>
      <c r="F3" s="135">
        <f t="shared" si="0"/>
        <v>0.19634954084936207</v>
      </c>
      <c r="G3" s="104">
        <f t="shared" si="0"/>
        <v>0.30679615757712825</v>
      </c>
      <c r="H3" s="135">
        <f t="shared" si="0"/>
        <v>0.44178646691106466</v>
      </c>
      <c r="I3" s="104">
        <f t="shared" si="0"/>
        <v>0.6013204688511713</v>
      </c>
      <c r="K3" s="29">
        <v>50</v>
      </c>
      <c r="L3" s="29">
        <f t="shared" ref="L3:L34" si="1">PI()*(($K3+B$2)/2)^2</f>
        <v>1963.4954084936207</v>
      </c>
      <c r="M3" s="135">
        <f t="shared" ref="M3:M34" si="2">PI()*(($K3+C$2)/2)^2</f>
        <v>1973.3251573823918</v>
      </c>
      <c r="N3" s="135">
        <f t="shared" ref="N3:N34" si="3">PI()*(($K3+D$2)/2)^2</f>
        <v>1983.1794499637692</v>
      </c>
      <c r="O3" s="12">
        <f t="shared" ref="O3:O34" si="4">PI()*(($K3+E$2)/2)^2</f>
        <v>1993.0582862377528</v>
      </c>
      <c r="P3" s="135">
        <f t="shared" ref="P3:P34" si="5">PI()*(($K3+F$2)/2)^2</f>
        <v>2002.9616662043425</v>
      </c>
      <c r="Q3" s="104">
        <f t="shared" ref="Q3:Q34" si="6">PI()*(($K3+G$2)/2)^2</f>
        <v>2012.8895898635383</v>
      </c>
      <c r="R3" s="135">
        <f t="shared" ref="R3:R34" si="7">PI()*(($K3+H$2)/2)^2</f>
        <v>2022.8420572153404</v>
      </c>
      <c r="S3" s="104">
        <f t="shared" ref="S3:S34" si="8">PI()*(($K3+I$2)/2)^2</f>
        <v>2032.8190682597485</v>
      </c>
    </row>
    <row r="4" spans="1:19" x14ac:dyDescent="0.4">
      <c r="A4" s="29">
        <v>1</v>
      </c>
      <c r="B4" s="29">
        <f t="shared" ref="B4:I35" si="9">PI()*(($A4+B$2)/2)^2</f>
        <v>0.78539816339744828</v>
      </c>
      <c r="C4" s="135">
        <f t="shared" si="0"/>
        <v>0.99401955054989544</v>
      </c>
      <c r="D4" s="135">
        <f t="shared" si="0"/>
        <v>1.227184630308513</v>
      </c>
      <c r="E4" s="12">
        <f t="shared" si="0"/>
        <v>1.4848934026733007</v>
      </c>
      <c r="F4" s="135">
        <f t="shared" si="0"/>
        <v>1.7671458676442586</v>
      </c>
      <c r="G4" s="104">
        <f t="shared" si="0"/>
        <v>2.0739420252213869</v>
      </c>
      <c r="H4" s="135">
        <f t="shared" si="0"/>
        <v>2.4052818754046852</v>
      </c>
      <c r="I4" s="104">
        <f t="shared" si="0"/>
        <v>2.7611654181941541</v>
      </c>
      <c r="K4" s="29">
        <v>51</v>
      </c>
      <c r="L4" s="29">
        <f t="shared" si="1"/>
        <v>2042.8206229967629</v>
      </c>
      <c r="M4" s="135">
        <f t="shared" si="2"/>
        <v>2052.8467214263837</v>
      </c>
      <c r="N4" s="135">
        <f t="shared" si="3"/>
        <v>2062.8973635486104</v>
      </c>
      <c r="O4" s="12">
        <f t="shared" si="4"/>
        <v>2072.9725493634432</v>
      </c>
      <c r="P4" s="135">
        <f t="shared" si="5"/>
        <v>2083.0722788708822</v>
      </c>
      <c r="Q4" s="104">
        <f t="shared" si="6"/>
        <v>2093.1965520709273</v>
      </c>
      <c r="R4" s="135">
        <f t="shared" si="7"/>
        <v>2103.3453689635789</v>
      </c>
      <c r="S4" s="104">
        <f t="shared" si="8"/>
        <v>2113.5187295488363</v>
      </c>
    </row>
    <row r="5" spans="1:19" x14ac:dyDescent="0.4">
      <c r="A5" s="29">
        <v>2</v>
      </c>
      <c r="B5" s="29">
        <f t="shared" si="9"/>
        <v>3.1415926535897931</v>
      </c>
      <c r="C5" s="135">
        <f t="shared" si="0"/>
        <v>3.5465635815916023</v>
      </c>
      <c r="D5" s="135">
        <f t="shared" si="0"/>
        <v>3.9760782021995817</v>
      </c>
      <c r="E5" s="12">
        <f t="shared" si="0"/>
        <v>4.4301365154137313</v>
      </c>
      <c r="F5" s="135">
        <f t="shared" si="0"/>
        <v>4.908738521234052</v>
      </c>
      <c r="G5" s="104">
        <f t="shared" si="0"/>
        <v>5.4118842196605419</v>
      </c>
      <c r="H5" s="135">
        <f t="shared" si="0"/>
        <v>5.9395736106932029</v>
      </c>
      <c r="I5" s="104">
        <f t="shared" si="0"/>
        <v>6.4918066943320332</v>
      </c>
      <c r="K5" s="29">
        <v>52</v>
      </c>
      <c r="L5" s="29">
        <f t="shared" si="1"/>
        <v>2123.7166338267002</v>
      </c>
      <c r="M5" s="135">
        <f t="shared" si="2"/>
        <v>2133.9390817971703</v>
      </c>
      <c r="N5" s="135">
        <f t="shared" si="3"/>
        <v>2144.186073460246</v>
      </c>
      <c r="O5" s="12">
        <f t="shared" si="4"/>
        <v>2154.4576088159283</v>
      </c>
      <c r="P5" s="135">
        <f t="shared" si="5"/>
        <v>2164.7536878642168</v>
      </c>
      <c r="Q5" s="104">
        <f t="shared" si="6"/>
        <v>2175.0743106051114</v>
      </c>
      <c r="R5" s="135">
        <f t="shared" si="7"/>
        <v>2185.4194770386121</v>
      </c>
      <c r="S5" s="104">
        <f t="shared" si="8"/>
        <v>2195.7891871647189</v>
      </c>
    </row>
    <row r="6" spans="1:19" x14ac:dyDescent="0.4">
      <c r="A6" s="29">
        <v>3</v>
      </c>
      <c r="B6" s="29">
        <f t="shared" si="9"/>
        <v>7.0685834705770345</v>
      </c>
      <c r="C6" s="135">
        <f t="shared" si="0"/>
        <v>7.669903939428206</v>
      </c>
      <c r="D6" s="135">
        <f t="shared" si="0"/>
        <v>8.2957681008855477</v>
      </c>
      <c r="E6" s="12">
        <f t="shared" si="0"/>
        <v>8.9461759549490587</v>
      </c>
      <c r="F6" s="135">
        <f t="shared" si="0"/>
        <v>9.6211275016187408</v>
      </c>
      <c r="G6" s="104">
        <f t="shared" si="0"/>
        <v>10.320622740894594</v>
      </c>
      <c r="H6" s="135">
        <f t="shared" si="0"/>
        <v>11.044661672776616</v>
      </c>
      <c r="I6" s="104">
        <f t="shared" si="0"/>
        <v>11.79324429726481</v>
      </c>
      <c r="K6" s="29">
        <v>53</v>
      </c>
      <c r="L6" s="29">
        <f t="shared" si="1"/>
        <v>2206.1834409834323</v>
      </c>
      <c r="M6" s="135">
        <f t="shared" si="2"/>
        <v>2216.6022384947514</v>
      </c>
      <c r="N6" s="135">
        <f t="shared" si="3"/>
        <v>2227.0455796986771</v>
      </c>
      <c r="O6" s="12">
        <f t="shared" si="4"/>
        <v>2237.5134645952085</v>
      </c>
      <c r="P6" s="135">
        <f t="shared" si="5"/>
        <v>2248.0058931843464</v>
      </c>
      <c r="Q6" s="104">
        <f t="shared" si="6"/>
        <v>2258.5228654660905</v>
      </c>
      <c r="R6" s="135">
        <f t="shared" si="7"/>
        <v>2269.0643814404402</v>
      </c>
      <c r="S6" s="104">
        <f t="shared" si="8"/>
        <v>2279.6304411073966</v>
      </c>
    </row>
    <row r="7" spans="1:19" x14ac:dyDescent="0.4">
      <c r="A7" s="29">
        <v>4</v>
      </c>
      <c r="B7" s="29">
        <f t="shared" si="9"/>
        <v>12.566370614359172</v>
      </c>
      <c r="C7" s="135">
        <f t="shared" si="0"/>
        <v>13.364040624059706</v>
      </c>
      <c r="D7" s="135">
        <f t="shared" si="0"/>
        <v>14.186254326366409</v>
      </c>
      <c r="E7" s="12">
        <f t="shared" si="0"/>
        <v>15.033011721279284</v>
      </c>
      <c r="F7" s="135">
        <f t="shared" si="0"/>
        <v>15.904312808798327</v>
      </c>
      <c r="G7" s="104">
        <f t="shared" si="0"/>
        <v>16.800157588923543</v>
      </c>
      <c r="H7" s="135">
        <f t="shared" si="0"/>
        <v>17.720546061654925</v>
      </c>
      <c r="I7" s="104">
        <f t="shared" si="0"/>
        <v>18.66547822699248</v>
      </c>
      <c r="K7" s="29">
        <v>54</v>
      </c>
      <c r="L7" s="29">
        <f t="shared" si="1"/>
        <v>2290.221044466959</v>
      </c>
      <c r="M7" s="135">
        <f t="shared" si="2"/>
        <v>2300.8361915191276</v>
      </c>
      <c r="N7" s="135">
        <f t="shared" si="3"/>
        <v>2311.4758822639028</v>
      </c>
      <c r="O7" s="12">
        <f t="shared" si="4"/>
        <v>2322.1401167012837</v>
      </c>
      <c r="P7" s="135">
        <f t="shared" si="5"/>
        <v>2332.8288948312706</v>
      </c>
      <c r="Q7" s="104">
        <f t="shared" si="6"/>
        <v>2343.5422166538642</v>
      </c>
      <c r="R7" s="135">
        <f t="shared" si="7"/>
        <v>2354.2800821690635</v>
      </c>
      <c r="S7" s="104">
        <f t="shared" si="8"/>
        <v>2365.0424913768693</v>
      </c>
    </row>
    <row r="8" spans="1:19" x14ac:dyDescent="0.4">
      <c r="A8" s="29">
        <v>5</v>
      </c>
      <c r="B8" s="29">
        <f t="shared" si="9"/>
        <v>19.634954084936208</v>
      </c>
      <c r="C8" s="135">
        <f t="shared" si="0"/>
        <v>20.628973635486101</v>
      </c>
      <c r="D8" s="135">
        <f t="shared" si="0"/>
        <v>21.647536878642168</v>
      </c>
      <c r="E8" s="12">
        <f t="shared" si="0"/>
        <v>22.690643814404403</v>
      </c>
      <c r="F8" s="135">
        <f t="shared" si="0"/>
        <v>23.758294442772812</v>
      </c>
      <c r="G8" s="104">
        <f t="shared" si="0"/>
        <v>24.850488763747386</v>
      </c>
      <c r="H8" s="135">
        <f t="shared" si="0"/>
        <v>25.967226777328133</v>
      </c>
      <c r="I8" s="104">
        <f t="shared" si="0"/>
        <v>27.108508483515052</v>
      </c>
      <c r="K8" s="29">
        <v>55</v>
      </c>
      <c r="L8" s="29">
        <f t="shared" si="1"/>
        <v>2375.8294442772813</v>
      </c>
      <c r="M8" s="135">
        <f t="shared" si="2"/>
        <v>2386.6409408702989</v>
      </c>
      <c r="N8" s="135">
        <f t="shared" si="3"/>
        <v>2397.4769811559231</v>
      </c>
      <c r="O8" s="12">
        <f t="shared" si="4"/>
        <v>2408.3375651341535</v>
      </c>
      <c r="P8" s="135">
        <f t="shared" si="5"/>
        <v>2419.2226928049899</v>
      </c>
      <c r="Q8" s="104">
        <f t="shared" si="6"/>
        <v>2430.1323641684326</v>
      </c>
      <c r="R8" s="135">
        <f t="shared" si="7"/>
        <v>2441.0665792244818</v>
      </c>
      <c r="S8" s="104">
        <f t="shared" si="8"/>
        <v>2452.0253379731366</v>
      </c>
    </row>
    <row r="9" spans="1:19" x14ac:dyDescent="0.4">
      <c r="A9" s="29">
        <v>6</v>
      </c>
      <c r="B9" s="29">
        <f t="shared" si="9"/>
        <v>28.274333882308138</v>
      </c>
      <c r="C9" s="135">
        <f t="shared" si="0"/>
        <v>29.464702973707396</v>
      </c>
      <c r="D9" s="135">
        <f t="shared" si="0"/>
        <v>30.679615757712824</v>
      </c>
      <c r="E9" s="12">
        <f t="shared" si="0"/>
        <v>31.919072234324421</v>
      </c>
      <c r="F9" s="135">
        <f t="shared" si="0"/>
        <v>33.183072403542191</v>
      </c>
      <c r="G9" s="104">
        <f t="shared" si="0"/>
        <v>34.47161626536613</v>
      </c>
      <c r="H9" s="135">
        <f t="shared" si="0"/>
        <v>35.784703819796235</v>
      </c>
      <c r="I9" s="104">
        <f t="shared" si="0"/>
        <v>37.12233506683252</v>
      </c>
      <c r="K9" s="29">
        <v>56</v>
      </c>
      <c r="L9" s="29">
        <f t="shared" si="1"/>
        <v>2463.0086404143976</v>
      </c>
      <c r="M9" s="135">
        <f t="shared" si="2"/>
        <v>2474.0164865482652</v>
      </c>
      <c r="N9" s="135">
        <f t="shared" si="3"/>
        <v>2485.0488763747385</v>
      </c>
      <c r="O9" s="12">
        <f t="shared" si="4"/>
        <v>2496.1058098938183</v>
      </c>
      <c r="P9" s="135">
        <f t="shared" si="5"/>
        <v>2507.1872871055043</v>
      </c>
      <c r="Q9" s="104">
        <f t="shared" si="6"/>
        <v>2518.2933080097964</v>
      </c>
      <c r="R9" s="135">
        <f t="shared" si="7"/>
        <v>2529.4238726066947</v>
      </c>
      <c r="S9" s="104">
        <f t="shared" si="8"/>
        <v>2540.578980896199</v>
      </c>
    </row>
    <row r="10" spans="1:19" x14ac:dyDescent="0.4">
      <c r="A10" s="29">
        <v>7</v>
      </c>
      <c r="B10" s="29">
        <f t="shared" si="9"/>
        <v>38.484510006474963</v>
      </c>
      <c r="C10" s="135">
        <f t="shared" si="0"/>
        <v>39.871228638723586</v>
      </c>
      <c r="D10" s="135">
        <f t="shared" si="0"/>
        <v>41.282490963578375</v>
      </c>
      <c r="E10" s="12">
        <f t="shared" si="0"/>
        <v>42.718296981039337</v>
      </c>
      <c r="F10" s="135">
        <f t="shared" si="0"/>
        <v>44.178646691106465</v>
      </c>
      <c r="G10" s="104">
        <f t="shared" si="0"/>
        <v>45.663540093779766</v>
      </c>
      <c r="H10" s="135">
        <f t="shared" si="0"/>
        <v>47.172977189059239</v>
      </c>
      <c r="I10" s="104">
        <f t="shared" si="0"/>
        <v>48.706957976944878</v>
      </c>
      <c r="K10" s="29">
        <v>57</v>
      </c>
      <c r="L10" s="29">
        <f t="shared" si="1"/>
        <v>2551.7586328783095</v>
      </c>
      <c r="M10" s="135">
        <f t="shared" si="2"/>
        <v>2562.9628285530262</v>
      </c>
      <c r="N10" s="135">
        <f t="shared" si="3"/>
        <v>2574.1915679203489</v>
      </c>
      <c r="O10" s="12">
        <f t="shared" si="4"/>
        <v>2585.4448509802783</v>
      </c>
      <c r="P10" s="135">
        <f t="shared" si="5"/>
        <v>2596.7226777328133</v>
      </c>
      <c r="Q10" s="104">
        <f t="shared" si="6"/>
        <v>2608.0250481779549</v>
      </c>
      <c r="R10" s="135">
        <f t="shared" si="7"/>
        <v>2619.3519623157022</v>
      </c>
      <c r="S10" s="104">
        <f t="shared" si="8"/>
        <v>2630.703420146056</v>
      </c>
    </row>
    <row r="11" spans="1:19" x14ac:dyDescent="0.4">
      <c r="A11" s="29">
        <v>8</v>
      </c>
      <c r="B11" s="29">
        <f t="shared" si="9"/>
        <v>50.26548245743669</v>
      </c>
      <c r="C11" s="135">
        <f t="shared" si="0"/>
        <v>51.848550630534675</v>
      </c>
      <c r="D11" s="135">
        <f t="shared" si="0"/>
        <v>53.456162496238825</v>
      </c>
      <c r="E11" s="12">
        <f t="shared" si="0"/>
        <v>55.088318054549148</v>
      </c>
      <c r="F11" s="135">
        <f t="shared" si="0"/>
        <v>56.745017305465637</v>
      </c>
      <c r="G11" s="104">
        <f t="shared" si="0"/>
        <v>58.426260248988299</v>
      </c>
      <c r="H11" s="135">
        <f t="shared" si="0"/>
        <v>60.132046885117134</v>
      </c>
      <c r="I11" s="104">
        <f t="shared" si="0"/>
        <v>61.862377213852135</v>
      </c>
      <c r="K11" s="29">
        <v>58</v>
      </c>
      <c r="L11" s="29">
        <f t="shared" si="1"/>
        <v>2642.079421669016</v>
      </c>
      <c r="M11" s="135">
        <f t="shared" si="2"/>
        <v>2653.4799668845822</v>
      </c>
      <c r="N11" s="135">
        <f t="shared" si="3"/>
        <v>2664.9050557927544</v>
      </c>
      <c r="O11" s="12">
        <f t="shared" si="4"/>
        <v>2676.3546883935328</v>
      </c>
      <c r="P11" s="135">
        <f t="shared" si="5"/>
        <v>2687.8288646869173</v>
      </c>
      <c r="Q11" s="104">
        <f t="shared" si="6"/>
        <v>2699.327584672908</v>
      </c>
      <c r="R11" s="135">
        <f t="shared" si="7"/>
        <v>2710.8508483515052</v>
      </c>
      <c r="S11" s="104">
        <f t="shared" si="8"/>
        <v>2722.3986557227081</v>
      </c>
    </row>
    <row r="12" spans="1:19" x14ac:dyDescent="0.4">
      <c r="A12" s="29">
        <v>9</v>
      </c>
      <c r="B12" s="29">
        <f t="shared" si="9"/>
        <v>63.617251235193308</v>
      </c>
      <c r="C12" s="135">
        <f t="shared" si="0"/>
        <v>65.396668949140661</v>
      </c>
      <c r="D12" s="135">
        <f t="shared" si="0"/>
        <v>67.200630355694173</v>
      </c>
      <c r="E12" s="12">
        <f t="shared" si="0"/>
        <v>69.029135454853858</v>
      </c>
      <c r="F12" s="135">
        <f t="shared" si="0"/>
        <v>70.882184246619701</v>
      </c>
      <c r="G12" s="104">
        <f t="shared" si="0"/>
        <v>72.759776730991732</v>
      </c>
      <c r="H12" s="135">
        <f t="shared" si="0"/>
        <v>74.661912907969921</v>
      </c>
      <c r="I12" s="104">
        <f t="shared" si="0"/>
        <v>76.588592777554297</v>
      </c>
      <c r="K12" s="29">
        <v>59</v>
      </c>
      <c r="L12" s="29">
        <f t="shared" si="1"/>
        <v>2733.9710067865176</v>
      </c>
      <c r="M12" s="135">
        <f t="shared" si="2"/>
        <v>2745.5679015429328</v>
      </c>
      <c r="N12" s="135">
        <f t="shared" si="3"/>
        <v>2757.1893399919545</v>
      </c>
      <c r="O12" s="12">
        <f t="shared" si="4"/>
        <v>2768.8353221335824</v>
      </c>
      <c r="P12" s="135">
        <f t="shared" si="5"/>
        <v>2780.5058479678164</v>
      </c>
      <c r="Q12" s="104">
        <f t="shared" si="6"/>
        <v>2792.2009174946566</v>
      </c>
      <c r="R12" s="135">
        <f t="shared" si="7"/>
        <v>2803.9205307141028</v>
      </c>
      <c r="S12" s="104">
        <f t="shared" si="8"/>
        <v>2815.6646876261552</v>
      </c>
    </row>
    <row r="13" spans="1:19" x14ac:dyDescent="0.4">
      <c r="A13" s="29">
        <v>10</v>
      </c>
      <c r="B13" s="29">
        <f t="shared" si="9"/>
        <v>78.539816339744831</v>
      </c>
      <c r="C13" s="135">
        <f t="shared" si="0"/>
        <v>80.515583594541539</v>
      </c>
      <c r="D13" s="135">
        <f t="shared" si="0"/>
        <v>82.515894541944405</v>
      </c>
      <c r="E13" s="12">
        <f t="shared" si="0"/>
        <v>84.540749181953458</v>
      </c>
      <c r="F13" s="135">
        <f t="shared" si="0"/>
        <v>86.59014751456867</v>
      </c>
      <c r="G13" s="104">
        <f t="shared" si="0"/>
        <v>88.664089539790055</v>
      </c>
      <c r="H13" s="135">
        <f t="shared" si="0"/>
        <v>90.762575257617613</v>
      </c>
      <c r="I13" s="104">
        <f t="shared" si="0"/>
        <v>92.885604668051343</v>
      </c>
      <c r="K13" s="29">
        <v>60</v>
      </c>
      <c r="L13" s="29">
        <f t="shared" si="1"/>
        <v>2827.4333882308138</v>
      </c>
      <c r="M13" s="135">
        <f t="shared" si="2"/>
        <v>2839.2266325280784</v>
      </c>
      <c r="N13" s="135">
        <f t="shared" si="3"/>
        <v>2851.0444205179497</v>
      </c>
      <c r="O13" s="12">
        <f t="shared" si="4"/>
        <v>2862.8867522004266</v>
      </c>
      <c r="P13" s="135">
        <f t="shared" si="5"/>
        <v>2874.7536275755101</v>
      </c>
      <c r="Q13" s="104">
        <f t="shared" si="6"/>
        <v>2886.6450466431997</v>
      </c>
      <c r="R13" s="135">
        <f t="shared" si="7"/>
        <v>2898.5610094034951</v>
      </c>
      <c r="S13" s="104">
        <f t="shared" si="8"/>
        <v>2910.501515856397</v>
      </c>
    </row>
    <row r="14" spans="1:19" x14ac:dyDescent="0.4">
      <c r="A14" s="29">
        <v>11</v>
      </c>
      <c r="B14" s="29">
        <f t="shared" si="9"/>
        <v>95.033177771091246</v>
      </c>
      <c r="C14" s="135">
        <f t="shared" si="0"/>
        <v>97.205294566737308</v>
      </c>
      <c r="D14" s="135">
        <f t="shared" si="0"/>
        <v>99.401955054989543</v>
      </c>
      <c r="E14" s="12">
        <f t="shared" si="0"/>
        <v>101.62315923584795</v>
      </c>
      <c r="F14" s="135">
        <f t="shared" si="0"/>
        <v>103.86890710931253</v>
      </c>
      <c r="G14" s="104">
        <f t="shared" si="0"/>
        <v>106.13919867538328</v>
      </c>
      <c r="H14" s="135">
        <f t="shared" si="0"/>
        <v>108.43403393406021</v>
      </c>
      <c r="I14" s="104">
        <f t="shared" si="0"/>
        <v>110.75341288534329</v>
      </c>
      <c r="K14" s="29">
        <v>61</v>
      </c>
      <c r="L14" s="29">
        <f t="shared" si="1"/>
        <v>2922.466566001905</v>
      </c>
      <c r="M14" s="135">
        <f t="shared" si="2"/>
        <v>2934.4561598400192</v>
      </c>
      <c r="N14" s="135">
        <f t="shared" si="3"/>
        <v>2946.4702973707394</v>
      </c>
      <c r="O14" s="12">
        <f t="shared" si="4"/>
        <v>2958.5089785940659</v>
      </c>
      <c r="P14" s="135">
        <f t="shared" si="5"/>
        <v>2970.5722035099989</v>
      </c>
      <c r="Q14" s="104">
        <f t="shared" si="6"/>
        <v>2982.6599721185376</v>
      </c>
      <c r="R14" s="135">
        <f t="shared" si="7"/>
        <v>2994.7722844196828</v>
      </c>
      <c r="S14" s="104">
        <f t="shared" si="8"/>
        <v>3006.9091404134338</v>
      </c>
    </row>
    <row r="15" spans="1:19" x14ac:dyDescent="0.4">
      <c r="A15" s="29">
        <v>12</v>
      </c>
      <c r="B15" s="29">
        <f t="shared" si="9"/>
        <v>113.09733552923255</v>
      </c>
      <c r="C15" s="135">
        <f t="shared" si="0"/>
        <v>115.46580186572798</v>
      </c>
      <c r="D15" s="135">
        <f t="shared" si="0"/>
        <v>117.85881189482959</v>
      </c>
      <c r="E15" s="12">
        <f t="shared" si="0"/>
        <v>120.27636561653735</v>
      </c>
      <c r="F15" s="135">
        <f t="shared" si="0"/>
        <v>122.7184630308513</v>
      </c>
      <c r="G15" s="104">
        <f t="shared" si="0"/>
        <v>125.1851041377714</v>
      </c>
      <c r="H15" s="135">
        <f t="shared" si="0"/>
        <v>127.67628893729768</v>
      </c>
      <c r="I15" s="104">
        <f t="shared" si="0"/>
        <v>130.19201742943014</v>
      </c>
      <c r="K15" s="29">
        <v>62</v>
      </c>
      <c r="L15" s="29">
        <f t="shared" si="1"/>
        <v>3019.0705400997913</v>
      </c>
      <c r="M15" s="135">
        <f t="shared" si="2"/>
        <v>3031.2564834787549</v>
      </c>
      <c r="N15" s="135">
        <f t="shared" si="3"/>
        <v>3043.4669705503243</v>
      </c>
      <c r="O15" s="12">
        <f t="shared" si="4"/>
        <v>3055.7020013145002</v>
      </c>
      <c r="P15" s="135">
        <f t="shared" si="5"/>
        <v>3067.9615757712822</v>
      </c>
      <c r="Q15" s="104">
        <f t="shared" si="6"/>
        <v>3080.2456939206704</v>
      </c>
      <c r="R15" s="135">
        <f t="shared" si="7"/>
        <v>3092.5543557626647</v>
      </c>
      <c r="S15" s="104">
        <f t="shared" si="8"/>
        <v>3104.8875612972656</v>
      </c>
    </row>
    <row r="16" spans="1:19" x14ac:dyDescent="0.4">
      <c r="A16" s="29">
        <v>13</v>
      </c>
      <c r="B16" s="29">
        <f t="shared" si="9"/>
        <v>132.73228961416876</v>
      </c>
      <c r="C16" s="135">
        <f t="shared" si="0"/>
        <v>135.29710549151355</v>
      </c>
      <c r="D16" s="135">
        <f t="shared" si="0"/>
        <v>137.88646506146452</v>
      </c>
      <c r="E16" s="12">
        <f t="shared" si="0"/>
        <v>140.50036832402165</v>
      </c>
      <c r="F16" s="135">
        <f t="shared" si="0"/>
        <v>143.13881527918494</v>
      </c>
      <c r="G16" s="104">
        <f t="shared" si="0"/>
        <v>145.80180592695442</v>
      </c>
      <c r="H16" s="135">
        <f t="shared" si="0"/>
        <v>148.48934026733008</v>
      </c>
      <c r="I16" s="104">
        <f t="shared" si="0"/>
        <v>151.20141830031187</v>
      </c>
      <c r="K16" s="29">
        <v>63</v>
      </c>
      <c r="L16" s="29">
        <f t="shared" si="1"/>
        <v>3117.2453105244722</v>
      </c>
      <c r="M16" s="135">
        <f t="shared" si="2"/>
        <v>3129.6276034442853</v>
      </c>
      <c r="N16" s="135">
        <f t="shared" si="3"/>
        <v>3142.0344400567042</v>
      </c>
      <c r="O16" s="12">
        <f t="shared" si="4"/>
        <v>3154.4658203617296</v>
      </c>
      <c r="P16" s="135">
        <f t="shared" si="5"/>
        <v>3166.9217443593607</v>
      </c>
      <c r="Q16" s="104">
        <f t="shared" si="6"/>
        <v>3179.4022120495983</v>
      </c>
      <c r="R16" s="135">
        <f t="shared" si="7"/>
        <v>3191.9072234324422</v>
      </c>
      <c r="S16" s="104">
        <f t="shared" si="8"/>
        <v>3204.4367785078921</v>
      </c>
    </row>
    <row r="17" spans="1:19" x14ac:dyDescent="0.4">
      <c r="A17" s="29">
        <v>14</v>
      </c>
      <c r="B17" s="29">
        <f t="shared" si="9"/>
        <v>153.93804002589985</v>
      </c>
      <c r="C17" s="135">
        <f t="shared" si="0"/>
        <v>156.69920544409402</v>
      </c>
      <c r="D17" s="135">
        <f t="shared" si="0"/>
        <v>159.48491455489435</v>
      </c>
      <c r="E17" s="12">
        <f t="shared" si="0"/>
        <v>162.29516735830083</v>
      </c>
      <c r="F17" s="135">
        <f t="shared" si="0"/>
        <v>165.1299638543135</v>
      </c>
      <c r="G17" s="104">
        <f t="shared" si="0"/>
        <v>167.98930404293233</v>
      </c>
      <c r="H17" s="135">
        <f t="shared" si="0"/>
        <v>170.87318792415735</v>
      </c>
      <c r="I17" s="104">
        <f t="shared" si="0"/>
        <v>173.78161549798853</v>
      </c>
      <c r="K17" s="29">
        <v>64</v>
      </c>
      <c r="L17" s="29">
        <f t="shared" si="1"/>
        <v>3216.9908772759482</v>
      </c>
      <c r="M17" s="135">
        <f t="shared" si="2"/>
        <v>3229.5695197366103</v>
      </c>
      <c r="N17" s="135">
        <f t="shared" si="3"/>
        <v>3242.1727058898787</v>
      </c>
      <c r="O17" s="12">
        <f t="shared" si="4"/>
        <v>3254.8004357357536</v>
      </c>
      <c r="P17" s="135">
        <f t="shared" si="5"/>
        <v>3267.4527092742342</v>
      </c>
      <c r="Q17" s="104">
        <f t="shared" si="6"/>
        <v>3280.1295265053213</v>
      </c>
      <c r="R17" s="135">
        <f t="shared" si="7"/>
        <v>3292.8308874290142</v>
      </c>
      <c r="S17" s="104">
        <f t="shared" si="8"/>
        <v>3305.5567920453136</v>
      </c>
    </row>
    <row r="18" spans="1:19" x14ac:dyDescent="0.4">
      <c r="A18" s="29">
        <v>15</v>
      </c>
      <c r="B18" s="29">
        <f t="shared" si="9"/>
        <v>176.71458676442586</v>
      </c>
      <c r="C18" s="135">
        <f t="shared" si="0"/>
        <v>179.67210172346938</v>
      </c>
      <c r="D18" s="135">
        <f t="shared" si="0"/>
        <v>182.65416037511906</v>
      </c>
      <c r="E18" s="12">
        <f t="shared" si="0"/>
        <v>185.66076271937493</v>
      </c>
      <c r="F18" s="135">
        <f t="shared" si="0"/>
        <v>188.69190875623696</v>
      </c>
      <c r="G18" s="104">
        <f t="shared" si="0"/>
        <v>191.74759848570514</v>
      </c>
      <c r="H18" s="135">
        <f t="shared" si="0"/>
        <v>194.82783190777951</v>
      </c>
      <c r="I18" s="104">
        <f t="shared" si="0"/>
        <v>197.93260902246004</v>
      </c>
      <c r="K18" s="29">
        <v>65</v>
      </c>
      <c r="L18" s="29">
        <f t="shared" si="1"/>
        <v>3318.3072403542192</v>
      </c>
      <c r="M18" s="135">
        <f t="shared" si="2"/>
        <v>3331.0822323557304</v>
      </c>
      <c r="N18" s="135">
        <f t="shared" si="3"/>
        <v>3343.8817680498482</v>
      </c>
      <c r="O18" s="12">
        <f t="shared" si="4"/>
        <v>3356.7058474365722</v>
      </c>
      <c r="P18" s="135">
        <f t="shared" si="5"/>
        <v>3369.5544705159023</v>
      </c>
      <c r="Q18" s="104">
        <f t="shared" si="6"/>
        <v>3382.4276372878389</v>
      </c>
      <c r="R18" s="135">
        <f t="shared" si="7"/>
        <v>3395.3253477523813</v>
      </c>
      <c r="S18" s="104">
        <f t="shared" si="8"/>
        <v>3408.2476019095297</v>
      </c>
    </row>
    <row r="19" spans="1:19" x14ac:dyDescent="0.4">
      <c r="A19" s="29">
        <v>16</v>
      </c>
      <c r="B19" s="29">
        <f t="shared" si="9"/>
        <v>201.06192982974676</v>
      </c>
      <c r="C19" s="135">
        <f t="shared" si="9"/>
        <v>204.21579432963964</v>
      </c>
      <c r="D19" s="135">
        <f t="shared" si="9"/>
        <v>207.3942025221387</v>
      </c>
      <c r="E19" s="12">
        <f t="shared" si="9"/>
        <v>210.59715440724389</v>
      </c>
      <c r="F19" s="135">
        <f t="shared" si="9"/>
        <v>213.8246499849553</v>
      </c>
      <c r="G19" s="104">
        <f t="shared" si="9"/>
        <v>217.07668925527284</v>
      </c>
      <c r="H19" s="135">
        <f t="shared" si="9"/>
        <v>220.35327221819659</v>
      </c>
      <c r="I19" s="104">
        <f t="shared" si="9"/>
        <v>223.65439887372648</v>
      </c>
      <c r="K19" s="29">
        <v>66</v>
      </c>
      <c r="L19" s="29">
        <f t="shared" si="1"/>
        <v>3421.1943997592848</v>
      </c>
      <c r="M19" s="135">
        <f t="shared" si="2"/>
        <v>3434.1657413016455</v>
      </c>
      <c r="N19" s="135">
        <f t="shared" si="3"/>
        <v>3447.1616265366129</v>
      </c>
      <c r="O19" s="12">
        <f t="shared" si="4"/>
        <v>3460.1820554641863</v>
      </c>
      <c r="P19" s="135">
        <f t="shared" si="5"/>
        <v>3473.2270280843654</v>
      </c>
      <c r="Q19" s="104">
        <f t="shared" si="6"/>
        <v>3486.2965443971511</v>
      </c>
      <c r="R19" s="135">
        <f t="shared" si="7"/>
        <v>3499.390604402543</v>
      </c>
      <c r="S19" s="104">
        <f t="shared" si="8"/>
        <v>3512.5092081005409</v>
      </c>
    </row>
    <row r="20" spans="1:19" x14ac:dyDescent="0.4">
      <c r="A20" s="29">
        <v>17</v>
      </c>
      <c r="B20" s="29">
        <f t="shared" si="9"/>
        <v>226.98006922186255</v>
      </c>
      <c r="C20" s="135">
        <f t="shared" si="9"/>
        <v>230.33028326260478</v>
      </c>
      <c r="D20" s="135">
        <f t="shared" si="9"/>
        <v>233.7050409959532</v>
      </c>
      <c r="E20" s="12">
        <f t="shared" si="9"/>
        <v>237.10434242190777</v>
      </c>
      <c r="F20" s="135">
        <f t="shared" si="9"/>
        <v>240.52818754046854</v>
      </c>
      <c r="G20" s="104">
        <f t="shared" si="9"/>
        <v>243.97657635163546</v>
      </c>
      <c r="H20" s="135">
        <f t="shared" si="9"/>
        <v>247.44950885540854</v>
      </c>
      <c r="I20" s="104">
        <f t="shared" si="9"/>
        <v>250.94698505178781</v>
      </c>
      <c r="K20" s="29">
        <v>67</v>
      </c>
      <c r="L20" s="29">
        <f t="shared" si="1"/>
        <v>3525.6523554911455</v>
      </c>
      <c r="M20" s="135">
        <f t="shared" si="2"/>
        <v>3538.8200465743557</v>
      </c>
      <c r="N20" s="135">
        <f t="shared" si="3"/>
        <v>3552.0122813501721</v>
      </c>
      <c r="O20" s="12">
        <f t="shared" si="4"/>
        <v>3565.229059818595</v>
      </c>
      <c r="P20" s="135">
        <f t="shared" si="5"/>
        <v>3578.4703819796237</v>
      </c>
      <c r="Q20" s="104">
        <f t="shared" si="6"/>
        <v>3591.7362478332589</v>
      </c>
      <c r="R20" s="135">
        <f t="shared" si="7"/>
        <v>3605.0266573794997</v>
      </c>
      <c r="S20" s="104">
        <f t="shared" si="8"/>
        <v>3618.3416106183472</v>
      </c>
    </row>
    <row r="21" spans="1:19" x14ac:dyDescent="0.4">
      <c r="A21" s="29">
        <v>18</v>
      </c>
      <c r="B21" s="29">
        <f t="shared" si="9"/>
        <v>254.46900494077323</v>
      </c>
      <c r="C21" s="135">
        <f t="shared" si="9"/>
        <v>258.01556852236484</v>
      </c>
      <c r="D21" s="135">
        <f t="shared" si="9"/>
        <v>261.58667579656264</v>
      </c>
      <c r="E21" s="12">
        <f t="shared" si="9"/>
        <v>265.18232676336658</v>
      </c>
      <c r="F21" s="135">
        <f t="shared" si="9"/>
        <v>268.80252142277669</v>
      </c>
      <c r="G21" s="104">
        <f t="shared" si="9"/>
        <v>272.44725977479294</v>
      </c>
      <c r="H21" s="135">
        <f t="shared" si="9"/>
        <v>276.11654181941543</v>
      </c>
      <c r="I21" s="104">
        <f t="shared" si="9"/>
        <v>279.81036755664405</v>
      </c>
      <c r="K21" s="29">
        <v>68</v>
      </c>
      <c r="L21" s="29">
        <f t="shared" si="1"/>
        <v>3631.6811075498008</v>
      </c>
      <c r="M21" s="135">
        <f t="shared" si="2"/>
        <v>3645.0451481738605</v>
      </c>
      <c r="N21" s="135">
        <f t="shared" si="3"/>
        <v>3658.4337324905264</v>
      </c>
      <c r="O21" s="12">
        <f t="shared" si="4"/>
        <v>3671.8468604997984</v>
      </c>
      <c r="P21" s="135">
        <f t="shared" si="5"/>
        <v>3685.2845322016765</v>
      </c>
      <c r="Q21" s="104">
        <f t="shared" si="6"/>
        <v>3698.7467475961612</v>
      </c>
      <c r="R21" s="135">
        <f t="shared" si="7"/>
        <v>3712.2335066832516</v>
      </c>
      <c r="S21" s="104">
        <f t="shared" si="8"/>
        <v>3725.7448094629485</v>
      </c>
    </row>
    <row r="22" spans="1:19" x14ac:dyDescent="0.4">
      <c r="A22" s="29">
        <v>19</v>
      </c>
      <c r="B22" s="29">
        <f t="shared" si="9"/>
        <v>283.5287369864788</v>
      </c>
      <c r="C22" s="135">
        <f t="shared" si="9"/>
        <v>287.2716501089198</v>
      </c>
      <c r="D22" s="135">
        <f t="shared" si="9"/>
        <v>291.03910692396693</v>
      </c>
      <c r="E22" s="12">
        <f t="shared" si="9"/>
        <v>294.83110743162024</v>
      </c>
      <c r="F22" s="135">
        <f t="shared" si="9"/>
        <v>298.64765163187968</v>
      </c>
      <c r="G22" s="104">
        <f t="shared" si="9"/>
        <v>302.48873952474537</v>
      </c>
      <c r="H22" s="135">
        <f t="shared" si="9"/>
        <v>306.35437111021719</v>
      </c>
      <c r="I22" s="104">
        <f t="shared" si="9"/>
        <v>310.24454638829513</v>
      </c>
      <c r="K22" s="29">
        <v>69</v>
      </c>
      <c r="L22" s="29">
        <f t="shared" si="1"/>
        <v>3739.2806559352512</v>
      </c>
      <c r="M22" s="135">
        <f t="shared" si="2"/>
        <v>3752.8410461001604</v>
      </c>
      <c r="N22" s="135">
        <f t="shared" si="3"/>
        <v>3766.4259799576757</v>
      </c>
      <c r="O22" s="12">
        <f t="shared" si="4"/>
        <v>3780.0354575077968</v>
      </c>
      <c r="P22" s="135">
        <f t="shared" si="5"/>
        <v>3793.6694787505244</v>
      </c>
      <c r="Q22" s="104">
        <f t="shared" si="6"/>
        <v>3807.3280436858581</v>
      </c>
      <c r="R22" s="135">
        <f t="shared" si="7"/>
        <v>3821.011152313798</v>
      </c>
      <c r="S22" s="104">
        <f t="shared" si="8"/>
        <v>3834.7188046343445</v>
      </c>
    </row>
    <row r="23" spans="1:19" x14ac:dyDescent="0.4">
      <c r="A23" s="29">
        <v>20</v>
      </c>
      <c r="B23" s="29">
        <f t="shared" si="9"/>
        <v>314.15926535897933</v>
      </c>
      <c r="C23" s="135">
        <f t="shared" si="9"/>
        <v>318.09852802226965</v>
      </c>
      <c r="D23" s="135">
        <f t="shared" si="9"/>
        <v>322.06233437816616</v>
      </c>
      <c r="E23" s="12">
        <f t="shared" si="9"/>
        <v>326.05068442666879</v>
      </c>
      <c r="F23" s="135">
        <f t="shared" si="9"/>
        <v>330.06357816777762</v>
      </c>
      <c r="G23" s="104">
        <f t="shared" si="9"/>
        <v>334.10101560149263</v>
      </c>
      <c r="H23" s="135">
        <f t="shared" si="9"/>
        <v>338.16299672781383</v>
      </c>
      <c r="I23" s="104">
        <f t="shared" si="9"/>
        <v>342.24952154674116</v>
      </c>
      <c r="K23" s="29">
        <v>70</v>
      </c>
      <c r="L23" s="29">
        <f t="shared" si="1"/>
        <v>3848.4510006474966</v>
      </c>
      <c r="M23" s="135">
        <f t="shared" si="2"/>
        <v>3862.2077403532548</v>
      </c>
      <c r="N23" s="135">
        <f t="shared" si="3"/>
        <v>3875.9890237516197</v>
      </c>
      <c r="O23" s="12">
        <f t="shared" si="4"/>
        <v>3889.7948508425902</v>
      </c>
      <c r="P23" s="135">
        <f t="shared" si="5"/>
        <v>3903.6252216261673</v>
      </c>
      <c r="Q23" s="104">
        <f t="shared" si="6"/>
        <v>3917.4801361023506</v>
      </c>
      <c r="R23" s="135">
        <f t="shared" si="7"/>
        <v>3931.3595942711395</v>
      </c>
      <c r="S23" s="104">
        <f t="shared" si="8"/>
        <v>3945.263596132535</v>
      </c>
    </row>
    <row r="24" spans="1:19" x14ac:dyDescent="0.4">
      <c r="A24" s="29">
        <v>21</v>
      </c>
      <c r="B24" s="29">
        <f t="shared" si="9"/>
        <v>346.36059005827468</v>
      </c>
      <c r="C24" s="135">
        <f t="shared" si="9"/>
        <v>350.49620226241439</v>
      </c>
      <c r="D24" s="135">
        <f t="shared" si="9"/>
        <v>354.65635815916022</v>
      </c>
      <c r="E24" s="12">
        <f t="shared" si="9"/>
        <v>358.84105774851224</v>
      </c>
      <c r="F24" s="135">
        <f t="shared" si="9"/>
        <v>363.05030103047045</v>
      </c>
      <c r="G24" s="104">
        <f t="shared" si="9"/>
        <v>367.28408800503485</v>
      </c>
      <c r="H24" s="135">
        <f t="shared" si="9"/>
        <v>371.54241867220537</v>
      </c>
      <c r="I24" s="104">
        <f t="shared" si="9"/>
        <v>375.82529303198208</v>
      </c>
      <c r="K24" s="29">
        <v>71</v>
      </c>
      <c r="L24" s="29">
        <f t="shared" si="1"/>
        <v>3959.1921416865366</v>
      </c>
      <c r="M24" s="135">
        <f t="shared" si="2"/>
        <v>3973.1452309331444</v>
      </c>
      <c r="N24" s="135">
        <f t="shared" si="3"/>
        <v>3987.1228638723587</v>
      </c>
      <c r="O24" s="12">
        <f t="shared" si="4"/>
        <v>4001.1250405041787</v>
      </c>
      <c r="P24" s="135">
        <f t="shared" si="5"/>
        <v>4015.1517608286049</v>
      </c>
      <c r="Q24" s="104">
        <f t="shared" si="6"/>
        <v>4029.2030248456376</v>
      </c>
      <c r="R24" s="135">
        <f t="shared" si="7"/>
        <v>4043.278832555276</v>
      </c>
      <c r="S24" s="104">
        <f t="shared" si="8"/>
        <v>4057.379183957521</v>
      </c>
    </row>
    <row r="25" spans="1:19" x14ac:dyDescent="0.4">
      <c r="A25" s="29">
        <v>22</v>
      </c>
      <c r="B25" s="29">
        <f t="shared" si="9"/>
        <v>380.13271108436498</v>
      </c>
      <c r="C25" s="135">
        <f t="shared" si="9"/>
        <v>384.46467282935401</v>
      </c>
      <c r="D25" s="135">
        <f t="shared" si="9"/>
        <v>388.82117826694923</v>
      </c>
      <c r="E25" s="12">
        <f t="shared" si="9"/>
        <v>393.20222739715064</v>
      </c>
      <c r="F25" s="135">
        <f t="shared" si="9"/>
        <v>397.60782021995817</v>
      </c>
      <c r="G25" s="104">
        <f t="shared" si="9"/>
        <v>402.03795673537195</v>
      </c>
      <c r="H25" s="135">
        <f t="shared" si="9"/>
        <v>406.4926369433918</v>
      </c>
      <c r="I25" s="104">
        <f t="shared" si="9"/>
        <v>410.9718608440179</v>
      </c>
      <c r="K25" s="29">
        <v>72</v>
      </c>
      <c r="L25" s="29">
        <f t="shared" si="1"/>
        <v>4071.5040790523717</v>
      </c>
      <c r="M25" s="135">
        <f t="shared" si="2"/>
        <v>4085.653517839829</v>
      </c>
      <c r="N25" s="135">
        <f t="shared" si="3"/>
        <v>4099.8275003198924</v>
      </c>
      <c r="O25" s="12">
        <f t="shared" si="4"/>
        <v>4114.0260264925619</v>
      </c>
      <c r="P25" s="135">
        <f t="shared" si="5"/>
        <v>4128.2490963578375</v>
      </c>
      <c r="Q25" s="104">
        <f t="shared" si="6"/>
        <v>4142.4967099157193</v>
      </c>
      <c r="R25" s="135">
        <f t="shared" si="7"/>
        <v>4156.7688671662072</v>
      </c>
      <c r="S25" s="104">
        <f t="shared" si="8"/>
        <v>4171.0655681093012</v>
      </c>
    </row>
    <row r="26" spans="1:19" x14ac:dyDescent="0.4">
      <c r="A26" s="29">
        <v>23</v>
      </c>
      <c r="B26" s="29">
        <f t="shared" si="9"/>
        <v>415.47562843725012</v>
      </c>
      <c r="C26" s="135">
        <f t="shared" si="9"/>
        <v>420.00393972308854</v>
      </c>
      <c r="D26" s="135">
        <f t="shared" si="9"/>
        <v>424.55679470153314</v>
      </c>
      <c r="E26" s="12">
        <f t="shared" si="9"/>
        <v>429.13419337258387</v>
      </c>
      <c r="F26" s="135">
        <f t="shared" si="9"/>
        <v>433.73613573624084</v>
      </c>
      <c r="G26" s="104">
        <f t="shared" si="9"/>
        <v>438.36262179250389</v>
      </c>
      <c r="H26" s="135">
        <f t="shared" si="9"/>
        <v>443.01365154137318</v>
      </c>
      <c r="I26" s="104">
        <f t="shared" si="9"/>
        <v>447.6892249828486</v>
      </c>
      <c r="K26" s="29">
        <v>73</v>
      </c>
      <c r="L26" s="29">
        <f t="shared" si="1"/>
        <v>4185.3868127450023</v>
      </c>
      <c r="M26" s="135">
        <f t="shared" si="2"/>
        <v>4199.7326010733086</v>
      </c>
      <c r="N26" s="135">
        <f t="shared" si="3"/>
        <v>4214.102933094221</v>
      </c>
      <c r="O26" s="12">
        <f t="shared" si="4"/>
        <v>4228.4978088077396</v>
      </c>
      <c r="P26" s="135">
        <f t="shared" si="5"/>
        <v>4242.9172282138652</v>
      </c>
      <c r="Q26" s="104">
        <f t="shared" si="6"/>
        <v>4257.361191312596</v>
      </c>
      <c r="R26" s="135">
        <f t="shared" si="7"/>
        <v>4271.8296981039339</v>
      </c>
      <c r="S26" s="104">
        <f t="shared" si="8"/>
        <v>4286.322748587877</v>
      </c>
    </row>
    <row r="27" spans="1:19" x14ac:dyDescent="0.4">
      <c r="A27" s="29">
        <v>24</v>
      </c>
      <c r="B27" s="29">
        <f t="shared" si="9"/>
        <v>452.38934211693021</v>
      </c>
      <c r="C27" s="135">
        <f t="shared" si="9"/>
        <v>457.114002943618</v>
      </c>
      <c r="D27" s="135">
        <f t="shared" si="9"/>
        <v>461.86320746291193</v>
      </c>
      <c r="E27" s="12">
        <f t="shared" si="9"/>
        <v>466.63695567481204</v>
      </c>
      <c r="F27" s="135">
        <f t="shared" si="9"/>
        <v>471.43524757931834</v>
      </c>
      <c r="G27" s="104">
        <f t="shared" si="9"/>
        <v>476.25808317643077</v>
      </c>
      <c r="H27" s="135">
        <f t="shared" si="9"/>
        <v>481.10546246614939</v>
      </c>
      <c r="I27" s="104">
        <f t="shared" si="9"/>
        <v>485.97738544847419</v>
      </c>
      <c r="K27" s="29">
        <v>74</v>
      </c>
      <c r="L27" s="29">
        <f t="shared" si="1"/>
        <v>4300.8403427644271</v>
      </c>
      <c r="M27" s="135">
        <f t="shared" si="2"/>
        <v>4315.3824806335824</v>
      </c>
      <c r="N27" s="135">
        <f t="shared" si="3"/>
        <v>4329.9491621953448</v>
      </c>
      <c r="O27" s="12">
        <f t="shared" si="4"/>
        <v>4344.5403874497133</v>
      </c>
      <c r="P27" s="135">
        <f t="shared" si="5"/>
        <v>4359.156156396687</v>
      </c>
      <c r="Q27" s="104">
        <f t="shared" si="6"/>
        <v>4373.7964690362678</v>
      </c>
      <c r="R27" s="135">
        <f t="shared" si="7"/>
        <v>4388.4613253684547</v>
      </c>
      <c r="S27" s="104">
        <f t="shared" si="8"/>
        <v>4403.1507253932477</v>
      </c>
    </row>
    <row r="28" spans="1:19" x14ac:dyDescent="0.4">
      <c r="A28" s="29">
        <v>25</v>
      </c>
      <c r="B28" s="29">
        <f t="shared" si="9"/>
        <v>490.87385212340519</v>
      </c>
      <c r="C28" s="135">
        <f t="shared" si="9"/>
        <v>495.79486249094231</v>
      </c>
      <c r="D28" s="135">
        <f t="shared" si="9"/>
        <v>500.74041655108562</v>
      </c>
      <c r="E28" s="12">
        <f t="shared" si="9"/>
        <v>505.71051430383511</v>
      </c>
      <c r="F28" s="135">
        <f t="shared" si="9"/>
        <v>510.70515574919074</v>
      </c>
      <c r="G28" s="104">
        <f t="shared" si="9"/>
        <v>515.72434088715261</v>
      </c>
      <c r="H28" s="135">
        <f t="shared" si="9"/>
        <v>520.76806971772055</v>
      </c>
      <c r="I28" s="104">
        <f t="shared" si="9"/>
        <v>525.83634224089474</v>
      </c>
      <c r="K28" s="29">
        <v>75</v>
      </c>
      <c r="L28" s="29">
        <f t="shared" si="1"/>
        <v>4417.8646691106469</v>
      </c>
      <c r="M28" s="135">
        <f t="shared" si="2"/>
        <v>4432.6031565206522</v>
      </c>
      <c r="N28" s="135">
        <f t="shared" si="3"/>
        <v>4447.3661876232636</v>
      </c>
      <c r="O28" s="12">
        <f t="shared" si="4"/>
        <v>4462.1537624184812</v>
      </c>
      <c r="P28" s="135">
        <f t="shared" si="5"/>
        <v>4476.9658809063048</v>
      </c>
      <c r="Q28" s="104">
        <f t="shared" si="6"/>
        <v>4491.8025430867347</v>
      </c>
      <c r="R28" s="135">
        <f t="shared" si="7"/>
        <v>4506.6637489597706</v>
      </c>
      <c r="S28" s="104">
        <f t="shared" si="8"/>
        <v>4521.5494985254127</v>
      </c>
    </row>
    <row r="29" spans="1:19" x14ac:dyDescent="0.4">
      <c r="A29" s="29">
        <v>26</v>
      </c>
      <c r="B29" s="29">
        <f t="shared" si="9"/>
        <v>530.92915845667505</v>
      </c>
      <c r="C29" s="135">
        <f t="shared" si="9"/>
        <v>536.0465183650615</v>
      </c>
      <c r="D29" s="135">
        <f t="shared" si="9"/>
        <v>541.18842196605419</v>
      </c>
      <c r="E29" s="12">
        <f t="shared" si="9"/>
        <v>546.35486925965301</v>
      </c>
      <c r="F29" s="135">
        <f t="shared" si="9"/>
        <v>551.54586024585808</v>
      </c>
      <c r="G29" s="104">
        <f t="shared" si="9"/>
        <v>556.76139492466928</v>
      </c>
      <c r="H29" s="135">
        <f t="shared" si="9"/>
        <v>562.0014732960866</v>
      </c>
      <c r="I29" s="104">
        <f t="shared" si="9"/>
        <v>567.26609536011006</v>
      </c>
      <c r="K29" s="29">
        <v>76</v>
      </c>
      <c r="L29" s="29">
        <f t="shared" si="1"/>
        <v>4536.4597917836609</v>
      </c>
      <c r="M29" s="135">
        <f t="shared" si="2"/>
        <v>4551.3946287345161</v>
      </c>
      <c r="N29" s="135">
        <f t="shared" si="3"/>
        <v>4566.3540093779766</v>
      </c>
      <c r="O29" s="12">
        <f t="shared" si="4"/>
        <v>4581.3379337140432</v>
      </c>
      <c r="P29" s="135">
        <f t="shared" si="5"/>
        <v>4596.3464017427168</v>
      </c>
      <c r="Q29" s="104">
        <f t="shared" si="6"/>
        <v>4611.3794134639957</v>
      </c>
      <c r="R29" s="135">
        <f t="shared" si="7"/>
        <v>4626.4369688778816</v>
      </c>
      <c r="S29" s="104">
        <f t="shared" si="8"/>
        <v>4641.5190679843727</v>
      </c>
    </row>
    <row r="30" spans="1:19" x14ac:dyDescent="0.4">
      <c r="A30" s="29">
        <v>27</v>
      </c>
      <c r="B30" s="29">
        <f t="shared" si="9"/>
        <v>572.55526111673976</v>
      </c>
      <c r="C30" s="135">
        <f t="shared" si="9"/>
        <v>577.8689705659757</v>
      </c>
      <c r="D30" s="135">
        <f t="shared" si="9"/>
        <v>583.20722370781766</v>
      </c>
      <c r="E30" s="12">
        <f t="shared" si="9"/>
        <v>588.57002054226587</v>
      </c>
      <c r="F30" s="135">
        <f t="shared" si="9"/>
        <v>593.95736106932031</v>
      </c>
      <c r="G30" s="104">
        <f t="shared" si="9"/>
        <v>599.36924528898078</v>
      </c>
      <c r="H30" s="135">
        <f t="shared" si="9"/>
        <v>604.80567320124749</v>
      </c>
      <c r="I30" s="104">
        <f t="shared" si="9"/>
        <v>610.26664480612044</v>
      </c>
      <c r="K30" s="29">
        <v>77</v>
      </c>
      <c r="L30" s="29">
        <f t="shared" si="1"/>
        <v>4656.6257107834708</v>
      </c>
      <c r="M30" s="135">
        <f t="shared" si="2"/>
        <v>4671.7568972751751</v>
      </c>
      <c r="N30" s="135">
        <f t="shared" si="3"/>
        <v>4686.9126274594846</v>
      </c>
      <c r="O30" s="12">
        <f t="shared" si="4"/>
        <v>4702.0929013364012</v>
      </c>
      <c r="P30" s="135">
        <f t="shared" si="5"/>
        <v>4717.2977189059238</v>
      </c>
      <c r="Q30" s="104">
        <f t="shared" si="6"/>
        <v>4732.5270801680526</v>
      </c>
      <c r="R30" s="135">
        <f t="shared" si="7"/>
        <v>4747.7809851227876</v>
      </c>
      <c r="S30" s="104">
        <f t="shared" si="8"/>
        <v>4763.0594337701277</v>
      </c>
    </row>
    <row r="31" spans="1:19" x14ac:dyDescent="0.4">
      <c r="A31" s="29">
        <v>28</v>
      </c>
      <c r="B31" s="29">
        <f t="shared" si="9"/>
        <v>615.75216010359941</v>
      </c>
      <c r="C31" s="135">
        <f t="shared" si="9"/>
        <v>621.26221909368462</v>
      </c>
      <c r="D31" s="135">
        <f t="shared" si="9"/>
        <v>626.79682177637608</v>
      </c>
      <c r="E31" s="12">
        <f t="shared" si="9"/>
        <v>632.35596815167366</v>
      </c>
      <c r="F31" s="135">
        <f t="shared" si="9"/>
        <v>637.93965821957738</v>
      </c>
      <c r="G31" s="104">
        <f t="shared" si="9"/>
        <v>643.54789198008723</v>
      </c>
      <c r="H31" s="135">
        <f t="shared" si="9"/>
        <v>649.18066943320332</v>
      </c>
      <c r="I31" s="104">
        <f t="shared" si="9"/>
        <v>654.83799057892554</v>
      </c>
      <c r="K31" s="29">
        <v>78</v>
      </c>
      <c r="L31" s="29">
        <f t="shared" si="1"/>
        <v>4778.3624261100749</v>
      </c>
      <c r="M31" s="135">
        <f t="shared" si="2"/>
        <v>4793.6899621426282</v>
      </c>
      <c r="N31" s="135">
        <f t="shared" si="3"/>
        <v>4809.0420418677877</v>
      </c>
      <c r="O31" s="12">
        <f t="shared" si="4"/>
        <v>4824.4186652855542</v>
      </c>
      <c r="P31" s="135">
        <f t="shared" si="5"/>
        <v>4839.8198323959259</v>
      </c>
      <c r="Q31" s="104">
        <f t="shared" si="6"/>
        <v>4855.2455431989038</v>
      </c>
      <c r="R31" s="135">
        <f t="shared" si="7"/>
        <v>4870.6957976944877</v>
      </c>
      <c r="S31" s="104">
        <f t="shared" si="8"/>
        <v>4886.1705958826778</v>
      </c>
    </row>
    <row r="32" spans="1:19" x14ac:dyDescent="0.4">
      <c r="A32" s="29">
        <v>29</v>
      </c>
      <c r="B32" s="29">
        <f t="shared" si="9"/>
        <v>660.51985541725401</v>
      </c>
      <c r="C32" s="135">
        <f t="shared" si="9"/>
        <v>666.2262639481886</v>
      </c>
      <c r="D32" s="135">
        <f t="shared" si="9"/>
        <v>671.95721617172933</v>
      </c>
      <c r="E32" s="12">
        <f t="shared" si="9"/>
        <v>677.7127120878763</v>
      </c>
      <c r="F32" s="135">
        <f t="shared" si="9"/>
        <v>683.4927516966294</v>
      </c>
      <c r="G32" s="104">
        <f t="shared" si="9"/>
        <v>689.29733499798863</v>
      </c>
      <c r="H32" s="135">
        <f t="shared" si="9"/>
        <v>695.1264619919541</v>
      </c>
      <c r="I32" s="104">
        <f t="shared" si="9"/>
        <v>700.98013267852571</v>
      </c>
      <c r="K32" s="29">
        <v>79</v>
      </c>
      <c r="L32" s="29">
        <f t="shared" si="1"/>
        <v>4901.669937763475</v>
      </c>
      <c r="M32" s="135">
        <f t="shared" si="2"/>
        <v>4917.1938233368774</v>
      </c>
      <c r="N32" s="135">
        <f t="shared" si="3"/>
        <v>4932.7422526028859</v>
      </c>
      <c r="O32" s="12">
        <f t="shared" si="4"/>
        <v>4948.3152255615014</v>
      </c>
      <c r="P32" s="135">
        <f t="shared" si="5"/>
        <v>4963.9127422127222</v>
      </c>
      <c r="Q32" s="104">
        <f t="shared" si="6"/>
        <v>4979.5348025565499</v>
      </c>
      <c r="R32" s="135">
        <f t="shared" si="7"/>
        <v>4995.181406592983</v>
      </c>
      <c r="S32" s="104">
        <f t="shared" si="8"/>
        <v>5010.852554322023</v>
      </c>
    </row>
    <row r="33" spans="1:19" x14ac:dyDescent="0.4">
      <c r="A33" s="29">
        <v>30</v>
      </c>
      <c r="B33" s="29">
        <f t="shared" si="9"/>
        <v>706.85834705770344</v>
      </c>
      <c r="C33" s="135">
        <f t="shared" si="9"/>
        <v>712.76110512948742</v>
      </c>
      <c r="D33" s="135">
        <f t="shared" si="9"/>
        <v>718.68840689387753</v>
      </c>
      <c r="E33" s="12">
        <f t="shared" si="9"/>
        <v>724.64025235087377</v>
      </c>
      <c r="F33" s="135">
        <f t="shared" si="9"/>
        <v>730.61664150047625</v>
      </c>
      <c r="G33" s="104">
        <f t="shared" si="9"/>
        <v>736.61757434268486</v>
      </c>
      <c r="H33" s="135">
        <f t="shared" si="9"/>
        <v>742.64305087749972</v>
      </c>
      <c r="I33" s="104">
        <f t="shared" si="9"/>
        <v>748.6930711049207</v>
      </c>
      <c r="K33" s="29">
        <v>80</v>
      </c>
      <c r="L33" s="29">
        <f t="shared" si="1"/>
        <v>5026.5482457436692</v>
      </c>
      <c r="M33" s="135">
        <f t="shared" si="2"/>
        <v>5042.2684808579206</v>
      </c>
      <c r="N33" s="135">
        <f t="shared" si="3"/>
        <v>5058.0132596647791</v>
      </c>
      <c r="O33" s="12">
        <f t="shared" si="4"/>
        <v>5073.7825821642436</v>
      </c>
      <c r="P33" s="135">
        <f t="shared" si="5"/>
        <v>5089.5764483563144</v>
      </c>
      <c r="Q33" s="104">
        <f t="shared" si="6"/>
        <v>5105.3948582409912</v>
      </c>
      <c r="R33" s="135">
        <f t="shared" si="7"/>
        <v>5121.2378118182742</v>
      </c>
      <c r="S33" s="104">
        <f t="shared" si="8"/>
        <v>5137.1053090881633</v>
      </c>
    </row>
    <row r="34" spans="1:19" x14ac:dyDescent="0.4">
      <c r="A34" s="29">
        <v>31</v>
      </c>
      <c r="B34" s="29">
        <f t="shared" si="9"/>
        <v>754.76763502494782</v>
      </c>
      <c r="C34" s="135">
        <f t="shared" si="9"/>
        <v>760.86674263758107</v>
      </c>
      <c r="D34" s="135">
        <f t="shared" si="9"/>
        <v>766.99039394282056</v>
      </c>
      <c r="E34" s="12">
        <f t="shared" si="9"/>
        <v>773.13858894066618</v>
      </c>
      <c r="F34" s="135">
        <f t="shared" si="9"/>
        <v>779.31132763111805</v>
      </c>
      <c r="G34" s="104">
        <f t="shared" si="9"/>
        <v>785.50861001417604</v>
      </c>
      <c r="H34" s="135">
        <f t="shared" si="9"/>
        <v>791.73043608984017</v>
      </c>
      <c r="I34" s="104">
        <f t="shared" si="9"/>
        <v>797.97680585811054</v>
      </c>
      <c r="K34" s="29">
        <v>81</v>
      </c>
      <c r="L34" s="29">
        <f t="shared" si="1"/>
        <v>5152.9973500506585</v>
      </c>
      <c r="M34" s="135">
        <f t="shared" si="2"/>
        <v>5168.9139347057599</v>
      </c>
      <c r="N34" s="135">
        <f t="shared" si="3"/>
        <v>5184.8550630534673</v>
      </c>
      <c r="O34" s="12">
        <f t="shared" si="4"/>
        <v>5200.820735093781</v>
      </c>
      <c r="P34" s="135">
        <f t="shared" si="5"/>
        <v>5216.8109508267007</v>
      </c>
      <c r="Q34" s="104">
        <f t="shared" si="6"/>
        <v>5232.8257102522266</v>
      </c>
      <c r="R34" s="135">
        <f t="shared" si="7"/>
        <v>5248.8650133703595</v>
      </c>
      <c r="S34" s="104">
        <f t="shared" si="8"/>
        <v>5264.9288601810977</v>
      </c>
    </row>
    <row r="35" spans="1:19" x14ac:dyDescent="0.4">
      <c r="A35" s="29">
        <v>32</v>
      </c>
      <c r="B35" s="29">
        <f t="shared" si="9"/>
        <v>804.24771931898704</v>
      </c>
      <c r="C35" s="135">
        <f t="shared" si="9"/>
        <v>810.54317647246967</v>
      </c>
      <c r="D35" s="135">
        <f t="shared" si="9"/>
        <v>816.86317731855854</v>
      </c>
      <c r="E35" s="12">
        <f t="shared" si="9"/>
        <v>823.20772185725355</v>
      </c>
      <c r="F35" s="135">
        <f t="shared" si="9"/>
        <v>829.57681008855479</v>
      </c>
      <c r="G35" s="104">
        <f t="shared" si="9"/>
        <v>835.97044201246206</v>
      </c>
      <c r="H35" s="135">
        <f t="shared" si="9"/>
        <v>842.38861762897557</v>
      </c>
      <c r="I35" s="104">
        <f t="shared" si="9"/>
        <v>848.83133693809532</v>
      </c>
      <c r="K35" s="29">
        <v>82</v>
      </c>
      <c r="L35" s="29">
        <f t="shared" ref="L35:L53" si="10">PI()*(($K35+B$2)/2)^2</f>
        <v>5281.0172506844419</v>
      </c>
      <c r="M35" s="135">
        <f t="shared" ref="M35:M53" si="11">PI()*(($K35+C$2)/2)^2</f>
        <v>5297.1301848803932</v>
      </c>
      <c r="N35" s="135">
        <f t="shared" ref="N35:N53" si="12">PI()*(($K35+D$2)/2)^2</f>
        <v>5313.2676627689498</v>
      </c>
      <c r="O35" s="12">
        <f t="shared" ref="O35:O53" si="13">PI()*(($K35+E$2)/2)^2</f>
        <v>5329.4296843501133</v>
      </c>
      <c r="P35" s="135">
        <f t="shared" ref="P35:P53" si="14">PI()*(($K35+F$2)/2)^2</f>
        <v>5345.6162496238821</v>
      </c>
      <c r="Q35" s="104">
        <f t="shared" ref="Q35:Q53" si="15">PI()*(($K35+G$2)/2)^2</f>
        <v>5361.827358590258</v>
      </c>
      <c r="R35" s="135">
        <f t="shared" ref="R35:R53" si="16">PI()*(($K35+H$2)/2)^2</f>
        <v>5378.063011249239</v>
      </c>
      <c r="S35" s="104">
        <f t="shared" ref="S35:S53" si="17">PI()*(($K35+I$2)/2)^2</f>
        <v>5394.3232076008271</v>
      </c>
    </row>
    <row r="36" spans="1:19" x14ac:dyDescent="0.4">
      <c r="A36" s="29">
        <v>33</v>
      </c>
      <c r="B36" s="29">
        <f t="shared" ref="B36:I52" si="18">PI()*(($A36+B$2)/2)^2</f>
        <v>855.2985999398212</v>
      </c>
      <c r="C36" s="135">
        <f t="shared" si="18"/>
        <v>861.79040663415321</v>
      </c>
      <c r="D36" s="135">
        <f t="shared" si="18"/>
        <v>868.30675702109136</v>
      </c>
      <c r="E36" s="12">
        <f t="shared" si="18"/>
        <v>874.84765110063574</v>
      </c>
      <c r="F36" s="135">
        <f t="shared" si="18"/>
        <v>881.41308887278637</v>
      </c>
      <c r="G36" s="104">
        <f t="shared" si="18"/>
        <v>888.00307033754302</v>
      </c>
      <c r="H36" s="135">
        <f t="shared" si="18"/>
        <v>894.61759549490591</v>
      </c>
      <c r="I36" s="104">
        <f t="shared" si="18"/>
        <v>901.25666434487493</v>
      </c>
      <c r="K36" s="29">
        <v>83</v>
      </c>
      <c r="L36" s="29">
        <f t="shared" si="10"/>
        <v>5410.6079476450213</v>
      </c>
      <c r="M36" s="135">
        <f t="shared" si="11"/>
        <v>5426.9172313818217</v>
      </c>
      <c r="N36" s="135">
        <f t="shared" si="12"/>
        <v>5443.2510588112273</v>
      </c>
      <c r="O36" s="12">
        <f t="shared" si="13"/>
        <v>5459.6094299332399</v>
      </c>
      <c r="P36" s="135">
        <f t="shared" si="14"/>
        <v>5475.9923447478586</v>
      </c>
      <c r="Q36" s="104">
        <f t="shared" si="15"/>
        <v>5492.3998032550835</v>
      </c>
      <c r="R36" s="135">
        <f t="shared" si="16"/>
        <v>5508.8318054549145</v>
      </c>
      <c r="S36" s="104">
        <f t="shared" si="17"/>
        <v>5525.2883513473516</v>
      </c>
    </row>
    <row r="37" spans="1:19" x14ac:dyDescent="0.4">
      <c r="A37" s="29">
        <v>34</v>
      </c>
      <c r="B37" s="29">
        <f t="shared" si="18"/>
        <v>907.9202768874502</v>
      </c>
      <c r="C37" s="135">
        <f t="shared" si="18"/>
        <v>914.6084331226316</v>
      </c>
      <c r="D37" s="135">
        <f t="shared" si="18"/>
        <v>921.32113305041912</v>
      </c>
      <c r="E37" s="12">
        <f t="shared" si="18"/>
        <v>928.05837667081289</v>
      </c>
      <c r="F37" s="135">
        <f t="shared" si="18"/>
        <v>934.82016398381279</v>
      </c>
      <c r="G37" s="104">
        <f t="shared" si="18"/>
        <v>941.60649498941893</v>
      </c>
      <c r="H37" s="135">
        <f t="shared" si="18"/>
        <v>948.41736968763109</v>
      </c>
      <c r="I37" s="104">
        <f t="shared" si="18"/>
        <v>955.2527880784495</v>
      </c>
      <c r="K37" s="29">
        <v>84</v>
      </c>
      <c r="L37" s="29">
        <f t="shared" si="10"/>
        <v>5541.7694409323949</v>
      </c>
      <c r="M37" s="135">
        <f t="shared" si="11"/>
        <v>5558.2750742100443</v>
      </c>
      <c r="N37" s="135">
        <f t="shared" si="12"/>
        <v>5574.8052511802998</v>
      </c>
      <c r="O37" s="12">
        <f t="shared" si="13"/>
        <v>5591.3599718431624</v>
      </c>
      <c r="P37" s="135">
        <f t="shared" si="14"/>
        <v>5607.9392361986302</v>
      </c>
      <c r="Q37" s="104">
        <f t="shared" si="15"/>
        <v>5624.5430442467041</v>
      </c>
      <c r="R37" s="135">
        <f t="shared" si="16"/>
        <v>5641.171395987385</v>
      </c>
      <c r="S37" s="104">
        <f t="shared" si="17"/>
        <v>5657.8242914206712</v>
      </c>
    </row>
    <row r="38" spans="1:19" x14ac:dyDescent="0.4">
      <c r="A38" s="29">
        <v>35</v>
      </c>
      <c r="B38" s="29">
        <f t="shared" si="18"/>
        <v>962.11275016187415</v>
      </c>
      <c r="C38" s="135">
        <f t="shared" si="18"/>
        <v>968.99725593790492</v>
      </c>
      <c r="D38" s="135">
        <f t="shared" si="18"/>
        <v>975.90630540654183</v>
      </c>
      <c r="E38" s="12">
        <f t="shared" si="18"/>
        <v>982.83989856778487</v>
      </c>
      <c r="F38" s="135">
        <f t="shared" si="18"/>
        <v>989.79803542163415</v>
      </c>
      <c r="G38" s="104">
        <f t="shared" si="18"/>
        <v>996.78071596808968</v>
      </c>
      <c r="H38" s="135">
        <f t="shared" si="18"/>
        <v>1003.7879402071512</v>
      </c>
      <c r="I38" s="104">
        <f t="shared" si="18"/>
        <v>1010.819708138819</v>
      </c>
      <c r="K38" s="29">
        <v>85</v>
      </c>
      <c r="L38" s="29">
        <f t="shared" si="10"/>
        <v>5674.5017305465635</v>
      </c>
      <c r="M38" s="135">
        <f t="shared" si="11"/>
        <v>5691.2037133650629</v>
      </c>
      <c r="N38" s="135">
        <f t="shared" si="12"/>
        <v>5707.9302398761674</v>
      </c>
      <c r="O38" s="12">
        <f t="shared" si="13"/>
        <v>5724.681310079879</v>
      </c>
      <c r="P38" s="135">
        <f t="shared" si="14"/>
        <v>5741.4569239761959</v>
      </c>
      <c r="Q38" s="104">
        <f t="shared" si="15"/>
        <v>5758.2570815651197</v>
      </c>
      <c r="R38" s="135">
        <f t="shared" si="16"/>
        <v>5775.0817828466497</v>
      </c>
      <c r="S38" s="104">
        <f t="shared" si="17"/>
        <v>5791.9310278207859</v>
      </c>
    </row>
    <row r="39" spans="1:19" x14ac:dyDescent="0.4">
      <c r="A39" s="29">
        <v>36</v>
      </c>
      <c r="B39" s="29">
        <f t="shared" si="18"/>
        <v>1017.8760197630929</v>
      </c>
      <c r="C39" s="135">
        <f t="shared" si="18"/>
        <v>1024.9568750799731</v>
      </c>
      <c r="D39" s="135">
        <f t="shared" si="18"/>
        <v>1032.0622740894594</v>
      </c>
      <c r="E39" s="12">
        <f t="shared" si="18"/>
        <v>1039.1922167915518</v>
      </c>
      <c r="F39" s="135">
        <f t="shared" si="18"/>
        <v>1046.3467031862506</v>
      </c>
      <c r="G39" s="104">
        <f t="shared" si="18"/>
        <v>1053.5257332735553</v>
      </c>
      <c r="H39" s="135">
        <f t="shared" si="18"/>
        <v>1060.7293070534663</v>
      </c>
      <c r="I39" s="104">
        <f t="shared" si="18"/>
        <v>1067.9574245259835</v>
      </c>
      <c r="K39" s="29">
        <v>86</v>
      </c>
      <c r="L39" s="29">
        <f t="shared" si="10"/>
        <v>5808.8048164875272</v>
      </c>
      <c r="M39" s="135">
        <f t="shared" si="11"/>
        <v>5825.7031488468756</v>
      </c>
      <c r="N39" s="135">
        <f t="shared" si="12"/>
        <v>5842.6260248988301</v>
      </c>
      <c r="O39" s="12">
        <f t="shared" si="13"/>
        <v>5859.5734446433908</v>
      </c>
      <c r="P39" s="135">
        <f t="shared" si="14"/>
        <v>5876.5454080805575</v>
      </c>
      <c r="Q39" s="104">
        <f t="shared" si="15"/>
        <v>5893.5419152103304</v>
      </c>
      <c r="R39" s="135">
        <f t="shared" si="16"/>
        <v>5910.5629660327095</v>
      </c>
      <c r="S39" s="104">
        <f t="shared" si="17"/>
        <v>5927.6085605476947</v>
      </c>
    </row>
    <row r="40" spans="1:19" x14ac:dyDescent="0.4">
      <c r="A40" s="29">
        <v>37</v>
      </c>
      <c r="B40" s="29">
        <f t="shared" si="18"/>
        <v>1075.2100856911068</v>
      </c>
      <c r="C40" s="135">
        <f t="shared" si="18"/>
        <v>1082.4872905488362</v>
      </c>
      <c r="D40" s="135">
        <f t="shared" si="18"/>
        <v>1089.7890390991718</v>
      </c>
      <c r="E40" s="12">
        <f t="shared" si="18"/>
        <v>1097.1153313421137</v>
      </c>
      <c r="F40" s="135">
        <f t="shared" si="18"/>
        <v>1104.4661672776617</v>
      </c>
      <c r="G40" s="104">
        <f t="shared" si="18"/>
        <v>1111.8415469058159</v>
      </c>
      <c r="H40" s="135">
        <f t="shared" si="18"/>
        <v>1119.2414702265762</v>
      </c>
      <c r="I40" s="104">
        <f t="shared" si="18"/>
        <v>1126.6659372399427</v>
      </c>
      <c r="K40" s="29">
        <v>87</v>
      </c>
      <c r="L40" s="29">
        <f t="shared" si="10"/>
        <v>5944.678698755286</v>
      </c>
      <c r="M40" s="135">
        <f t="shared" si="11"/>
        <v>5961.7733806554834</v>
      </c>
      <c r="N40" s="135">
        <f t="shared" si="12"/>
        <v>5978.8926062482869</v>
      </c>
      <c r="O40" s="12">
        <f t="shared" si="13"/>
        <v>5996.0363755336975</v>
      </c>
      <c r="P40" s="135">
        <f t="shared" si="14"/>
        <v>6013.2046885117134</v>
      </c>
      <c r="Q40" s="104">
        <f t="shared" si="15"/>
        <v>6030.3975451823353</v>
      </c>
      <c r="R40" s="135">
        <f t="shared" si="16"/>
        <v>6047.6149455455643</v>
      </c>
      <c r="S40" s="104">
        <f t="shared" si="17"/>
        <v>6064.8568896013985</v>
      </c>
    </row>
    <row r="41" spans="1:19" x14ac:dyDescent="0.4">
      <c r="A41" s="29">
        <v>38</v>
      </c>
      <c r="B41" s="29">
        <f t="shared" si="18"/>
        <v>1134.1149479459152</v>
      </c>
      <c r="C41" s="135">
        <f t="shared" si="18"/>
        <v>1141.5885023444941</v>
      </c>
      <c r="D41" s="135">
        <f t="shared" si="18"/>
        <v>1149.0866004356792</v>
      </c>
      <c r="E41" s="12">
        <f t="shared" si="18"/>
        <v>1156.6092422194704</v>
      </c>
      <c r="F41" s="135">
        <f t="shared" si="18"/>
        <v>1164.1564276958677</v>
      </c>
      <c r="G41" s="104">
        <f t="shared" si="18"/>
        <v>1171.7281568648712</v>
      </c>
      <c r="H41" s="135">
        <f t="shared" si="18"/>
        <v>1179.324429726481</v>
      </c>
      <c r="I41" s="104">
        <f t="shared" si="18"/>
        <v>1186.9452462806969</v>
      </c>
      <c r="K41" s="29">
        <v>88</v>
      </c>
      <c r="L41" s="29">
        <f t="shared" si="10"/>
        <v>6082.1233773498398</v>
      </c>
      <c r="M41" s="135">
        <f t="shared" si="11"/>
        <v>6099.4144087908862</v>
      </c>
      <c r="N41" s="135">
        <f t="shared" si="12"/>
        <v>6116.7299839245397</v>
      </c>
      <c r="O41" s="12">
        <f t="shared" si="13"/>
        <v>6134.0701027507985</v>
      </c>
      <c r="P41" s="135">
        <f t="shared" si="14"/>
        <v>6151.4347652696642</v>
      </c>
      <c r="Q41" s="104">
        <f t="shared" si="15"/>
        <v>6168.8239714811361</v>
      </c>
      <c r="R41" s="135">
        <f t="shared" si="16"/>
        <v>6186.2377213852133</v>
      </c>
      <c r="S41" s="104">
        <f t="shared" si="17"/>
        <v>6203.6760149818974</v>
      </c>
    </row>
    <row r="42" spans="1:19" x14ac:dyDescent="0.4">
      <c r="A42" s="29">
        <v>39</v>
      </c>
      <c r="B42" s="29">
        <f t="shared" si="18"/>
        <v>1194.5906065275187</v>
      </c>
      <c r="C42" s="135">
        <f t="shared" si="18"/>
        <v>1202.2605104669469</v>
      </c>
      <c r="D42" s="135">
        <f t="shared" si="18"/>
        <v>1209.9549580989815</v>
      </c>
      <c r="E42" s="12">
        <f t="shared" si="18"/>
        <v>1217.6739494236219</v>
      </c>
      <c r="F42" s="135">
        <f t="shared" si="18"/>
        <v>1225.4174844408687</v>
      </c>
      <c r="G42" s="104">
        <f t="shared" si="18"/>
        <v>1233.1855631507215</v>
      </c>
      <c r="H42" s="135">
        <f t="shared" si="18"/>
        <v>1240.9781855531805</v>
      </c>
      <c r="I42" s="104">
        <f t="shared" si="18"/>
        <v>1248.7953516482457</v>
      </c>
      <c r="K42" s="29">
        <v>89</v>
      </c>
      <c r="L42" s="29">
        <f t="shared" si="10"/>
        <v>6221.1388522711877</v>
      </c>
      <c r="M42" s="135">
        <f t="shared" si="11"/>
        <v>6238.6262332530841</v>
      </c>
      <c r="N42" s="135">
        <f t="shared" si="12"/>
        <v>6256.1381579275867</v>
      </c>
      <c r="O42" s="12">
        <f t="shared" si="13"/>
        <v>6273.6746262946954</v>
      </c>
      <c r="P42" s="135">
        <f t="shared" si="14"/>
        <v>6291.2356383544102</v>
      </c>
      <c r="Q42" s="104">
        <f t="shared" si="15"/>
        <v>6308.8211941067311</v>
      </c>
      <c r="R42" s="135">
        <f t="shared" si="16"/>
        <v>6326.4312935516582</v>
      </c>
      <c r="S42" s="104">
        <f t="shared" si="17"/>
        <v>6344.0659366891914</v>
      </c>
    </row>
    <row r="43" spans="1:19" x14ac:dyDescent="0.4">
      <c r="A43" s="29">
        <v>40</v>
      </c>
      <c r="B43" s="29">
        <f t="shared" si="18"/>
        <v>1256.6370614359173</v>
      </c>
      <c r="C43" s="135">
        <f t="shared" si="18"/>
        <v>1264.5033149161948</v>
      </c>
      <c r="D43" s="135">
        <f t="shared" si="18"/>
        <v>1272.3941120890786</v>
      </c>
      <c r="E43" s="12">
        <f t="shared" si="18"/>
        <v>1280.3094529545685</v>
      </c>
      <c r="F43" s="135">
        <f t="shared" si="18"/>
        <v>1288.2493375126646</v>
      </c>
      <c r="G43" s="104">
        <f t="shared" si="18"/>
        <v>1296.2137657633668</v>
      </c>
      <c r="H43" s="135">
        <f t="shared" si="18"/>
        <v>1304.2027377066752</v>
      </c>
      <c r="I43" s="104">
        <f t="shared" si="18"/>
        <v>1312.2162533425899</v>
      </c>
      <c r="K43" s="29">
        <v>90</v>
      </c>
      <c r="L43" s="29">
        <f t="shared" si="10"/>
        <v>6361.7251235193307</v>
      </c>
      <c r="M43" s="135">
        <f t="shared" si="11"/>
        <v>6379.4088540420771</v>
      </c>
      <c r="N43" s="135">
        <f t="shared" si="12"/>
        <v>6397.1171282574287</v>
      </c>
      <c r="O43" s="12">
        <f t="shared" si="13"/>
        <v>6414.8499461653864</v>
      </c>
      <c r="P43" s="135">
        <f t="shared" si="14"/>
        <v>6432.6073077659512</v>
      </c>
      <c r="Q43" s="104">
        <f t="shared" si="15"/>
        <v>6450.3892130591212</v>
      </c>
      <c r="R43" s="135">
        <f t="shared" si="16"/>
        <v>6468.1956620448973</v>
      </c>
      <c r="S43" s="104">
        <f t="shared" si="17"/>
        <v>6486.0266547232804</v>
      </c>
    </row>
    <row r="44" spans="1:19" x14ac:dyDescent="0.4">
      <c r="A44" s="29">
        <v>41</v>
      </c>
      <c r="B44" s="29">
        <f t="shared" si="18"/>
        <v>1320.2543126711105</v>
      </c>
      <c r="C44" s="135">
        <f t="shared" si="18"/>
        <v>1328.3169156922374</v>
      </c>
      <c r="D44" s="135">
        <f t="shared" si="18"/>
        <v>1336.4040624059705</v>
      </c>
      <c r="E44" s="12">
        <f t="shared" si="18"/>
        <v>1344.5157528123098</v>
      </c>
      <c r="F44" s="135">
        <f t="shared" si="18"/>
        <v>1352.6519869112553</v>
      </c>
      <c r="G44" s="104">
        <f t="shared" si="18"/>
        <v>1360.8127647028068</v>
      </c>
      <c r="H44" s="135">
        <f t="shared" si="18"/>
        <v>1368.9980861869647</v>
      </c>
      <c r="I44" s="104">
        <f t="shared" si="18"/>
        <v>1377.2079513637286</v>
      </c>
      <c r="K44" s="29">
        <v>91</v>
      </c>
      <c r="L44" s="29">
        <f t="shared" si="10"/>
        <v>6503.8821910942688</v>
      </c>
      <c r="M44" s="135">
        <f t="shared" si="11"/>
        <v>6521.7622711578642</v>
      </c>
      <c r="N44" s="135">
        <f t="shared" si="12"/>
        <v>6539.6668949140658</v>
      </c>
      <c r="O44" s="12">
        <f t="shared" si="13"/>
        <v>6557.5960623628725</v>
      </c>
      <c r="P44" s="135">
        <f t="shared" si="14"/>
        <v>6575.5497735042863</v>
      </c>
      <c r="Q44" s="104">
        <f t="shared" si="15"/>
        <v>6593.5280283383063</v>
      </c>
      <c r="R44" s="135">
        <f t="shared" si="16"/>
        <v>6611.5308268649324</v>
      </c>
      <c r="S44" s="104">
        <f t="shared" si="17"/>
        <v>6629.5581690841636</v>
      </c>
    </row>
    <row r="45" spans="1:19" x14ac:dyDescent="0.4">
      <c r="A45" s="29">
        <v>42</v>
      </c>
      <c r="B45" s="29">
        <f t="shared" si="18"/>
        <v>1385.4423602330987</v>
      </c>
      <c r="C45" s="135">
        <f t="shared" si="18"/>
        <v>1393.701312795075</v>
      </c>
      <c r="D45" s="135">
        <f t="shared" si="18"/>
        <v>1401.9848090496575</v>
      </c>
      <c r="E45" s="12">
        <f t="shared" si="18"/>
        <v>1410.2928489968463</v>
      </c>
      <c r="F45" s="135">
        <f t="shared" si="18"/>
        <v>1418.6254326366409</v>
      </c>
      <c r="G45" s="104">
        <f t="shared" si="18"/>
        <v>1426.9825599690419</v>
      </c>
      <c r="H45" s="135">
        <f t="shared" si="18"/>
        <v>1435.364230994049</v>
      </c>
      <c r="I45" s="104">
        <f t="shared" si="18"/>
        <v>1443.7704457116624</v>
      </c>
      <c r="K45" s="29">
        <v>92</v>
      </c>
      <c r="L45" s="29">
        <f t="shared" si="10"/>
        <v>6647.610054996002</v>
      </c>
      <c r="M45" s="135">
        <f t="shared" si="11"/>
        <v>6665.6864846004464</v>
      </c>
      <c r="N45" s="135">
        <f t="shared" si="12"/>
        <v>6683.787457897497</v>
      </c>
      <c r="O45" s="12">
        <f t="shared" si="13"/>
        <v>6701.9129748871537</v>
      </c>
      <c r="P45" s="135">
        <f t="shared" si="14"/>
        <v>6720.0630355694166</v>
      </c>
      <c r="Q45" s="104">
        <f t="shared" si="15"/>
        <v>6738.2376399442855</v>
      </c>
      <c r="R45" s="135">
        <f t="shared" si="16"/>
        <v>6756.4367880117616</v>
      </c>
      <c r="S45" s="104">
        <f t="shared" si="17"/>
        <v>6774.6604797718428</v>
      </c>
    </row>
    <row r="46" spans="1:19" x14ac:dyDescent="0.4">
      <c r="A46" s="29">
        <v>43</v>
      </c>
      <c r="B46" s="29">
        <f t="shared" si="18"/>
        <v>1452.2012041218818</v>
      </c>
      <c r="C46" s="135">
        <f t="shared" si="18"/>
        <v>1460.6565062247075</v>
      </c>
      <c r="D46" s="135">
        <f t="shared" si="18"/>
        <v>1469.1363520201394</v>
      </c>
      <c r="E46" s="12">
        <f t="shared" si="18"/>
        <v>1477.6407415081774</v>
      </c>
      <c r="F46" s="135">
        <f t="shared" si="18"/>
        <v>1486.1696746888215</v>
      </c>
      <c r="G46" s="104">
        <f t="shared" si="18"/>
        <v>1494.7231515620717</v>
      </c>
      <c r="H46" s="135">
        <f t="shared" si="18"/>
        <v>1503.3011721279283</v>
      </c>
      <c r="I46" s="104">
        <f t="shared" si="18"/>
        <v>1511.9037363863911</v>
      </c>
      <c r="K46" s="29">
        <v>93</v>
      </c>
      <c r="L46" s="29">
        <f t="shared" si="10"/>
        <v>6792.9087152245302</v>
      </c>
      <c r="M46" s="135">
        <f t="shared" si="11"/>
        <v>6811.1814943698237</v>
      </c>
      <c r="N46" s="135">
        <f t="shared" si="12"/>
        <v>6829.4788172077242</v>
      </c>
      <c r="O46" s="12">
        <f t="shared" si="13"/>
        <v>6847.80068373823</v>
      </c>
      <c r="P46" s="135">
        <f t="shared" si="14"/>
        <v>6866.1470939613419</v>
      </c>
      <c r="Q46" s="104">
        <f t="shared" si="15"/>
        <v>6884.5180478770608</v>
      </c>
      <c r="R46" s="135">
        <f t="shared" si="16"/>
        <v>6902.9135454853849</v>
      </c>
      <c r="S46" s="104">
        <f t="shared" si="17"/>
        <v>6921.3335867863161</v>
      </c>
    </row>
    <row r="47" spans="1:19" x14ac:dyDescent="0.4">
      <c r="A47" s="29">
        <v>44</v>
      </c>
      <c r="B47" s="29">
        <f t="shared" si="18"/>
        <v>1520.5308443374599</v>
      </c>
      <c r="C47" s="135">
        <f t="shared" si="18"/>
        <v>1529.1824959811349</v>
      </c>
      <c r="D47" s="135">
        <f t="shared" si="18"/>
        <v>1537.8586913174161</v>
      </c>
      <c r="E47" s="12">
        <f t="shared" si="18"/>
        <v>1546.5594303463033</v>
      </c>
      <c r="F47" s="135">
        <f t="shared" si="18"/>
        <v>1555.2847130677969</v>
      </c>
      <c r="G47" s="104">
        <f t="shared" si="18"/>
        <v>1564.0345394818967</v>
      </c>
      <c r="H47" s="135">
        <f t="shared" si="18"/>
        <v>1572.8089095886025</v>
      </c>
      <c r="I47" s="104">
        <f t="shared" si="18"/>
        <v>1581.6078233879146</v>
      </c>
      <c r="K47" s="29">
        <v>94</v>
      </c>
      <c r="L47" s="29">
        <f t="shared" si="10"/>
        <v>6939.7781717798534</v>
      </c>
      <c r="M47" s="135">
        <f t="shared" si="11"/>
        <v>6958.247300465996</v>
      </c>
      <c r="N47" s="135">
        <f t="shared" si="12"/>
        <v>6976.7409728447456</v>
      </c>
      <c r="O47" s="12">
        <f t="shared" si="13"/>
        <v>6995.2591889161013</v>
      </c>
      <c r="P47" s="135">
        <f t="shared" si="14"/>
        <v>7013.8019486800622</v>
      </c>
      <c r="Q47" s="104">
        <f t="shared" si="15"/>
        <v>7032.3692521366302</v>
      </c>
      <c r="R47" s="135">
        <f t="shared" si="16"/>
        <v>7050.9610992858043</v>
      </c>
      <c r="S47" s="104">
        <f t="shared" si="17"/>
        <v>7069.5774901275845</v>
      </c>
    </row>
    <row r="48" spans="1:19" x14ac:dyDescent="0.4">
      <c r="A48" s="29">
        <v>45</v>
      </c>
      <c r="B48" s="29">
        <f t="shared" si="18"/>
        <v>1590.4312808798327</v>
      </c>
      <c r="C48" s="135">
        <f t="shared" si="18"/>
        <v>1599.2792820643572</v>
      </c>
      <c r="D48" s="135">
        <f t="shared" si="18"/>
        <v>1608.1518269414878</v>
      </c>
      <c r="E48" s="12">
        <f t="shared" si="18"/>
        <v>1617.0489155112243</v>
      </c>
      <c r="F48" s="135">
        <f t="shared" si="18"/>
        <v>1625.9705477735672</v>
      </c>
      <c r="G48" s="104">
        <f t="shared" si="18"/>
        <v>1634.9167237285164</v>
      </c>
      <c r="H48" s="135">
        <f t="shared" si="18"/>
        <v>1643.8874433760716</v>
      </c>
      <c r="I48" s="104">
        <f t="shared" si="18"/>
        <v>1652.8827067162331</v>
      </c>
      <c r="K48" s="29">
        <v>95</v>
      </c>
      <c r="L48" s="29">
        <f t="shared" si="10"/>
        <v>7088.2184246619709</v>
      </c>
      <c r="M48" s="135">
        <f t="shared" si="11"/>
        <v>7106.8839028889633</v>
      </c>
      <c r="N48" s="135">
        <f t="shared" si="12"/>
        <v>7125.573924808562</v>
      </c>
      <c r="O48" s="12">
        <f t="shared" si="13"/>
        <v>7144.2884904207667</v>
      </c>
      <c r="P48" s="135">
        <f t="shared" si="14"/>
        <v>7163.0275997255776</v>
      </c>
      <c r="Q48" s="104">
        <f t="shared" si="15"/>
        <v>7181.7912527229946</v>
      </c>
      <c r="R48" s="135">
        <f t="shared" si="16"/>
        <v>7200.5794494130178</v>
      </c>
      <c r="S48" s="104">
        <f t="shared" si="17"/>
        <v>7219.3921897956479</v>
      </c>
    </row>
    <row r="49" spans="1:19" x14ac:dyDescent="0.4">
      <c r="A49" s="29">
        <v>46</v>
      </c>
      <c r="B49" s="29">
        <f t="shared" si="18"/>
        <v>1661.9025137490005</v>
      </c>
      <c r="C49" s="135">
        <f t="shared" si="18"/>
        <v>1670.9468644743743</v>
      </c>
      <c r="D49" s="135">
        <f t="shared" si="18"/>
        <v>1680.0157588923541</v>
      </c>
      <c r="E49" s="12">
        <f t="shared" si="18"/>
        <v>1689.1091970029404</v>
      </c>
      <c r="F49" s="135">
        <f t="shared" si="18"/>
        <v>1698.2271788061325</v>
      </c>
      <c r="G49" s="104">
        <f t="shared" si="18"/>
        <v>1707.3697043019311</v>
      </c>
      <c r="H49" s="135">
        <f t="shared" si="18"/>
        <v>1716.5367734903355</v>
      </c>
      <c r="I49" s="104">
        <f t="shared" si="18"/>
        <v>1725.7283863713462</v>
      </c>
      <c r="K49" s="29">
        <v>96</v>
      </c>
      <c r="L49" s="29">
        <f t="shared" si="10"/>
        <v>7238.2294738708833</v>
      </c>
      <c r="M49" s="135">
        <f t="shared" si="11"/>
        <v>7257.0913016387249</v>
      </c>
      <c r="N49" s="135">
        <f t="shared" si="12"/>
        <v>7275.9776730991734</v>
      </c>
      <c r="O49" s="12">
        <f t="shared" si="13"/>
        <v>7294.8885882522272</v>
      </c>
      <c r="P49" s="135">
        <f t="shared" si="14"/>
        <v>7313.8240470978881</v>
      </c>
      <c r="Q49" s="104">
        <f t="shared" si="15"/>
        <v>7332.7840496361541</v>
      </c>
      <c r="R49" s="135">
        <f t="shared" si="16"/>
        <v>7351.7685958670272</v>
      </c>
      <c r="S49" s="104">
        <f t="shared" si="17"/>
        <v>7370.7776857905055</v>
      </c>
    </row>
    <row r="50" spans="1:19" x14ac:dyDescent="0.4">
      <c r="A50" s="29">
        <v>47</v>
      </c>
      <c r="B50" s="29">
        <f t="shared" si="18"/>
        <v>1734.9445429449634</v>
      </c>
      <c r="C50" s="135">
        <f t="shared" si="18"/>
        <v>1744.1852432111864</v>
      </c>
      <c r="D50" s="135">
        <f t="shared" si="18"/>
        <v>1753.4504871700155</v>
      </c>
      <c r="E50" s="12">
        <f t="shared" si="18"/>
        <v>1762.7402748214511</v>
      </c>
      <c r="F50" s="135">
        <f t="shared" si="18"/>
        <v>1772.0546061654927</v>
      </c>
      <c r="G50" s="104">
        <f t="shared" si="18"/>
        <v>1781.3934812021405</v>
      </c>
      <c r="H50" s="135">
        <f t="shared" si="18"/>
        <v>1790.7568999313944</v>
      </c>
      <c r="I50" s="104">
        <f t="shared" si="18"/>
        <v>1800.1448623532544</v>
      </c>
      <c r="K50" s="29">
        <v>97</v>
      </c>
      <c r="L50" s="29">
        <f t="shared" si="10"/>
        <v>7389.8113194065909</v>
      </c>
      <c r="M50" s="135">
        <f t="shared" si="11"/>
        <v>7408.8694967152824</v>
      </c>
      <c r="N50" s="135">
        <f t="shared" si="12"/>
        <v>7427.9522177165791</v>
      </c>
      <c r="O50" s="12">
        <f t="shared" si="13"/>
        <v>7447.0594824104828</v>
      </c>
      <c r="P50" s="135">
        <f t="shared" si="14"/>
        <v>7466.1912907969927</v>
      </c>
      <c r="Q50" s="104">
        <f t="shared" si="15"/>
        <v>7485.3476428761087</v>
      </c>
      <c r="R50" s="135">
        <f t="shared" si="16"/>
        <v>7504.5285386478308</v>
      </c>
      <c r="S50" s="104">
        <f t="shared" si="17"/>
        <v>7523.7339781121591</v>
      </c>
    </row>
    <row r="51" spans="1:19" x14ac:dyDescent="0.4">
      <c r="A51" s="29">
        <v>48</v>
      </c>
      <c r="B51" s="29">
        <f t="shared" si="18"/>
        <v>1809.5573684677208</v>
      </c>
      <c r="C51" s="135">
        <f t="shared" si="18"/>
        <v>1818.9944182747934</v>
      </c>
      <c r="D51" s="135">
        <f t="shared" si="18"/>
        <v>1828.456011774472</v>
      </c>
      <c r="E51" s="12">
        <f t="shared" si="18"/>
        <v>1837.9421489667568</v>
      </c>
      <c r="F51" s="135">
        <f t="shared" si="18"/>
        <v>1847.4528298516477</v>
      </c>
      <c r="G51" s="104">
        <f t="shared" si="18"/>
        <v>1856.9880544291448</v>
      </c>
      <c r="H51" s="135">
        <f t="shared" si="18"/>
        <v>1866.5478226992482</v>
      </c>
      <c r="I51" s="104">
        <f t="shared" si="18"/>
        <v>1876.1321346619577</v>
      </c>
      <c r="K51" s="29">
        <v>98</v>
      </c>
      <c r="L51" s="29">
        <f t="shared" si="10"/>
        <v>7542.9639612690935</v>
      </c>
      <c r="M51" s="135">
        <f t="shared" si="11"/>
        <v>7562.218488118634</v>
      </c>
      <c r="N51" s="135">
        <f t="shared" si="12"/>
        <v>7581.4975586607807</v>
      </c>
      <c r="O51" s="12">
        <f t="shared" si="13"/>
        <v>7600.8011728955335</v>
      </c>
      <c r="P51" s="135">
        <f t="shared" si="14"/>
        <v>7620.1293308228924</v>
      </c>
      <c r="Q51" s="104">
        <f t="shared" si="15"/>
        <v>7639.4820324428574</v>
      </c>
      <c r="R51" s="135">
        <f t="shared" si="16"/>
        <v>7658.8592777554295</v>
      </c>
      <c r="S51" s="104">
        <f t="shared" si="17"/>
        <v>7678.2610667606068</v>
      </c>
    </row>
    <row r="52" spans="1:19" x14ac:dyDescent="0.4">
      <c r="A52" s="30">
        <v>49</v>
      </c>
      <c r="B52" s="30">
        <f t="shared" si="18"/>
        <v>1885.7409903172734</v>
      </c>
      <c r="C52" s="134">
        <f t="shared" si="18"/>
        <v>1895.3743896651952</v>
      </c>
      <c r="D52" s="134">
        <f t="shared" si="18"/>
        <v>1905.0323327057231</v>
      </c>
      <c r="E52" s="15">
        <f t="shared" si="18"/>
        <v>1914.7148194388574</v>
      </c>
      <c r="F52" s="134">
        <f t="shared" si="18"/>
        <v>1924.4218498645976</v>
      </c>
      <c r="G52" s="19">
        <f t="shared" si="18"/>
        <v>1934.1534239829441</v>
      </c>
      <c r="H52" s="134">
        <f t="shared" si="18"/>
        <v>1943.9095417938968</v>
      </c>
      <c r="I52" s="19">
        <f t="shared" si="18"/>
        <v>1953.6902032974556</v>
      </c>
      <c r="K52" s="29">
        <v>99</v>
      </c>
      <c r="L52" s="29">
        <f t="shared" si="10"/>
        <v>7697.6873994583902</v>
      </c>
      <c r="M52" s="135">
        <f t="shared" si="11"/>
        <v>7717.1382758487807</v>
      </c>
      <c r="N52" s="135">
        <f t="shared" si="12"/>
        <v>7736.6136959317764</v>
      </c>
      <c r="O52" s="12">
        <f t="shared" si="13"/>
        <v>7756.1136597073792</v>
      </c>
      <c r="P52" s="135">
        <f t="shared" si="14"/>
        <v>7775.6381671755871</v>
      </c>
      <c r="Q52" s="104">
        <f t="shared" si="15"/>
        <v>7795.1872183364021</v>
      </c>
      <c r="R52" s="135">
        <f t="shared" si="16"/>
        <v>7814.7608131898223</v>
      </c>
      <c r="S52" s="104">
        <f t="shared" si="17"/>
        <v>7834.3589517358496</v>
      </c>
    </row>
    <row r="53" spans="1:19" x14ac:dyDescent="0.4">
      <c r="K53" s="30">
        <v>100</v>
      </c>
      <c r="L53" s="30">
        <f t="shared" si="10"/>
        <v>7853.981633974483</v>
      </c>
      <c r="M53" s="134">
        <f t="shared" si="11"/>
        <v>7873.6288599057225</v>
      </c>
      <c r="N53" s="134">
        <f t="shared" si="12"/>
        <v>7893.3006295295672</v>
      </c>
      <c r="O53" s="15">
        <f t="shared" si="13"/>
        <v>7912.996942846019</v>
      </c>
      <c r="P53" s="134">
        <f t="shared" si="14"/>
        <v>7932.7177998550769</v>
      </c>
      <c r="Q53" s="19">
        <f t="shared" si="15"/>
        <v>7952.463200556741</v>
      </c>
      <c r="R53" s="134">
        <f t="shared" si="16"/>
        <v>7972.2331449510111</v>
      </c>
      <c r="S53" s="19">
        <f t="shared" si="17"/>
        <v>7992.0276330378874</v>
      </c>
    </row>
  </sheetData>
  <mergeCells count="2">
    <mergeCell ref="A1:I1"/>
    <mergeCell ref="K1:S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3"/>
  <sheetViews>
    <sheetView zoomScaleNormal="100" workbookViewId="0">
      <selection sqref="A1:K1"/>
    </sheetView>
  </sheetViews>
  <sheetFormatPr defaultRowHeight="16.5" x14ac:dyDescent="0.4"/>
  <cols>
    <col min="1" max="1" width="7.09765625" style="135" bestFit="1" customWidth="1"/>
    <col min="2" max="10" width="7" style="135" customWidth="1"/>
    <col min="11" max="11" width="8.796875" style="135"/>
    <col min="12" max="12" width="2.09765625" style="135" customWidth="1"/>
    <col min="13" max="13" width="7.09765625" style="135" bestFit="1" customWidth="1"/>
    <col min="14" max="23" width="7" style="135" customWidth="1"/>
    <col min="24" max="16384" width="8.796875" style="135"/>
  </cols>
  <sheetData>
    <row r="1" spans="1:23" x14ac:dyDescent="0.4">
      <c r="A1" s="252" t="s">
        <v>211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M1" s="252" t="s">
        <v>211</v>
      </c>
      <c r="N1" s="252"/>
      <c r="O1" s="252"/>
      <c r="P1" s="252"/>
      <c r="Q1" s="252"/>
      <c r="R1" s="252"/>
      <c r="S1" s="252"/>
      <c r="T1" s="252"/>
      <c r="U1" s="252"/>
      <c r="V1" s="252"/>
      <c r="W1" s="252"/>
    </row>
    <row r="2" spans="1:23" x14ac:dyDescent="0.4">
      <c r="A2" s="108" t="s">
        <v>209</v>
      </c>
      <c r="B2" s="206">
        <v>0</v>
      </c>
      <c r="C2" s="204">
        <v>0.1</v>
      </c>
      <c r="D2" s="204">
        <v>0.2</v>
      </c>
      <c r="E2" s="204">
        <v>0.3</v>
      </c>
      <c r="F2" s="188">
        <v>0.4</v>
      </c>
      <c r="G2" s="204">
        <v>0.5</v>
      </c>
      <c r="H2" s="205">
        <v>0.6</v>
      </c>
      <c r="I2" s="204">
        <v>0.7</v>
      </c>
      <c r="J2" s="204">
        <v>0.8</v>
      </c>
      <c r="K2" s="205">
        <v>0.9</v>
      </c>
      <c r="L2" s="203"/>
      <c r="M2" s="108" t="s">
        <v>209</v>
      </c>
      <c r="N2" s="206">
        <v>0</v>
      </c>
      <c r="O2" s="204">
        <v>0.1</v>
      </c>
      <c r="P2" s="204">
        <v>0.2</v>
      </c>
      <c r="Q2" s="204">
        <v>0.3</v>
      </c>
      <c r="R2" s="188">
        <v>0.4</v>
      </c>
      <c r="S2" s="204">
        <v>0.5</v>
      </c>
      <c r="T2" s="205">
        <v>0.6</v>
      </c>
      <c r="U2" s="204">
        <v>0.7</v>
      </c>
      <c r="V2" s="204">
        <v>0.8</v>
      </c>
      <c r="W2" s="205">
        <v>0.9</v>
      </c>
    </row>
    <row r="3" spans="1:23" x14ac:dyDescent="0.4">
      <c r="A3" s="29">
        <v>0</v>
      </c>
      <c r="B3" s="29">
        <f>PI()*(($A3+B$2)/2)^2</f>
        <v>0</v>
      </c>
      <c r="C3" s="135">
        <f t="shared" ref="C3:K18" si="0">PI()*(($A3+C$2)/2)^2</f>
        <v>7.8539816339744835E-3</v>
      </c>
      <c r="D3" s="135">
        <f t="shared" si="0"/>
        <v>3.1415926535897934E-2</v>
      </c>
      <c r="E3" s="135">
        <f t="shared" si="0"/>
        <v>7.0685834705770348E-2</v>
      </c>
      <c r="F3" s="12">
        <f t="shared" si="0"/>
        <v>0.12566370614359174</v>
      </c>
      <c r="G3" s="135">
        <f t="shared" si="0"/>
        <v>0.19634954084936207</v>
      </c>
      <c r="H3" s="104">
        <f t="shared" si="0"/>
        <v>0.28274333882308139</v>
      </c>
      <c r="I3" s="135">
        <f t="shared" si="0"/>
        <v>0.38484510006474959</v>
      </c>
      <c r="J3" s="135">
        <f>PI()*(($A3+J$2)/2)^2</f>
        <v>0.50265482457436694</v>
      </c>
      <c r="K3" s="104">
        <f t="shared" si="0"/>
        <v>0.63617251235193317</v>
      </c>
      <c r="M3" s="107">
        <v>50</v>
      </c>
      <c r="N3" s="107">
        <f t="shared" ref="N3:N34" si="1">PI()*(($M3+B$2)/2)^2</f>
        <v>1963.4954084936207</v>
      </c>
      <c r="O3" s="124">
        <f t="shared" ref="O3:O34" si="2">PI()*(($M3+C$2)/2)^2</f>
        <v>1971.3572441092292</v>
      </c>
      <c r="P3" s="124">
        <f t="shared" ref="P3:P34" si="3">PI()*(($M3+D$2)/2)^2</f>
        <v>1979.2347876881058</v>
      </c>
      <c r="Q3" s="124">
        <f t="shared" ref="Q3:Q34" si="4">PI()*(($M3+E$2)/2)^2</f>
        <v>1987.1280392302497</v>
      </c>
      <c r="R3" s="123">
        <f t="shared" ref="R3:R34" si="5">PI()*(($M3+F$2)/2)^2</f>
        <v>1995.0369987356621</v>
      </c>
      <c r="S3" s="124">
        <f t="shared" ref="S3:S34" si="6">PI()*(($M3+G$2)/2)^2</f>
        <v>2002.9616662043425</v>
      </c>
      <c r="T3" s="125">
        <f t="shared" ref="T3:T34" si="7">PI()*(($M3+H$2)/2)^2</f>
        <v>2010.9020416362907</v>
      </c>
      <c r="U3" s="124">
        <f t="shared" ref="U3:U34" si="8">PI()*(($M3+I$2)/2)^2</f>
        <v>2018.8581250315069</v>
      </c>
      <c r="V3" s="124">
        <f t="shared" ref="V3:V34" si="9">PI()*(($M3+J$2)/2)^2</f>
        <v>2026.8299163899908</v>
      </c>
      <c r="W3" s="125">
        <f t="shared" ref="W3:W34" si="10">PI()*(($M3+K$2)/2)^2</f>
        <v>2034.817415711743</v>
      </c>
    </row>
    <row r="4" spans="1:23" x14ac:dyDescent="0.4">
      <c r="A4" s="29">
        <v>1</v>
      </c>
      <c r="B4" s="29">
        <f t="shared" ref="B4:K35" si="11">PI()*(($A4+B$2)/2)^2</f>
        <v>0.78539816339744828</v>
      </c>
      <c r="C4" s="135">
        <f t="shared" si="0"/>
        <v>0.9503317777109126</v>
      </c>
      <c r="D4" s="135">
        <f t="shared" si="0"/>
        <v>1.1309733552923256</v>
      </c>
      <c r="E4" s="135">
        <f t="shared" si="0"/>
        <v>1.3273228961416876</v>
      </c>
      <c r="F4" s="12">
        <f t="shared" si="0"/>
        <v>1.5393804002589984</v>
      </c>
      <c r="G4" s="135">
        <f t="shared" si="0"/>
        <v>1.7671458676442586</v>
      </c>
      <c r="H4" s="104">
        <f t="shared" si="0"/>
        <v>2.0106192982974678</v>
      </c>
      <c r="I4" s="135">
        <f t="shared" si="0"/>
        <v>2.2698006922186251</v>
      </c>
      <c r="J4" s="135">
        <f t="shared" si="11"/>
        <v>2.5446900494077327</v>
      </c>
      <c r="K4" s="104">
        <f t="shared" si="0"/>
        <v>2.8352873698647882</v>
      </c>
      <c r="M4" s="29">
        <v>51</v>
      </c>
      <c r="N4" s="29">
        <f t="shared" si="1"/>
        <v>2042.8206229967629</v>
      </c>
      <c r="O4" s="135">
        <f t="shared" si="2"/>
        <v>2050.8395382450508</v>
      </c>
      <c r="P4" s="135">
        <f t="shared" si="3"/>
        <v>2058.874161456607</v>
      </c>
      <c r="Q4" s="135">
        <f t="shared" si="4"/>
        <v>2066.9244926314304</v>
      </c>
      <c r="R4" s="12">
        <f t="shared" si="5"/>
        <v>2074.9905317695225</v>
      </c>
      <c r="S4" s="135">
        <f t="shared" si="6"/>
        <v>2083.0722788708822</v>
      </c>
      <c r="T4" s="104">
        <f t="shared" si="7"/>
        <v>2091.1697339355101</v>
      </c>
      <c r="U4" s="135">
        <f t="shared" si="8"/>
        <v>2099.2828969634056</v>
      </c>
      <c r="V4" s="135">
        <f t="shared" si="9"/>
        <v>2107.4117679545689</v>
      </c>
      <c r="W4" s="104">
        <f t="shared" si="10"/>
        <v>2115.5563469090002</v>
      </c>
    </row>
    <row r="5" spans="1:23" x14ac:dyDescent="0.4">
      <c r="A5" s="29">
        <v>2</v>
      </c>
      <c r="B5" s="29">
        <f t="shared" si="11"/>
        <v>3.1415926535897931</v>
      </c>
      <c r="C5" s="135">
        <f t="shared" si="0"/>
        <v>3.4636059005827469</v>
      </c>
      <c r="D5" s="135">
        <f t="shared" si="0"/>
        <v>3.8013271108436504</v>
      </c>
      <c r="E5" s="135">
        <f t="shared" si="0"/>
        <v>4.1547562843725006</v>
      </c>
      <c r="F5" s="12">
        <f t="shared" si="0"/>
        <v>4.5238934211693023</v>
      </c>
      <c r="G5" s="135">
        <f t="shared" si="0"/>
        <v>4.908738521234052</v>
      </c>
      <c r="H5" s="104">
        <f t="shared" si="0"/>
        <v>5.3092915845667505</v>
      </c>
      <c r="I5" s="135">
        <f t="shared" si="0"/>
        <v>5.7255526111673989</v>
      </c>
      <c r="J5" s="135">
        <f t="shared" si="11"/>
        <v>6.1575216010359934</v>
      </c>
      <c r="K5" s="104">
        <f t="shared" si="0"/>
        <v>6.6051985541725404</v>
      </c>
      <c r="M5" s="29">
        <v>52</v>
      </c>
      <c r="N5" s="29">
        <f t="shared" si="1"/>
        <v>2123.7166338267002</v>
      </c>
      <c r="O5" s="135">
        <f t="shared" si="2"/>
        <v>2131.8926287076679</v>
      </c>
      <c r="P5" s="135">
        <f t="shared" si="3"/>
        <v>2140.0843315519032</v>
      </c>
      <c r="Q5" s="135">
        <f t="shared" si="4"/>
        <v>2148.2917423594058</v>
      </c>
      <c r="R5" s="12">
        <f t="shared" si="5"/>
        <v>2156.5148611301775</v>
      </c>
      <c r="S5" s="135">
        <f t="shared" si="6"/>
        <v>2164.7536878642168</v>
      </c>
      <c r="T5" s="104">
        <f t="shared" si="7"/>
        <v>2173.0082225615242</v>
      </c>
      <c r="U5" s="135">
        <f t="shared" si="8"/>
        <v>2181.2784652220994</v>
      </c>
      <c r="V5" s="135">
        <f t="shared" si="9"/>
        <v>2189.5644158459418</v>
      </c>
      <c r="W5" s="104">
        <f t="shared" si="10"/>
        <v>2197.8660744330532</v>
      </c>
    </row>
    <row r="6" spans="1:23" x14ac:dyDescent="0.4">
      <c r="A6" s="29">
        <v>3</v>
      </c>
      <c r="B6" s="29">
        <f t="shared" si="11"/>
        <v>7.0685834705770345</v>
      </c>
      <c r="C6" s="135">
        <f t="shared" si="0"/>
        <v>7.5476763502494792</v>
      </c>
      <c r="D6" s="135">
        <f t="shared" si="0"/>
        <v>8.0424771931898711</v>
      </c>
      <c r="E6" s="135">
        <f t="shared" si="0"/>
        <v>8.55298599939821</v>
      </c>
      <c r="F6" s="12">
        <f t="shared" si="0"/>
        <v>9.0792027688745005</v>
      </c>
      <c r="G6" s="135">
        <f t="shared" si="0"/>
        <v>9.6211275016187408</v>
      </c>
      <c r="H6" s="104">
        <f t="shared" si="0"/>
        <v>10.178760197630931</v>
      </c>
      <c r="I6" s="135">
        <f t="shared" si="0"/>
        <v>10.752100856911069</v>
      </c>
      <c r="J6" s="135">
        <f t="shared" si="11"/>
        <v>11.341149479459153</v>
      </c>
      <c r="K6" s="104">
        <f t="shared" si="0"/>
        <v>11.945906065275187</v>
      </c>
      <c r="M6" s="29">
        <v>53</v>
      </c>
      <c r="N6" s="29">
        <f t="shared" si="1"/>
        <v>2206.1834409834323</v>
      </c>
      <c r="O6" s="135">
        <f t="shared" si="2"/>
        <v>2214.5165154970791</v>
      </c>
      <c r="P6" s="135">
        <f t="shared" si="3"/>
        <v>2222.8652979739941</v>
      </c>
      <c r="Q6" s="135">
        <f t="shared" si="4"/>
        <v>2231.2297884141767</v>
      </c>
      <c r="R6" s="12">
        <f t="shared" si="5"/>
        <v>2239.6099868176275</v>
      </c>
      <c r="S6" s="135">
        <f t="shared" si="6"/>
        <v>2248.0058931843464</v>
      </c>
      <c r="T6" s="104">
        <f t="shared" si="7"/>
        <v>2256.417507514333</v>
      </c>
      <c r="U6" s="135">
        <f t="shared" si="8"/>
        <v>2264.8448298075882</v>
      </c>
      <c r="V6" s="135">
        <f t="shared" si="9"/>
        <v>2273.2878600641097</v>
      </c>
      <c r="W6" s="104">
        <f t="shared" si="10"/>
        <v>2281.7465982839008</v>
      </c>
    </row>
    <row r="7" spans="1:23" x14ac:dyDescent="0.4">
      <c r="A7" s="29">
        <v>4</v>
      </c>
      <c r="B7" s="29">
        <f t="shared" si="11"/>
        <v>12.566370614359172</v>
      </c>
      <c r="C7" s="135">
        <f t="shared" si="0"/>
        <v>13.202543126711104</v>
      </c>
      <c r="D7" s="135">
        <f t="shared" si="0"/>
        <v>13.854423602330987</v>
      </c>
      <c r="E7" s="135">
        <f t="shared" si="0"/>
        <v>14.522012041218817</v>
      </c>
      <c r="F7" s="12">
        <f t="shared" si="0"/>
        <v>15.205308443374602</v>
      </c>
      <c r="G7" s="135">
        <f t="shared" si="0"/>
        <v>15.904312808798327</v>
      </c>
      <c r="H7" s="104">
        <f t="shared" si="0"/>
        <v>16.619025137490002</v>
      </c>
      <c r="I7" s="135">
        <f t="shared" si="0"/>
        <v>17.349445429449634</v>
      </c>
      <c r="J7" s="135">
        <f t="shared" si="11"/>
        <v>18.095573684677209</v>
      </c>
      <c r="K7" s="104">
        <f t="shared" si="0"/>
        <v>18.857409903172737</v>
      </c>
      <c r="M7" s="29">
        <v>54</v>
      </c>
      <c r="N7" s="29">
        <f t="shared" si="1"/>
        <v>2290.221044466959</v>
      </c>
      <c r="O7" s="135">
        <f t="shared" si="2"/>
        <v>2298.7111986132854</v>
      </c>
      <c r="P7" s="135">
        <f t="shared" si="3"/>
        <v>2307.2170607228804</v>
      </c>
      <c r="Q7" s="135">
        <f t="shared" si="4"/>
        <v>2315.7386307957422</v>
      </c>
      <c r="R7" s="12">
        <f t="shared" si="5"/>
        <v>2324.2759088318721</v>
      </c>
      <c r="S7" s="135">
        <f t="shared" si="6"/>
        <v>2332.8288948312706</v>
      </c>
      <c r="T7" s="104">
        <f t="shared" si="7"/>
        <v>2341.3975887939373</v>
      </c>
      <c r="U7" s="135">
        <f t="shared" si="8"/>
        <v>2349.9819907198712</v>
      </c>
      <c r="V7" s="135">
        <f t="shared" si="9"/>
        <v>2358.5821006090728</v>
      </c>
      <c r="W7" s="104">
        <f t="shared" si="10"/>
        <v>2367.1979184615429</v>
      </c>
    </row>
    <row r="8" spans="1:23" x14ac:dyDescent="0.4">
      <c r="A8" s="29">
        <v>5</v>
      </c>
      <c r="B8" s="29">
        <f t="shared" si="11"/>
        <v>19.634954084936208</v>
      </c>
      <c r="C8" s="135">
        <f t="shared" si="0"/>
        <v>20.428206229967628</v>
      </c>
      <c r="D8" s="135">
        <f t="shared" si="0"/>
        <v>21.237166338267002</v>
      </c>
      <c r="E8" s="135">
        <f t="shared" si="0"/>
        <v>22.061834409834322</v>
      </c>
      <c r="F8" s="12">
        <f t="shared" si="0"/>
        <v>22.902210444669596</v>
      </c>
      <c r="G8" s="135">
        <f t="shared" si="0"/>
        <v>23.758294442772812</v>
      </c>
      <c r="H8" s="104">
        <f t="shared" si="0"/>
        <v>24.630086404143974</v>
      </c>
      <c r="I8" s="135">
        <f t="shared" si="0"/>
        <v>25.517586328783096</v>
      </c>
      <c r="J8" s="135">
        <f t="shared" si="11"/>
        <v>26.420794216690162</v>
      </c>
      <c r="K8" s="104">
        <f t="shared" si="0"/>
        <v>27.339710067865177</v>
      </c>
      <c r="M8" s="29">
        <v>55</v>
      </c>
      <c r="N8" s="29">
        <f t="shared" si="1"/>
        <v>2375.8294442772813</v>
      </c>
      <c r="O8" s="135">
        <f t="shared" si="2"/>
        <v>2384.4766780562873</v>
      </c>
      <c r="P8" s="135">
        <f t="shared" si="3"/>
        <v>2393.1396197985609</v>
      </c>
      <c r="Q8" s="135">
        <f t="shared" si="4"/>
        <v>2401.8182695041023</v>
      </c>
      <c r="R8" s="12">
        <f t="shared" si="5"/>
        <v>2410.5126271729123</v>
      </c>
      <c r="S8" s="135">
        <f t="shared" si="6"/>
        <v>2419.2226928049899</v>
      </c>
      <c r="T8" s="104">
        <f t="shared" si="7"/>
        <v>2427.9484664003357</v>
      </c>
      <c r="U8" s="135">
        <f t="shared" si="8"/>
        <v>2436.6899479589497</v>
      </c>
      <c r="V8" s="135">
        <f t="shared" si="9"/>
        <v>2445.4471374808309</v>
      </c>
      <c r="W8" s="104">
        <f t="shared" si="10"/>
        <v>2454.2200349659802</v>
      </c>
    </row>
    <row r="9" spans="1:23" x14ac:dyDescent="0.4">
      <c r="A9" s="29">
        <v>6</v>
      </c>
      <c r="B9" s="29">
        <f t="shared" si="11"/>
        <v>28.274333882308138</v>
      </c>
      <c r="C9" s="135">
        <f t="shared" si="0"/>
        <v>29.224665660019046</v>
      </c>
      <c r="D9" s="135">
        <f t="shared" si="0"/>
        <v>30.190705400997917</v>
      </c>
      <c r="E9" s="135">
        <f t="shared" si="0"/>
        <v>31.17245310524472</v>
      </c>
      <c r="F9" s="12">
        <f t="shared" si="0"/>
        <v>32.169908772759484</v>
      </c>
      <c r="G9" s="135">
        <f t="shared" si="0"/>
        <v>33.183072403542191</v>
      </c>
      <c r="H9" s="104">
        <f t="shared" si="0"/>
        <v>34.21194399759284</v>
      </c>
      <c r="I9" s="135">
        <f t="shared" si="0"/>
        <v>35.256523554911453</v>
      </c>
      <c r="J9" s="135">
        <f t="shared" si="11"/>
        <v>36.316811075498002</v>
      </c>
      <c r="K9" s="104">
        <f t="shared" si="0"/>
        <v>37.392806559352515</v>
      </c>
      <c r="M9" s="29">
        <v>56</v>
      </c>
      <c r="N9" s="29">
        <f t="shared" si="1"/>
        <v>2463.0086404143976</v>
      </c>
      <c r="O9" s="135">
        <f t="shared" si="2"/>
        <v>2471.8129538260832</v>
      </c>
      <c r="P9" s="135">
        <f t="shared" si="3"/>
        <v>2480.632975201037</v>
      </c>
      <c r="Q9" s="135">
        <f t="shared" si="4"/>
        <v>2489.4687045392575</v>
      </c>
      <c r="R9" s="12">
        <f t="shared" si="5"/>
        <v>2498.3201418407471</v>
      </c>
      <c r="S9" s="135">
        <f t="shared" si="6"/>
        <v>2507.1872871055043</v>
      </c>
      <c r="T9" s="104">
        <f t="shared" si="7"/>
        <v>2516.0701403335293</v>
      </c>
      <c r="U9" s="135">
        <f t="shared" si="8"/>
        <v>2524.9687015248228</v>
      </c>
      <c r="V9" s="135">
        <f t="shared" si="9"/>
        <v>2533.8829706793836</v>
      </c>
      <c r="W9" s="104">
        <f t="shared" si="10"/>
        <v>2542.8129477972125</v>
      </c>
    </row>
    <row r="10" spans="1:23" x14ac:dyDescent="0.4">
      <c r="A10" s="29">
        <v>7</v>
      </c>
      <c r="B10" s="29">
        <f t="shared" si="11"/>
        <v>38.484510006474963</v>
      </c>
      <c r="C10" s="135">
        <f t="shared" si="0"/>
        <v>39.591921416865368</v>
      </c>
      <c r="D10" s="135">
        <f t="shared" si="0"/>
        <v>40.715040790523723</v>
      </c>
      <c r="E10" s="135">
        <f t="shared" si="0"/>
        <v>41.853868127450021</v>
      </c>
      <c r="F10" s="12">
        <f t="shared" si="0"/>
        <v>43.008403427644275</v>
      </c>
      <c r="G10" s="135">
        <f t="shared" si="0"/>
        <v>44.178646691106465</v>
      </c>
      <c r="H10" s="104">
        <f t="shared" si="0"/>
        <v>45.364597917836612</v>
      </c>
      <c r="I10" s="135">
        <f t="shared" si="0"/>
        <v>46.566257107834716</v>
      </c>
      <c r="J10" s="135">
        <f t="shared" si="11"/>
        <v>47.783624261100748</v>
      </c>
      <c r="K10" s="104">
        <f t="shared" si="0"/>
        <v>49.016699377634751</v>
      </c>
      <c r="M10" s="29">
        <v>57</v>
      </c>
      <c r="N10" s="29">
        <f t="shared" si="1"/>
        <v>2551.7586328783095</v>
      </c>
      <c r="O10" s="135">
        <f t="shared" si="2"/>
        <v>2560.7200259226747</v>
      </c>
      <c r="P10" s="135">
        <f t="shared" si="3"/>
        <v>2569.6971269303071</v>
      </c>
      <c r="Q10" s="135">
        <f t="shared" si="4"/>
        <v>2578.6899359012077</v>
      </c>
      <c r="R10" s="12">
        <f t="shared" si="5"/>
        <v>2587.6984528353764</v>
      </c>
      <c r="S10" s="135">
        <f t="shared" si="6"/>
        <v>2596.7226777328133</v>
      </c>
      <c r="T10" s="104">
        <f t="shared" si="7"/>
        <v>2605.7626105935183</v>
      </c>
      <c r="U10" s="135">
        <f t="shared" si="8"/>
        <v>2614.818251417491</v>
      </c>
      <c r="V10" s="135">
        <f t="shared" si="9"/>
        <v>2623.8896002047309</v>
      </c>
      <c r="W10" s="104">
        <f t="shared" si="10"/>
        <v>2632.9766569552394</v>
      </c>
    </row>
    <row r="11" spans="1:23" x14ac:dyDescent="0.4">
      <c r="A11" s="29">
        <v>8</v>
      </c>
      <c r="B11" s="29">
        <f t="shared" si="11"/>
        <v>50.26548245743669</v>
      </c>
      <c r="C11" s="135">
        <f t="shared" si="0"/>
        <v>51.529973500506578</v>
      </c>
      <c r="D11" s="135">
        <f t="shared" si="0"/>
        <v>52.810172506844417</v>
      </c>
      <c r="E11" s="135">
        <f t="shared" si="0"/>
        <v>54.106079476450226</v>
      </c>
      <c r="F11" s="12">
        <f t="shared" si="0"/>
        <v>55.41769440932395</v>
      </c>
      <c r="G11" s="135">
        <f t="shared" si="0"/>
        <v>56.745017305465637</v>
      </c>
      <c r="H11" s="104">
        <f t="shared" si="0"/>
        <v>58.088048164875268</v>
      </c>
      <c r="I11" s="135">
        <f t="shared" si="0"/>
        <v>59.446786987552848</v>
      </c>
      <c r="J11" s="135">
        <f t="shared" si="11"/>
        <v>60.821233773498406</v>
      </c>
      <c r="K11" s="104">
        <f t="shared" si="0"/>
        <v>62.211388522711886</v>
      </c>
      <c r="M11" s="29">
        <v>58</v>
      </c>
      <c r="N11" s="29">
        <f t="shared" si="1"/>
        <v>2642.079421669016</v>
      </c>
      <c r="O11" s="135">
        <f t="shared" si="2"/>
        <v>2651.1978943460604</v>
      </c>
      <c r="P11" s="135">
        <f t="shared" si="3"/>
        <v>2660.3320749863728</v>
      </c>
      <c r="Q11" s="135">
        <f t="shared" si="4"/>
        <v>2669.481963589953</v>
      </c>
      <c r="R11" s="12">
        <f t="shared" si="5"/>
        <v>2678.6475601568013</v>
      </c>
      <c r="S11" s="135">
        <f t="shared" si="6"/>
        <v>2687.8288646869173</v>
      </c>
      <c r="T11" s="104">
        <f t="shared" si="7"/>
        <v>2697.0258771803014</v>
      </c>
      <c r="U11" s="135">
        <f t="shared" si="8"/>
        <v>2706.2385976369542</v>
      </c>
      <c r="V11" s="135">
        <f t="shared" si="9"/>
        <v>2715.4670260568732</v>
      </c>
      <c r="W11" s="104">
        <f t="shared" si="10"/>
        <v>2724.7111624400618</v>
      </c>
    </row>
    <row r="12" spans="1:23" x14ac:dyDescent="0.4">
      <c r="A12" s="29">
        <v>9</v>
      </c>
      <c r="B12" s="29">
        <f t="shared" si="11"/>
        <v>63.617251235193308</v>
      </c>
      <c r="C12" s="135">
        <f t="shared" si="0"/>
        <v>65.038821910942687</v>
      </c>
      <c r="D12" s="135">
        <f t="shared" si="0"/>
        <v>66.476100549960009</v>
      </c>
      <c r="E12" s="135">
        <f t="shared" si="0"/>
        <v>67.929087152245302</v>
      </c>
      <c r="F12" s="12">
        <f t="shared" si="0"/>
        <v>69.397781717798537</v>
      </c>
      <c r="G12" s="135">
        <f t="shared" si="0"/>
        <v>70.882184246619701</v>
      </c>
      <c r="H12" s="104">
        <f t="shared" si="0"/>
        <v>72.382294738708836</v>
      </c>
      <c r="I12" s="135">
        <f t="shared" si="0"/>
        <v>73.8981131940659</v>
      </c>
      <c r="J12" s="135">
        <f t="shared" si="11"/>
        <v>75.429639612690949</v>
      </c>
      <c r="K12" s="104">
        <f t="shared" si="0"/>
        <v>76.976873994583912</v>
      </c>
      <c r="M12" s="29">
        <v>59</v>
      </c>
      <c r="N12" s="29">
        <f t="shared" si="1"/>
        <v>2733.9710067865176</v>
      </c>
      <c r="O12" s="135">
        <f t="shared" si="2"/>
        <v>2743.2465590962411</v>
      </c>
      <c r="P12" s="135">
        <f t="shared" si="3"/>
        <v>2752.5378193692336</v>
      </c>
      <c r="Q12" s="135">
        <f t="shared" si="4"/>
        <v>2761.8447876054929</v>
      </c>
      <c r="R12" s="12">
        <f t="shared" si="5"/>
        <v>2771.1674638050204</v>
      </c>
      <c r="S12" s="135">
        <f t="shared" si="6"/>
        <v>2780.5058479678164</v>
      </c>
      <c r="T12" s="104">
        <f t="shared" si="7"/>
        <v>2789.8599400938801</v>
      </c>
      <c r="U12" s="135">
        <f t="shared" si="8"/>
        <v>2799.2297401832116</v>
      </c>
      <c r="V12" s="135">
        <f t="shared" si="9"/>
        <v>2808.6152482358107</v>
      </c>
      <c r="W12" s="104">
        <f t="shared" si="10"/>
        <v>2818.0164642516784</v>
      </c>
    </row>
    <row r="13" spans="1:23" x14ac:dyDescent="0.4">
      <c r="A13" s="29">
        <v>10</v>
      </c>
      <c r="B13" s="29">
        <f t="shared" si="11"/>
        <v>78.539816339744831</v>
      </c>
      <c r="C13" s="135">
        <f t="shared" si="0"/>
        <v>80.118466648173694</v>
      </c>
      <c r="D13" s="135">
        <f t="shared" si="0"/>
        <v>81.712824919870513</v>
      </c>
      <c r="E13" s="135">
        <f t="shared" si="0"/>
        <v>83.322891154835304</v>
      </c>
      <c r="F13" s="12">
        <f t="shared" si="0"/>
        <v>84.948665353068009</v>
      </c>
      <c r="G13" s="135">
        <f t="shared" si="0"/>
        <v>86.59014751456867</v>
      </c>
      <c r="H13" s="104">
        <f t="shared" si="0"/>
        <v>88.247337639337289</v>
      </c>
      <c r="I13" s="135">
        <f t="shared" si="0"/>
        <v>89.920235727373836</v>
      </c>
      <c r="J13" s="135">
        <f t="shared" si="11"/>
        <v>91.608841778678382</v>
      </c>
      <c r="K13" s="104">
        <f t="shared" si="0"/>
        <v>93.313155793250829</v>
      </c>
      <c r="M13" s="29">
        <v>60</v>
      </c>
      <c r="N13" s="29">
        <f t="shared" si="1"/>
        <v>2827.4333882308138</v>
      </c>
      <c r="O13" s="135">
        <f t="shared" si="2"/>
        <v>2836.8660201732173</v>
      </c>
      <c r="P13" s="135">
        <f t="shared" si="3"/>
        <v>2846.314360078889</v>
      </c>
      <c r="Q13" s="135">
        <f t="shared" si="4"/>
        <v>2855.7784079478274</v>
      </c>
      <c r="R13" s="12">
        <f t="shared" si="5"/>
        <v>2865.2581637800349</v>
      </c>
      <c r="S13" s="135">
        <f t="shared" si="6"/>
        <v>2874.7536275755101</v>
      </c>
      <c r="T13" s="104">
        <f t="shared" si="7"/>
        <v>2884.2647993342534</v>
      </c>
      <c r="U13" s="135">
        <f t="shared" si="8"/>
        <v>2893.7916790562645</v>
      </c>
      <c r="V13" s="135">
        <f t="shared" si="9"/>
        <v>2903.3342667415432</v>
      </c>
      <c r="W13" s="104">
        <f t="shared" si="10"/>
        <v>2912.89256239009</v>
      </c>
    </row>
    <row r="14" spans="1:23" x14ac:dyDescent="0.4">
      <c r="A14" s="29">
        <v>11</v>
      </c>
      <c r="B14" s="29">
        <f t="shared" si="11"/>
        <v>95.033177771091246</v>
      </c>
      <c r="C14" s="135">
        <f t="shared" si="0"/>
        <v>96.768907712199592</v>
      </c>
      <c r="D14" s="135">
        <f t="shared" si="0"/>
        <v>98.520345616575895</v>
      </c>
      <c r="E14" s="135">
        <f t="shared" si="0"/>
        <v>100.28749148422018</v>
      </c>
      <c r="F14" s="12">
        <f t="shared" si="0"/>
        <v>102.07034531513239</v>
      </c>
      <c r="G14" s="135">
        <f t="shared" si="0"/>
        <v>103.86890710931253</v>
      </c>
      <c r="H14" s="104">
        <f t="shared" si="0"/>
        <v>105.68317686676065</v>
      </c>
      <c r="I14" s="135">
        <f t="shared" si="0"/>
        <v>107.51315458747668</v>
      </c>
      <c r="J14" s="135">
        <f t="shared" si="11"/>
        <v>109.35884027146071</v>
      </c>
      <c r="K14" s="104">
        <f t="shared" si="0"/>
        <v>111.22023391871267</v>
      </c>
      <c r="M14" s="29">
        <v>61</v>
      </c>
      <c r="N14" s="29">
        <f t="shared" si="1"/>
        <v>2922.466566001905</v>
      </c>
      <c r="O14" s="135">
        <f t="shared" si="2"/>
        <v>2932.0562775769881</v>
      </c>
      <c r="P14" s="135">
        <f t="shared" si="3"/>
        <v>2941.6616971153389</v>
      </c>
      <c r="Q14" s="135">
        <f t="shared" si="4"/>
        <v>2951.282824616957</v>
      </c>
      <c r="R14" s="12">
        <f t="shared" si="5"/>
        <v>2960.9196600818441</v>
      </c>
      <c r="S14" s="135">
        <f t="shared" si="6"/>
        <v>2970.5722035099989</v>
      </c>
      <c r="T14" s="104">
        <f t="shared" si="7"/>
        <v>2980.2404549014218</v>
      </c>
      <c r="U14" s="135">
        <f t="shared" si="8"/>
        <v>2989.924414256112</v>
      </c>
      <c r="V14" s="135">
        <f t="shared" si="9"/>
        <v>2999.6240815740703</v>
      </c>
      <c r="W14" s="104">
        <f t="shared" si="10"/>
        <v>3009.3394568552967</v>
      </c>
    </row>
    <row r="15" spans="1:23" x14ac:dyDescent="0.4">
      <c r="A15" s="29">
        <v>12</v>
      </c>
      <c r="B15" s="29">
        <f t="shared" si="11"/>
        <v>113.09733552923255</v>
      </c>
      <c r="C15" s="135">
        <f t="shared" si="0"/>
        <v>114.9901451030204</v>
      </c>
      <c r="D15" s="135">
        <f t="shared" si="0"/>
        <v>116.89866264007618</v>
      </c>
      <c r="E15" s="135">
        <f t="shared" si="0"/>
        <v>118.82288814039997</v>
      </c>
      <c r="F15" s="12">
        <f t="shared" si="0"/>
        <v>120.76282160399167</v>
      </c>
      <c r="G15" s="135">
        <f t="shared" si="0"/>
        <v>122.7184630308513</v>
      </c>
      <c r="H15" s="104">
        <f t="shared" si="0"/>
        <v>124.68981242097888</v>
      </c>
      <c r="I15" s="135">
        <f t="shared" si="0"/>
        <v>126.67686977437442</v>
      </c>
      <c r="J15" s="135">
        <f t="shared" si="11"/>
        <v>128.67963509103794</v>
      </c>
      <c r="K15" s="104">
        <f t="shared" si="0"/>
        <v>130.69810837096938</v>
      </c>
      <c r="M15" s="29">
        <v>62</v>
      </c>
      <c r="N15" s="29">
        <f t="shared" si="1"/>
        <v>3019.0705400997913</v>
      </c>
      <c r="O15" s="135">
        <f t="shared" si="2"/>
        <v>3028.8173313075536</v>
      </c>
      <c r="P15" s="135">
        <f t="shared" si="3"/>
        <v>3038.579830478584</v>
      </c>
      <c r="Q15" s="135">
        <f t="shared" si="4"/>
        <v>3048.3580376128816</v>
      </c>
      <c r="R15" s="12">
        <f t="shared" si="5"/>
        <v>3058.1519527104479</v>
      </c>
      <c r="S15" s="135">
        <f t="shared" si="6"/>
        <v>3067.9615757712822</v>
      </c>
      <c r="T15" s="104">
        <f t="shared" si="7"/>
        <v>3077.7869067953848</v>
      </c>
      <c r="U15" s="135">
        <f t="shared" si="8"/>
        <v>3087.627945782755</v>
      </c>
      <c r="V15" s="135">
        <f t="shared" si="9"/>
        <v>3097.484692733392</v>
      </c>
      <c r="W15" s="104">
        <f t="shared" si="10"/>
        <v>3107.357147647298</v>
      </c>
    </row>
    <row r="16" spans="1:23" x14ac:dyDescent="0.4">
      <c r="A16" s="29">
        <v>13</v>
      </c>
      <c r="B16" s="29">
        <f t="shared" si="11"/>
        <v>132.73228961416876</v>
      </c>
      <c r="C16" s="135">
        <f t="shared" si="0"/>
        <v>134.78217882063609</v>
      </c>
      <c r="D16" s="135">
        <f t="shared" si="0"/>
        <v>136.84777599037136</v>
      </c>
      <c r="E16" s="135">
        <f t="shared" si="0"/>
        <v>138.92908112337463</v>
      </c>
      <c r="F16" s="12">
        <f t="shared" si="0"/>
        <v>141.02609421964581</v>
      </c>
      <c r="G16" s="135">
        <f t="shared" si="0"/>
        <v>143.13881527918494</v>
      </c>
      <c r="H16" s="104">
        <f t="shared" si="0"/>
        <v>145.26724430199201</v>
      </c>
      <c r="I16" s="135">
        <f t="shared" si="0"/>
        <v>147.41138128806705</v>
      </c>
      <c r="J16" s="135">
        <f t="shared" si="11"/>
        <v>149.57122623741006</v>
      </c>
      <c r="K16" s="104">
        <f t="shared" si="0"/>
        <v>151.74677915002098</v>
      </c>
      <c r="M16" s="29">
        <v>63</v>
      </c>
      <c r="N16" s="29">
        <f t="shared" si="1"/>
        <v>3117.2453105244722</v>
      </c>
      <c r="O16" s="135">
        <f t="shared" si="2"/>
        <v>3127.1491813649141</v>
      </c>
      <c r="P16" s="135">
        <f t="shared" si="3"/>
        <v>3137.0687601686241</v>
      </c>
      <c r="Q16" s="135">
        <f t="shared" si="4"/>
        <v>3147.0040469356009</v>
      </c>
      <c r="R16" s="12">
        <f t="shared" si="5"/>
        <v>3156.9550416658471</v>
      </c>
      <c r="S16" s="135">
        <f t="shared" si="6"/>
        <v>3166.9217443593607</v>
      </c>
      <c r="T16" s="104">
        <f t="shared" si="7"/>
        <v>3176.9041550161423</v>
      </c>
      <c r="U16" s="135">
        <f t="shared" si="8"/>
        <v>3186.9022736361921</v>
      </c>
      <c r="V16" s="135">
        <f t="shared" si="9"/>
        <v>3196.9161002195092</v>
      </c>
      <c r="W16" s="104">
        <f t="shared" si="10"/>
        <v>3206.9456347660948</v>
      </c>
    </row>
    <row r="17" spans="1:23" x14ac:dyDescent="0.4">
      <c r="A17" s="29">
        <v>14</v>
      </c>
      <c r="B17" s="29">
        <f t="shared" si="11"/>
        <v>153.93804002589985</v>
      </c>
      <c r="C17" s="135">
        <f t="shared" si="0"/>
        <v>156.14500886504669</v>
      </c>
      <c r="D17" s="135">
        <f t="shared" si="0"/>
        <v>158.36768566746147</v>
      </c>
      <c r="E17" s="135">
        <f t="shared" si="0"/>
        <v>160.6060704331442</v>
      </c>
      <c r="F17" s="12">
        <f t="shared" si="0"/>
        <v>162.86016316209489</v>
      </c>
      <c r="G17" s="135">
        <f t="shared" si="0"/>
        <v>165.1299638543135</v>
      </c>
      <c r="H17" s="104">
        <f t="shared" si="0"/>
        <v>167.41547250980008</v>
      </c>
      <c r="I17" s="135">
        <f t="shared" si="0"/>
        <v>169.71668912855458</v>
      </c>
      <c r="J17" s="135">
        <f t="shared" si="11"/>
        <v>172.0336137105771</v>
      </c>
      <c r="K17" s="104">
        <f t="shared" si="0"/>
        <v>174.36624625586751</v>
      </c>
      <c r="M17" s="29">
        <v>64</v>
      </c>
      <c r="N17" s="29">
        <f t="shared" si="1"/>
        <v>3216.9908772759482</v>
      </c>
      <c r="O17" s="135">
        <f t="shared" si="2"/>
        <v>3227.0518277490692</v>
      </c>
      <c r="P17" s="135">
        <f t="shared" si="3"/>
        <v>3237.1284861854588</v>
      </c>
      <c r="Q17" s="135">
        <f t="shared" si="4"/>
        <v>3247.2208525851156</v>
      </c>
      <c r="R17" s="12">
        <f t="shared" si="5"/>
        <v>3257.3289269480415</v>
      </c>
      <c r="S17" s="135">
        <f t="shared" si="6"/>
        <v>3267.4527092742342</v>
      </c>
      <c r="T17" s="104">
        <f t="shared" si="7"/>
        <v>3277.5921995636945</v>
      </c>
      <c r="U17" s="135">
        <f t="shared" si="8"/>
        <v>3287.7473978164244</v>
      </c>
      <c r="V17" s="135">
        <f t="shared" si="9"/>
        <v>3297.918304032421</v>
      </c>
      <c r="W17" s="104">
        <f t="shared" si="10"/>
        <v>3308.1049182116872</v>
      </c>
    </row>
    <row r="18" spans="1:23" x14ac:dyDescent="0.4">
      <c r="A18" s="29">
        <v>15</v>
      </c>
      <c r="B18" s="29">
        <f t="shared" si="11"/>
        <v>176.71458676442586</v>
      </c>
      <c r="C18" s="135">
        <f t="shared" si="0"/>
        <v>179.07863523625218</v>
      </c>
      <c r="D18" s="135">
        <f t="shared" si="0"/>
        <v>181.45839167134645</v>
      </c>
      <c r="E18" s="135">
        <f t="shared" si="0"/>
        <v>183.85385606970868</v>
      </c>
      <c r="F18" s="12">
        <f t="shared" si="0"/>
        <v>186.26502843133886</v>
      </c>
      <c r="G18" s="135">
        <f t="shared" si="0"/>
        <v>188.69190875623696</v>
      </c>
      <c r="H18" s="104">
        <f t="shared" si="0"/>
        <v>191.13449704440299</v>
      </c>
      <c r="I18" s="135">
        <f t="shared" si="0"/>
        <v>193.592793295837</v>
      </c>
      <c r="J18" s="135">
        <f t="shared" si="11"/>
        <v>196.066797510539</v>
      </c>
      <c r="K18" s="104">
        <f t="shared" si="0"/>
        <v>198.5565096885089</v>
      </c>
      <c r="M18" s="29">
        <v>65</v>
      </c>
      <c r="N18" s="29">
        <f t="shared" si="1"/>
        <v>3318.3072403542192</v>
      </c>
      <c r="O18" s="135">
        <f t="shared" si="2"/>
        <v>3328.5252704600193</v>
      </c>
      <c r="P18" s="135">
        <f t="shared" si="3"/>
        <v>3338.7590085290885</v>
      </c>
      <c r="Q18" s="135">
        <f t="shared" si="4"/>
        <v>3349.0084545614245</v>
      </c>
      <c r="R18" s="12">
        <f t="shared" si="5"/>
        <v>3359.2736085570305</v>
      </c>
      <c r="S18" s="135">
        <f t="shared" si="6"/>
        <v>3369.5544705159023</v>
      </c>
      <c r="T18" s="104">
        <f t="shared" si="7"/>
        <v>3379.8510404380427</v>
      </c>
      <c r="U18" s="135">
        <f t="shared" si="8"/>
        <v>3390.1633183234521</v>
      </c>
      <c r="V18" s="135">
        <f t="shared" si="9"/>
        <v>3400.4913041721275</v>
      </c>
      <c r="W18" s="104">
        <f t="shared" si="10"/>
        <v>3410.8349979840727</v>
      </c>
    </row>
    <row r="19" spans="1:23" x14ac:dyDescent="0.4">
      <c r="A19" s="29">
        <v>16</v>
      </c>
      <c r="B19" s="29">
        <f t="shared" si="11"/>
        <v>201.06192982974676</v>
      </c>
      <c r="C19" s="135">
        <f t="shared" si="11"/>
        <v>203.58305793425259</v>
      </c>
      <c r="D19" s="135">
        <f t="shared" si="11"/>
        <v>206.11989400202631</v>
      </c>
      <c r="E19" s="135">
        <f t="shared" si="11"/>
        <v>208.67243803306803</v>
      </c>
      <c r="F19" s="12">
        <f t="shared" si="11"/>
        <v>211.24069002737767</v>
      </c>
      <c r="G19" s="135">
        <f t="shared" si="11"/>
        <v>213.8246499849553</v>
      </c>
      <c r="H19" s="104">
        <f t="shared" si="11"/>
        <v>216.4243179058009</v>
      </c>
      <c r="I19" s="135">
        <f t="shared" si="11"/>
        <v>219.03969378991434</v>
      </c>
      <c r="J19" s="135">
        <f t="shared" si="11"/>
        <v>221.6707776372958</v>
      </c>
      <c r="K19" s="104">
        <f t="shared" si="11"/>
        <v>224.31756944794517</v>
      </c>
      <c r="M19" s="29">
        <v>66</v>
      </c>
      <c r="N19" s="29">
        <f t="shared" si="1"/>
        <v>3421.1943997592848</v>
      </c>
      <c r="O19" s="135">
        <f t="shared" si="2"/>
        <v>3431.5695094977641</v>
      </c>
      <c r="P19" s="135">
        <f t="shared" si="3"/>
        <v>3441.9603271995138</v>
      </c>
      <c r="Q19" s="135">
        <f t="shared" si="4"/>
        <v>3452.3668528645289</v>
      </c>
      <c r="R19" s="12">
        <f t="shared" si="5"/>
        <v>3462.7890864928145</v>
      </c>
      <c r="S19" s="135">
        <f t="shared" si="6"/>
        <v>3473.2270280843654</v>
      </c>
      <c r="T19" s="104">
        <f t="shared" si="7"/>
        <v>3483.6806776391854</v>
      </c>
      <c r="U19" s="135">
        <f t="shared" si="8"/>
        <v>3494.150035157274</v>
      </c>
      <c r="V19" s="135">
        <f t="shared" si="9"/>
        <v>3504.6351006386294</v>
      </c>
      <c r="W19" s="104">
        <f t="shared" si="10"/>
        <v>3515.1358740832538</v>
      </c>
    </row>
    <row r="20" spans="1:23" x14ac:dyDescent="0.4">
      <c r="A20" s="29">
        <v>17</v>
      </c>
      <c r="B20" s="29">
        <f t="shared" si="11"/>
        <v>226.98006922186255</v>
      </c>
      <c r="C20" s="135">
        <f t="shared" si="11"/>
        <v>229.65827695904787</v>
      </c>
      <c r="D20" s="135">
        <f t="shared" si="11"/>
        <v>232.35219265950107</v>
      </c>
      <c r="E20" s="135">
        <f t="shared" si="11"/>
        <v>235.0618163232223</v>
      </c>
      <c r="F20" s="12">
        <f t="shared" si="11"/>
        <v>237.78714795021139</v>
      </c>
      <c r="G20" s="135">
        <f t="shared" si="11"/>
        <v>240.52818754046854</v>
      </c>
      <c r="H20" s="104">
        <f t="shared" si="11"/>
        <v>243.28493509399362</v>
      </c>
      <c r="I20" s="135">
        <f t="shared" si="11"/>
        <v>246.05739061078654</v>
      </c>
      <c r="J20" s="135">
        <f t="shared" si="11"/>
        <v>248.84555409084754</v>
      </c>
      <c r="K20" s="104">
        <f t="shared" si="11"/>
        <v>251.64942553417637</v>
      </c>
      <c r="M20" s="29">
        <v>67</v>
      </c>
      <c r="N20" s="29">
        <f t="shared" si="1"/>
        <v>3525.6523554911455</v>
      </c>
      <c r="O20" s="135">
        <f t="shared" si="2"/>
        <v>3536.1845448623044</v>
      </c>
      <c r="P20" s="135">
        <f t="shared" si="3"/>
        <v>3546.7324421967328</v>
      </c>
      <c r="Q20" s="135">
        <f t="shared" si="4"/>
        <v>3557.2960474944284</v>
      </c>
      <c r="R20" s="12">
        <f t="shared" si="5"/>
        <v>3567.8753607553931</v>
      </c>
      <c r="S20" s="135">
        <f t="shared" si="6"/>
        <v>3578.4703819796237</v>
      </c>
      <c r="T20" s="104">
        <f t="shared" si="7"/>
        <v>3589.0811111671228</v>
      </c>
      <c r="U20" s="135">
        <f t="shared" si="8"/>
        <v>3599.7075483178905</v>
      </c>
      <c r="V20" s="135">
        <f t="shared" si="9"/>
        <v>3610.3496934319255</v>
      </c>
      <c r="W20" s="104">
        <f t="shared" si="10"/>
        <v>3621.00754650923</v>
      </c>
    </row>
    <row r="21" spans="1:23" x14ac:dyDescent="0.4">
      <c r="A21" s="29">
        <v>18</v>
      </c>
      <c r="B21" s="29">
        <f t="shared" si="11"/>
        <v>254.46900494077323</v>
      </c>
      <c r="C21" s="135">
        <f t="shared" si="11"/>
        <v>257.30429231063806</v>
      </c>
      <c r="D21" s="135">
        <f t="shared" si="11"/>
        <v>260.15528764377075</v>
      </c>
      <c r="E21" s="135">
        <f t="shared" si="11"/>
        <v>263.02199094017146</v>
      </c>
      <c r="F21" s="12">
        <f t="shared" si="11"/>
        <v>265.90440219984004</v>
      </c>
      <c r="G21" s="135">
        <f t="shared" si="11"/>
        <v>268.80252142277669</v>
      </c>
      <c r="H21" s="104">
        <f t="shared" si="11"/>
        <v>271.71634860898121</v>
      </c>
      <c r="I21" s="135">
        <f t="shared" si="11"/>
        <v>274.64588375845369</v>
      </c>
      <c r="J21" s="135">
        <f t="shared" si="11"/>
        <v>277.59112687119415</v>
      </c>
      <c r="K21" s="104">
        <f t="shared" si="11"/>
        <v>280.55207794720246</v>
      </c>
      <c r="M21" s="29">
        <v>68</v>
      </c>
      <c r="N21" s="29">
        <f t="shared" si="1"/>
        <v>3631.6811075498008</v>
      </c>
      <c r="O21" s="135">
        <f t="shared" si="2"/>
        <v>3642.3703765536397</v>
      </c>
      <c r="P21" s="135">
        <f t="shared" si="3"/>
        <v>3653.0753535207477</v>
      </c>
      <c r="Q21" s="135">
        <f t="shared" si="4"/>
        <v>3663.7960384511221</v>
      </c>
      <c r="R21" s="12">
        <f t="shared" si="5"/>
        <v>3674.5324313447659</v>
      </c>
      <c r="S21" s="135">
        <f t="shared" si="6"/>
        <v>3685.2845322016765</v>
      </c>
      <c r="T21" s="104">
        <f t="shared" si="7"/>
        <v>3696.0523410218552</v>
      </c>
      <c r="U21" s="135">
        <f t="shared" si="8"/>
        <v>3706.835857805303</v>
      </c>
      <c r="V21" s="135">
        <f t="shared" si="9"/>
        <v>3717.6350825520171</v>
      </c>
      <c r="W21" s="104">
        <f t="shared" si="10"/>
        <v>3728.4500152620012</v>
      </c>
    </row>
    <row r="22" spans="1:23" x14ac:dyDescent="0.4">
      <c r="A22" s="29">
        <v>19</v>
      </c>
      <c r="B22" s="29">
        <f t="shared" si="11"/>
        <v>283.5287369864788</v>
      </c>
      <c r="C22" s="135">
        <f t="shared" si="11"/>
        <v>286.52110398902317</v>
      </c>
      <c r="D22" s="135">
        <f t="shared" si="11"/>
        <v>289.52917895483534</v>
      </c>
      <c r="E22" s="135">
        <f t="shared" si="11"/>
        <v>292.55296188391554</v>
      </c>
      <c r="F22" s="12">
        <f t="shared" si="11"/>
        <v>295.5924527762636</v>
      </c>
      <c r="G22" s="135">
        <f t="shared" si="11"/>
        <v>298.64765163187968</v>
      </c>
      <c r="H22" s="104">
        <f t="shared" si="11"/>
        <v>301.71855845076379</v>
      </c>
      <c r="I22" s="135">
        <f t="shared" si="11"/>
        <v>304.80517323291571</v>
      </c>
      <c r="J22" s="135">
        <f t="shared" si="11"/>
        <v>307.90749597833565</v>
      </c>
      <c r="K22" s="104">
        <f t="shared" si="11"/>
        <v>311.02552668702344</v>
      </c>
      <c r="M22" s="29">
        <v>69</v>
      </c>
      <c r="N22" s="29">
        <f t="shared" si="1"/>
        <v>3739.2806559352512</v>
      </c>
      <c r="O22" s="135">
        <f t="shared" si="2"/>
        <v>3750.1270045717697</v>
      </c>
      <c r="P22" s="135">
        <f t="shared" si="3"/>
        <v>3760.9890611715568</v>
      </c>
      <c r="Q22" s="135">
        <f t="shared" si="4"/>
        <v>3771.8668257346112</v>
      </c>
      <c r="R22" s="12">
        <f t="shared" si="5"/>
        <v>3782.7602982609346</v>
      </c>
      <c r="S22" s="135">
        <f t="shared" si="6"/>
        <v>3793.6694787505244</v>
      </c>
      <c r="T22" s="104">
        <f t="shared" si="7"/>
        <v>3804.5943672033823</v>
      </c>
      <c r="U22" s="135">
        <f t="shared" si="8"/>
        <v>3815.5349636195097</v>
      </c>
      <c r="V22" s="135">
        <f t="shared" si="9"/>
        <v>3826.4912679989038</v>
      </c>
      <c r="W22" s="104">
        <f t="shared" si="10"/>
        <v>3837.463280341567</v>
      </c>
    </row>
    <row r="23" spans="1:23" x14ac:dyDescent="0.4">
      <c r="A23" s="29">
        <v>20</v>
      </c>
      <c r="B23" s="29">
        <f t="shared" si="11"/>
        <v>314.15926535897933</v>
      </c>
      <c r="C23" s="135">
        <f t="shared" si="11"/>
        <v>317.30871199420312</v>
      </c>
      <c r="D23" s="135">
        <f t="shared" si="11"/>
        <v>320.47386659269478</v>
      </c>
      <c r="E23" s="135">
        <f t="shared" si="11"/>
        <v>323.65472915445451</v>
      </c>
      <c r="F23" s="12">
        <f t="shared" si="11"/>
        <v>326.85129967948205</v>
      </c>
      <c r="G23" s="135">
        <f t="shared" si="11"/>
        <v>330.06357816777762</v>
      </c>
      <c r="H23" s="104">
        <f t="shared" si="11"/>
        <v>333.29156461934122</v>
      </c>
      <c r="I23" s="135">
        <f t="shared" si="11"/>
        <v>336.53525903417255</v>
      </c>
      <c r="J23" s="135">
        <f t="shared" si="11"/>
        <v>339.79466141227203</v>
      </c>
      <c r="K23" s="104">
        <f t="shared" si="11"/>
        <v>343.06977175363932</v>
      </c>
      <c r="M23" s="29">
        <v>70</v>
      </c>
      <c r="N23" s="29">
        <f t="shared" si="1"/>
        <v>3848.4510006474966</v>
      </c>
      <c r="O23" s="135">
        <f t="shared" si="2"/>
        <v>3859.4544289166943</v>
      </c>
      <c r="P23" s="135">
        <f t="shared" si="3"/>
        <v>3870.473565149161</v>
      </c>
      <c r="Q23" s="135">
        <f t="shared" si="4"/>
        <v>3881.5084093448945</v>
      </c>
      <c r="R23" s="12">
        <f t="shared" si="5"/>
        <v>3892.558961503898</v>
      </c>
      <c r="S23" s="135">
        <f t="shared" si="6"/>
        <v>3903.6252216261673</v>
      </c>
      <c r="T23" s="104">
        <f t="shared" si="7"/>
        <v>3914.7071897117044</v>
      </c>
      <c r="U23" s="135">
        <f t="shared" si="8"/>
        <v>3925.8048657605118</v>
      </c>
      <c r="V23" s="135">
        <f t="shared" si="9"/>
        <v>3936.9182497725847</v>
      </c>
      <c r="W23" s="104">
        <f t="shared" si="10"/>
        <v>3948.0473417479275</v>
      </c>
    </row>
    <row r="24" spans="1:23" x14ac:dyDescent="0.4">
      <c r="A24" s="29">
        <v>21</v>
      </c>
      <c r="B24" s="29">
        <f t="shared" si="11"/>
        <v>346.36059005827468</v>
      </c>
      <c r="C24" s="135">
        <f t="shared" si="11"/>
        <v>349.66711632617796</v>
      </c>
      <c r="D24" s="135">
        <f t="shared" si="11"/>
        <v>352.98935055734916</v>
      </c>
      <c r="E24" s="135">
        <f t="shared" si="11"/>
        <v>356.32729275178838</v>
      </c>
      <c r="F24" s="12">
        <f t="shared" si="11"/>
        <v>359.68094290949534</v>
      </c>
      <c r="G24" s="135">
        <f t="shared" si="11"/>
        <v>363.05030103047045</v>
      </c>
      <c r="H24" s="104">
        <f t="shared" si="11"/>
        <v>366.43536711471353</v>
      </c>
      <c r="I24" s="135">
        <f t="shared" si="11"/>
        <v>369.83614116222441</v>
      </c>
      <c r="J24" s="135">
        <f t="shared" si="11"/>
        <v>373.25262317300331</v>
      </c>
      <c r="K24" s="104">
        <f t="shared" si="11"/>
        <v>376.68481314705014</v>
      </c>
      <c r="M24" s="29">
        <v>71</v>
      </c>
      <c r="N24" s="29">
        <f t="shared" si="1"/>
        <v>3959.1921416865366</v>
      </c>
      <c r="O24" s="135">
        <f t="shared" si="2"/>
        <v>3970.3526495884139</v>
      </c>
      <c r="P24" s="135">
        <f t="shared" si="3"/>
        <v>3981.5288654535607</v>
      </c>
      <c r="Q24" s="135">
        <f t="shared" si="4"/>
        <v>3992.7207892819733</v>
      </c>
      <c r="R24" s="12">
        <f t="shared" si="5"/>
        <v>4003.928421073656</v>
      </c>
      <c r="S24" s="135">
        <f t="shared" si="6"/>
        <v>4015.1517608286049</v>
      </c>
      <c r="T24" s="104">
        <f t="shared" si="7"/>
        <v>4026.390808546822</v>
      </c>
      <c r="U24" s="135">
        <f t="shared" si="8"/>
        <v>4037.6455642283081</v>
      </c>
      <c r="V24" s="135">
        <f t="shared" si="9"/>
        <v>4048.916027873061</v>
      </c>
      <c r="W24" s="104">
        <f t="shared" si="10"/>
        <v>4060.202199481083</v>
      </c>
    </row>
    <row r="25" spans="1:23" x14ac:dyDescent="0.4">
      <c r="A25" s="29">
        <v>22</v>
      </c>
      <c r="B25" s="29">
        <f t="shared" si="11"/>
        <v>380.13271108436498</v>
      </c>
      <c r="C25" s="135">
        <f t="shared" si="11"/>
        <v>383.5963169849478</v>
      </c>
      <c r="D25" s="135">
        <f t="shared" si="11"/>
        <v>387.07563084879837</v>
      </c>
      <c r="E25" s="135">
        <f t="shared" si="11"/>
        <v>390.57065267591707</v>
      </c>
      <c r="F25" s="12">
        <f t="shared" si="11"/>
        <v>394.08138246630358</v>
      </c>
      <c r="G25" s="135">
        <f t="shared" si="11"/>
        <v>397.60782021995817</v>
      </c>
      <c r="H25" s="104">
        <f t="shared" si="11"/>
        <v>401.14996593688073</v>
      </c>
      <c r="I25" s="135">
        <f t="shared" si="11"/>
        <v>404.7078196170711</v>
      </c>
      <c r="J25" s="135">
        <f t="shared" si="11"/>
        <v>408.28138126052954</v>
      </c>
      <c r="K25" s="104">
        <f t="shared" si="11"/>
        <v>411.87065086725585</v>
      </c>
      <c r="M25" s="29">
        <v>72</v>
      </c>
      <c r="N25" s="29">
        <f t="shared" si="1"/>
        <v>4071.5040790523717</v>
      </c>
      <c r="O25" s="135">
        <f t="shared" si="2"/>
        <v>4082.8216665869281</v>
      </c>
      <c r="P25" s="135">
        <f t="shared" si="3"/>
        <v>4094.1549620847545</v>
      </c>
      <c r="Q25" s="135">
        <f t="shared" si="4"/>
        <v>4105.5039655458477</v>
      </c>
      <c r="R25" s="12">
        <f t="shared" si="5"/>
        <v>4116.868676970209</v>
      </c>
      <c r="S25" s="135">
        <f t="shared" si="6"/>
        <v>4128.2490963578375</v>
      </c>
      <c r="T25" s="104">
        <f t="shared" si="7"/>
        <v>4139.6452237087342</v>
      </c>
      <c r="U25" s="135">
        <f t="shared" si="8"/>
        <v>4151.057059022899</v>
      </c>
      <c r="V25" s="135">
        <f t="shared" si="9"/>
        <v>4162.484602300332</v>
      </c>
      <c r="W25" s="104">
        <f t="shared" si="10"/>
        <v>4173.927853541034</v>
      </c>
    </row>
    <row r="26" spans="1:23" x14ac:dyDescent="0.4">
      <c r="A26" s="29">
        <v>23</v>
      </c>
      <c r="B26" s="29">
        <f t="shared" si="11"/>
        <v>415.47562843725012</v>
      </c>
      <c r="C26" s="135">
        <f t="shared" si="11"/>
        <v>419.09631397051237</v>
      </c>
      <c r="D26" s="135">
        <f t="shared" si="11"/>
        <v>422.73270746704259</v>
      </c>
      <c r="E26" s="135">
        <f t="shared" si="11"/>
        <v>426.38480892684066</v>
      </c>
      <c r="F26" s="12">
        <f t="shared" si="11"/>
        <v>430.05261834990671</v>
      </c>
      <c r="G26" s="135">
        <f t="shared" si="11"/>
        <v>433.73613573624084</v>
      </c>
      <c r="H26" s="104">
        <f t="shared" si="11"/>
        <v>437.43536108584283</v>
      </c>
      <c r="I26" s="135">
        <f t="shared" si="11"/>
        <v>441.15029439871267</v>
      </c>
      <c r="J26" s="135">
        <f t="shared" si="11"/>
        <v>444.88093567485066</v>
      </c>
      <c r="K26" s="104">
        <f t="shared" si="11"/>
        <v>448.62728491425639</v>
      </c>
      <c r="M26" s="29">
        <v>73</v>
      </c>
      <c r="N26" s="29">
        <f t="shared" si="1"/>
        <v>4185.3868127450023</v>
      </c>
      <c r="O26" s="135">
        <f t="shared" si="2"/>
        <v>4196.8614799122379</v>
      </c>
      <c r="P26" s="135">
        <f t="shared" si="3"/>
        <v>4208.3518550427434</v>
      </c>
      <c r="Q26" s="135">
        <f t="shared" si="4"/>
        <v>4219.8579381365153</v>
      </c>
      <c r="R26" s="12">
        <f t="shared" si="5"/>
        <v>4231.3797291935571</v>
      </c>
      <c r="S26" s="135">
        <f t="shared" si="6"/>
        <v>4242.9172282138652</v>
      </c>
      <c r="T26" s="104">
        <f t="shared" si="7"/>
        <v>4254.4704351974406</v>
      </c>
      <c r="U26" s="135">
        <f t="shared" si="8"/>
        <v>4266.0393501442859</v>
      </c>
      <c r="V26" s="135">
        <f t="shared" si="9"/>
        <v>4277.6239730543975</v>
      </c>
      <c r="W26" s="104">
        <f t="shared" si="10"/>
        <v>4289.2243039277791</v>
      </c>
    </row>
    <row r="27" spans="1:23" x14ac:dyDescent="0.4">
      <c r="A27" s="29">
        <v>24</v>
      </c>
      <c r="B27" s="29">
        <f t="shared" si="11"/>
        <v>452.38934211693021</v>
      </c>
      <c r="C27" s="135">
        <f t="shared" si="11"/>
        <v>456.167107282872</v>
      </c>
      <c r="D27" s="135">
        <f t="shared" si="11"/>
        <v>459.96058041208158</v>
      </c>
      <c r="E27" s="135">
        <f t="shared" si="11"/>
        <v>463.76976150455926</v>
      </c>
      <c r="F27" s="12">
        <f t="shared" si="11"/>
        <v>467.59465056030473</v>
      </c>
      <c r="G27" s="135">
        <f t="shared" si="11"/>
        <v>471.43524757931834</v>
      </c>
      <c r="H27" s="104">
        <f t="shared" si="11"/>
        <v>475.29155256159987</v>
      </c>
      <c r="I27" s="135">
        <f t="shared" si="11"/>
        <v>479.16356550714914</v>
      </c>
      <c r="J27" s="135">
        <f t="shared" si="11"/>
        <v>483.05128641596667</v>
      </c>
      <c r="K27" s="104">
        <f t="shared" si="11"/>
        <v>486.95471528805183</v>
      </c>
      <c r="M27" s="29">
        <v>74</v>
      </c>
      <c r="N27" s="29">
        <f t="shared" si="1"/>
        <v>4300.8403427644271</v>
      </c>
      <c r="O27" s="135">
        <f t="shared" si="2"/>
        <v>4312.4720895643422</v>
      </c>
      <c r="P27" s="135">
        <f t="shared" si="3"/>
        <v>4324.1195443275274</v>
      </c>
      <c r="Q27" s="135">
        <f t="shared" si="4"/>
        <v>4335.7827070539788</v>
      </c>
      <c r="R27" s="12">
        <f t="shared" si="5"/>
        <v>4347.4615777436993</v>
      </c>
      <c r="S27" s="135">
        <f t="shared" si="6"/>
        <v>4359.156156396687</v>
      </c>
      <c r="T27" s="104">
        <f t="shared" si="7"/>
        <v>4370.866443012942</v>
      </c>
      <c r="U27" s="135">
        <f t="shared" si="8"/>
        <v>4382.5924375924669</v>
      </c>
      <c r="V27" s="135">
        <f t="shared" si="9"/>
        <v>4394.3341401352591</v>
      </c>
      <c r="W27" s="104">
        <f t="shared" si="10"/>
        <v>4406.0915506413194</v>
      </c>
    </row>
    <row r="28" spans="1:23" x14ac:dyDescent="0.4">
      <c r="A28" s="29">
        <v>25</v>
      </c>
      <c r="B28" s="29">
        <f t="shared" si="11"/>
        <v>490.87385212340519</v>
      </c>
      <c r="C28" s="135">
        <f t="shared" si="11"/>
        <v>494.80869692202646</v>
      </c>
      <c r="D28" s="135">
        <f t="shared" si="11"/>
        <v>498.75924968391553</v>
      </c>
      <c r="E28" s="135">
        <f t="shared" si="11"/>
        <v>502.72551040907268</v>
      </c>
      <c r="F28" s="12">
        <f t="shared" si="11"/>
        <v>506.7074790974977</v>
      </c>
      <c r="G28" s="135">
        <f t="shared" si="11"/>
        <v>510.70515574919074</v>
      </c>
      <c r="H28" s="104">
        <f t="shared" si="11"/>
        <v>514.71854036415175</v>
      </c>
      <c r="I28" s="135">
        <f t="shared" si="11"/>
        <v>518.74763294238062</v>
      </c>
      <c r="J28" s="135">
        <f t="shared" si="11"/>
        <v>522.79243348387752</v>
      </c>
      <c r="K28" s="104">
        <f t="shared" si="11"/>
        <v>526.85294198864221</v>
      </c>
      <c r="M28" s="29">
        <v>75</v>
      </c>
      <c r="N28" s="29">
        <f t="shared" si="1"/>
        <v>4417.8646691106469</v>
      </c>
      <c r="O28" s="135">
        <f t="shared" si="2"/>
        <v>4429.6534955432417</v>
      </c>
      <c r="P28" s="135">
        <f t="shared" si="3"/>
        <v>4441.4580299391064</v>
      </c>
      <c r="Q28" s="135">
        <f t="shared" si="4"/>
        <v>4453.2782722982365</v>
      </c>
      <c r="R28" s="12">
        <f t="shared" si="5"/>
        <v>4465.1142226206375</v>
      </c>
      <c r="S28" s="135">
        <f t="shared" si="6"/>
        <v>4476.9658809063048</v>
      </c>
      <c r="T28" s="104">
        <f t="shared" si="7"/>
        <v>4488.8332471552394</v>
      </c>
      <c r="U28" s="135">
        <f t="shared" si="8"/>
        <v>4500.7163213674439</v>
      </c>
      <c r="V28" s="135">
        <f t="shared" si="9"/>
        <v>4512.6151035429139</v>
      </c>
      <c r="W28" s="104">
        <f t="shared" si="10"/>
        <v>4524.5295936816547</v>
      </c>
    </row>
    <row r="29" spans="1:23" ht="15.75" customHeight="1" x14ac:dyDescent="0.4">
      <c r="A29" s="29">
        <v>26</v>
      </c>
      <c r="B29" s="29">
        <f t="shared" si="11"/>
        <v>530.92915845667505</v>
      </c>
      <c r="C29" s="135">
        <f t="shared" si="11"/>
        <v>535.02108288797581</v>
      </c>
      <c r="D29" s="135">
        <f t="shared" si="11"/>
        <v>539.12871528254436</v>
      </c>
      <c r="E29" s="135">
        <f t="shared" si="11"/>
        <v>543.25205564038106</v>
      </c>
      <c r="F29" s="12">
        <f t="shared" si="11"/>
        <v>547.39110396148544</v>
      </c>
      <c r="G29" s="135">
        <f t="shared" si="11"/>
        <v>551.54586024585808</v>
      </c>
      <c r="H29" s="104">
        <f t="shared" si="11"/>
        <v>555.71632449349852</v>
      </c>
      <c r="I29" s="135">
        <f t="shared" si="11"/>
        <v>559.90249670440687</v>
      </c>
      <c r="J29" s="135">
        <f t="shared" si="11"/>
        <v>564.10437687858325</v>
      </c>
      <c r="K29" s="104">
        <f t="shared" si="11"/>
        <v>568.32196501602743</v>
      </c>
      <c r="M29" s="29">
        <v>76</v>
      </c>
      <c r="N29" s="29">
        <f t="shared" si="1"/>
        <v>4536.4597917836609</v>
      </c>
      <c r="O29" s="135">
        <f t="shared" si="2"/>
        <v>4548.4056978489361</v>
      </c>
      <c r="P29" s="135">
        <f t="shared" si="3"/>
        <v>4560.3673118774796</v>
      </c>
      <c r="Q29" s="135">
        <f t="shared" si="4"/>
        <v>4572.3446338692902</v>
      </c>
      <c r="R29" s="12">
        <f t="shared" si="5"/>
        <v>4584.3376638243708</v>
      </c>
      <c r="S29" s="135">
        <f t="shared" si="6"/>
        <v>4596.3464017427168</v>
      </c>
      <c r="T29" s="104">
        <f t="shared" si="7"/>
        <v>4608.370847624331</v>
      </c>
      <c r="U29" s="135">
        <f t="shared" si="8"/>
        <v>4620.4110014692151</v>
      </c>
      <c r="V29" s="135">
        <f t="shared" si="9"/>
        <v>4632.4668632773655</v>
      </c>
      <c r="W29" s="104">
        <f t="shared" si="10"/>
        <v>4644.538433048785</v>
      </c>
    </row>
    <row r="30" spans="1:23" x14ac:dyDescent="0.4">
      <c r="A30" s="29">
        <v>27</v>
      </c>
      <c r="B30" s="29">
        <f t="shared" si="11"/>
        <v>572.55526111673976</v>
      </c>
      <c r="C30" s="135">
        <f t="shared" si="11"/>
        <v>576.80426518072011</v>
      </c>
      <c r="D30" s="135">
        <f t="shared" si="11"/>
        <v>581.06897720796803</v>
      </c>
      <c r="E30" s="135">
        <f t="shared" si="11"/>
        <v>585.34939719848433</v>
      </c>
      <c r="F30" s="12">
        <f t="shared" si="11"/>
        <v>589.64552515226819</v>
      </c>
      <c r="G30" s="135">
        <f t="shared" si="11"/>
        <v>593.95736106932031</v>
      </c>
      <c r="H30" s="104">
        <f t="shared" si="11"/>
        <v>598.28490494964024</v>
      </c>
      <c r="I30" s="135">
        <f t="shared" si="11"/>
        <v>602.62815679322807</v>
      </c>
      <c r="J30" s="135">
        <f t="shared" si="11"/>
        <v>606.98711660008394</v>
      </c>
      <c r="K30" s="104">
        <f t="shared" si="11"/>
        <v>611.36178437020772</v>
      </c>
      <c r="M30" s="29">
        <v>77</v>
      </c>
      <c r="N30" s="29">
        <f t="shared" si="1"/>
        <v>4656.6257107834708</v>
      </c>
      <c r="O30" s="135">
        <f t="shared" si="2"/>
        <v>4668.7286964814248</v>
      </c>
      <c r="P30" s="135">
        <f t="shared" si="3"/>
        <v>4680.8473901426487</v>
      </c>
      <c r="Q30" s="135">
        <f t="shared" si="4"/>
        <v>4692.9817917671389</v>
      </c>
      <c r="R30" s="12">
        <f t="shared" si="5"/>
        <v>4705.1319013548982</v>
      </c>
      <c r="S30" s="135">
        <f t="shared" si="6"/>
        <v>4717.2977189059238</v>
      </c>
      <c r="T30" s="104">
        <f t="shared" si="7"/>
        <v>4729.4792444202176</v>
      </c>
      <c r="U30" s="135">
        <f t="shared" si="8"/>
        <v>4741.6764778977813</v>
      </c>
      <c r="V30" s="135">
        <f t="shared" si="9"/>
        <v>4753.8894193386104</v>
      </c>
      <c r="W30" s="104">
        <f t="shared" si="10"/>
        <v>4766.1180687427095</v>
      </c>
    </row>
    <row r="31" spans="1:23" x14ac:dyDescent="0.4">
      <c r="A31" s="29">
        <v>28</v>
      </c>
      <c r="B31" s="29">
        <f t="shared" si="11"/>
        <v>615.75216010359941</v>
      </c>
      <c r="C31" s="135">
        <f t="shared" si="11"/>
        <v>620.15824380025924</v>
      </c>
      <c r="D31" s="135">
        <f t="shared" si="11"/>
        <v>624.58003546018676</v>
      </c>
      <c r="E31" s="135">
        <f t="shared" si="11"/>
        <v>629.01753508338231</v>
      </c>
      <c r="F31" s="12">
        <f t="shared" si="11"/>
        <v>633.47074266984589</v>
      </c>
      <c r="G31" s="135">
        <f t="shared" si="11"/>
        <v>637.93965821957738</v>
      </c>
      <c r="H31" s="104">
        <f t="shared" si="11"/>
        <v>642.42428173257679</v>
      </c>
      <c r="I31" s="135">
        <f t="shared" si="11"/>
        <v>646.92461320884411</v>
      </c>
      <c r="J31" s="135">
        <f t="shared" si="11"/>
        <v>651.44065264837957</v>
      </c>
      <c r="K31" s="104">
        <f t="shared" si="11"/>
        <v>655.97240005118272</v>
      </c>
      <c r="M31" s="29">
        <v>78</v>
      </c>
      <c r="N31" s="29">
        <f t="shared" si="1"/>
        <v>4778.3624261100749</v>
      </c>
      <c r="O31" s="135">
        <f t="shared" si="2"/>
        <v>4790.6224914407085</v>
      </c>
      <c r="P31" s="135">
        <f t="shared" si="3"/>
        <v>4802.898264734612</v>
      </c>
      <c r="Q31" s="135">
        <f t="shared" si="4"/>
        <v>4815.1897459917809</v>
      </c>
      <c r="R31" s="12">
        <f t="shared" si="5"/>
        <v>4827.4969352122207</v>
      </c>
      <c r="S31" s="135">
        <f t="shared" si="6"/>
        <v>4839.8198323959259</v>
      </c>
      <c r="T31" s="104">
        <f t="shared" si="7"/>
        <v>4852.1584375428993</v>
      </c>
      <c r="U31" s="135">
        <f t="shared" si="8"/>
        <v>4864.5127506531417</v>
      </c>
      <c r="V31" s="135">
        <f t="shared" si="9"/>
        <v>4876.8827717266513</v>
      </c>
      <c r="W31" s="104">
        <f t="shared" si="10"/>
        <v>4889.26850076343</v>
      </c>
    </row>
    <row r="32" spans="1:23" x14ac:dyDescent="0.4">
      <c r="A32" s="29">
        <v>29</v>
      </c>
      <c r="B32" s="29">
        <f t="shared" si="11"/>
        <v>660.51985541725401</v>
      </c>
      <c r="C32" s="135">
        <f t="shared" si="11"/>
        <v>665.08301874659321</v>
      </c>
      <c r="D32" s="135">
        <f t="shared" si="11"/>
        <v>669.66189003920033</v>
      </c>
      <c r="E32" s="135">
        <f t="shared" si="11"/>
        <v>674.25646929507536</v>
      </c>
      <c r="F32" s="12">
        <f t="shared" si="11"/>
        <v>678.86675651421831</v>
      </c>
      <c r="G32" s="135">
        <f t="shared" si="11"/>
        <v>683.4927516966294</v>
      </c>
      <c r="H32" s="104">
        <f t="shared" si="11"/>
        <v>688.1344548423084</v>
      </c>
      <c r="I32" s="135">
        <f t="shared" si="11"/>
        <v>692.79186595125509</v>
      </c>
      <c r="J32" s="135">
        <f t="shared" si="11"/>
        <v>697.46498502347004</v>
      </c>
      <c r="K32" s="104">
        <f t="shared" si="11"/>
        <v>702.15381205895267</v>
      </c>
      <c r="M32" s="29">
        <v>79</v>
      </c>
      <c r="N32" s="29">
        <f t="shared" si="1"/>
        <v>4901.669937763475</v>
      </c>
      <c r="O32" s="135">
        <f t="shared" si="2"/>
        <v>4914.0870827267881</v>
      </c>
      <c r="P32" s="135">
        <f t="shared" si="3"/>
        <v>4926.5199356533703</v>
      </c>
      <c r="Q32" s="135">
        <f t="shared" si="4"/>
        <v>4938.9684965432198</v>
      </c>
      <c r="R32" s="12">
        <f t="shared" si="5"/>
        <v>4951.4327653963373</v>
      </c>
      <c r="S32" s="135">
        <f t="shared" si="6"/>
        <v>4963.9127422127222</v>
      </c>
      <c r="T32" s="104">
        <f t="shared" si="7"/>
        <v>4976.4084269923751</v>
      </c>
      <c r="U32" s="135">
        <f t="shared" si="8"/>
        <v>4988.9198197352971</v>
      </c>
      <c r="V32" s="135">
        <f t="shared" si="9"/>
        <v>5001.4469204414863</v>
      </c>
      <c r="W32" s="104">
        <f t="shared" si="10"/>
        <v>5013.9897291109446</v>
      </c>
    </row>
    <row r="33" spans="1:23" x14ac:dyDescent="0.4">
      <c r="A33" s="29">
        <v>30</v>
      </c>
      <c r="B33" s="29">
        <f t="shared" si="11"/>
        <v>706.85834705770344</v>
      </c>
      <c r="C33" s="135">
        <f t="shared" si="11"/>
        <v>711.57859001972224</v>
      </c>
      <c r="D33" s="135">
        <f t="shared" si="11"/>
        <v>716.31454094500873</v>
      </c>
      <c r="E33" s="135">
        <f t="shared" si="11"/>
        <v>721.06619983356336</v>
      </c>
      <c r="F33" s="12">
        <f t="shared" si="11"/>
        <v>725.83356668538579</v>
      </c>
      <c r="G33" s="135">
        <f t="shared" si="11"/>
        <v>730.61664150047625</v>
      </c>
      <c r="H33" s="104">
        <f t="shared" si="11"/>
        <v>735.41542427883473</v>
      </c>
      <c r="I33" s="135">
        <f t="shared" si="11"/>
        <v>740.22991502046102</v>
      </c>
      <c r="J33" s="135">
        <f t="shared" si="11"/>
        <v>745.06011372535545</v>
      </c>
      <c r="K33" s="104">
        <f t="shared" si="11"/>
        <v>749.90602039351757</v>
      </c>
      <c r="M33" s="29">
        <v>80</v>
      </c>
      <c r="N33" s="29">
        <f t="shared" si="1"/>
        <v>5026.5482457436692</v>
      </c>
      <c r="O33" s="135">
        <f t="shared" si="2"/>
        <v>5039.122470339662</v>
      </c>
      <c r="P33" s="135">
        <f t="shared" si="3"/>
        <v>5051.7124028989238</v>
      </c>
      <c r="Q33" s="135">
        <f t="shared" si="4"/>
        <v>5064.3180434214519</v>
      </c>
      <c r="R33" s="12">
        <f t="shared" si="5"/>
        <v>5076.93939190725</v>
      </c>
      <c r="S33" s="135">
        <f t="shared" si="6"/>
        <v>5089.5764483563144</v>
      </c>
      <c r="T33" s="104">
        <f t="shared" si="7"/>
        <v>5102.229212768646</v>
      </c>
      <c r="U33" s="135">
        <f t="shared" si="8"/>
        <v>5114.8976851442485</v>
      </c>
      <c r="V33" s="135">
        <f t="shared" si="9"/>
        <v>5127.5818654831164</v>
      </c>
      <c r="W33" s="104">
        <f t="shared" si="10"/>
        <v>5140.2817537852543</v>
      </c>
    </row>
    <row r="34" spans="1:23" x14ac:dyDescent="0.4">
      <c r="A34" s="29">
        <v>31</v>
      </c>
      <c r="B34" s="29">
        <f t="shared" si="11"/>
        <v>754.76763502494782</v>
      </c>
      <c r="C34" s="135">
        <f t="shared" si="11"/>
        <v>759.64495761964599</v>
      </c>
      <c r="D34" s="135">
        <f t="shared" si="11"/>
        <v>764.53798817761196</v>
      </c>
      <c r="E34" s="135">
        <f t="shared" si="11"/>
        <v>769.44672669884619</v>
      </c>
      <c r="F34" s="12">
        <f t="shared" si="11"/>
        <v>774.37117318334799</v>
      </c>
      <c r="G34" s="135">
        <f t="shared" si="11"/>
        <v>779.31132763111805</v>
      </c>
      <c r="H34" s="104">
        <f t="shared" si="11"/>
        <v>784.26719004215602</v>
      </c>
      <c r="I34" s="135">
        <f t="shared" si="11"/>
        <v>789.23876041646179</v>
      </c>
      <c r="J34" s="135">
        <f t="shared" si="11"/>
        <v>794.22603875403559</v>
      </c>
      <c r="K34" s="104">
        <f t="shared" si="11"/>
        <v>799.2290250548773</v>
      </c>
      <c r="M34" s="29">
        <v>81</v>
      </c>
      <c r="N34" s="29">
        <f t="shared" si="1"/>
        <v>5152.9973500506585</v>
      </c>
      <c r="O34" s="135">
        <f t="shared" si="2"/>
        <v>5165.7286542793299</v>
      </c>
      <c r="P34" s="135">
        <f t="shared" si="3"/>
        <v>5178.4756664712722</v>
      </c>
      <c r="Q34" s="135">
        <f t="shared" si="4"/>
        <v>5191.23838662648</v>
      </c>
      <c r="R34" s="12">
        <f t="shared" si="5"/>
        <v>5204.0168147449567</v>
      </c>
      <c r="S34" s="135">
        <f t="shared" si="6"/>
        <v>5216.8109508267007</v>
      </c>
      <c r="T34" s="104">
        <f t="shared" si="7"/>
        <v>5229.6207948717129</v>
      </c>
      <c r="U34" s="135">
        <f t="shared" si="8"/>
        <v>5242.4463468799941</v>
      </c>
      <c r="V34" s="135">
        <f t="shared" si="9"/>
        <v>5255.2876068515416</v>
      </c>
      <c r="W34" s="104">
        <f t="shared" si="10"/>
        <v>5268.1445747863581</v>
      </c>
    </row>
    <row r="35" spans="1:23" x14ac:dyDescent="0.4">
      <c r="A35" s="29">
        <v>32</v>
      </c>
      <c r="B35" s="29">
        <f t="shared" si="11"/>
        <v>804.24771931898704</v>
      </c>
      <c r="C35" s="135">
        <f t="shared" si="11"/>
        <v>809.28212154636469</v>
      </c>
      <c r="D35" s="135">
        <f t="shared" si="11"/>
        <v>814.33223173701037</v>
      </c>
      <c r="E35" s="135">
        <f t="shared" si="11"/>
        <v>819.39804989092363</v>
      </c>
      <c r="F35" s="12">
        <f t="shared" si="11"/>
        <v>824.47957600810525</v>
      </c>
      <c r="G35" s="135">
        <f t="shared" si="11"/>
        <v>829.57681008855479</v>
      </c>
      <c r="H35" s="104">
        <f t="shared" si="11"/>
        <v>834.68975213227213</v>
      </c>
      <c r="I35" s="135">
        <f t="shared" si="11"/>
        <v>839.81840213925761</v>
      </c>
      <c r="J35" s="135">
        <f t="shared" si="11"/>
        <v>844.96276010951067</v>
      </c>
      <c r="K35" s="104">
        <f t="shared" si="11"/>
        <v>850.12282604303186</v>
      </c>
      <c r="M35" s="29">
        <v>82</v>
      </c>
      <c r="N35" s="29">
        <f t="shared" ref="N35:N53" si="12">PI()*(($M35+B$2)/2)^2</f>
        <v>5281.0172506844419</v>
      </c>
      <c r="O35" s="135">
        <f t="shared" ref="O35:O53" si="13">PI()*(($M35+C$2)/2)^2</f>
        <v>5293.9056345457939</v>
      </c>
      <c r="P35" s="135">
        <f t="shared" ref="P35:P53" si="14">PI()*(($M35+D$2)/2)^2</f>
        <v>5306.8097263704149</v>
      </c>
      <c r="Q35" s="135">
        <f t="shared" ref="Q35:Q53" si="15">PI()*(($M35+E$2)/2)^2</f>
        <v>5319.7295261583022</v>
      </c>
      <c r="R35" s="12">
        <f t="shared" ref="R35:R53" si="16">PI()*(($M35+F$2)/2)^2</f>
        <v>5332.6650339094595</v>
      </c>
      <c r="S35" s="135">
        <f t="shared" ref="S35:S53" si="17">PI()*(($M35+G$2)/2)^2</f>
        <v>5345.6162496238821</v>
      </c>
      <c r="T35" s="104">
        <f t="shared" ref="T35:T53" si="18">PI()*(($M35+H$2)/2)^2</f>
        <v>5358.5831733015739</v>
      </c>
      <c r="U35" s="135">
        <f t="shared" ref="U35:U53" si="19">PI()*(($M35+I$2)/2)^2</f>
        <v>5371.5658049425347</v>
      </c>
      <c r="V35" s="135">
        <f t="shared" ref="V35:V53" si="20">PI()*(($M35+J$2)/2)^2</f>
        <v>5384.5641445467609</v>
      </c>
      <c r="W35" s="104">
        <f t="shared" ref="W35:W53" si="21">PI()*(($M35+K$2)/2)^2</f>
        <v>5397.5781921142579</v>
      </c>
    </row>
    <row r="36" spans="1:23" x14ac:dyDescent="0.4">
      <c r="A36" s="29">
        <v>33</v>
      </c>
      <c r="B36" s="29">
        <f t="shared" ref="B36:K52" si="22">PI()*(($A36+B$2)/2)^2</f>
        <v>855.2985999398212</v>
      </c>
      <c r="C36" s="135">
        <f t="shared" si="22"/>
        <v>860.49008179987845</v>
      </c>
      <c r="D36" s="135">
        <f t="shared" si="22"/>
        <v>865.69727162320362</v>
      </c>
      <c r="E36" s="135">
        <f t="shared" si="22"/>
        <v>870.92016940979636</v>
      </c>
      <c r="F36" s="12">
        <f t="shared" si="22"/>
        <v>876.15877515965735</v>
      </c>
      <c r="G36" s="135">
        <f t="shared" si="22"/>
        <v>881.41308887278637</v>
      </c>
      <c r="H36" s="104">
        <f t="shared" si="22"/>
        <v>886.6831105491832</v>
      </c>
      <c r="I36" s="135">
        <f t="shared" si="22"/>
        <v>891.96884018884828</v>
      </c>
      <c r="J36" s="135">
        <f t="shared" si="22"/>
        <v>897.2702777917807</v>
      </c>
      <c r="K36" s="104">
        <f t="shared" si="22"/>
        <v>902.58742335798138</v>
      </c>
      <c r="M36" s="29">
        <v>83</v>
      </c>
      <c r="N36" s="29">
        <f t="shared" si="12"/>
        <v>5410.6079476450213</v>
      </c>
      <c r="O36" s="135">
        <f t="shared" si="13"/>
        <v>5423.653411139052</v>
      </c>
      <c r="P36" s="135">
        <f t="shared" si="14"/>
        <v>5436.7145825963526</v>
      </c>
      <c r="Q36" s="135">
        <f t="shared" si="15"/>
        <v>5449.7914620169195</v>
      </c>
      <c r="R36" s="12">
        <f t="shared" si="16"/>
        <v>5462.8840494007563</v>
      </c>
      <c r="S36" s="135">
        <f t="shared" si="17"/>
        <v>5475.9923447478586</v>
      </c>
      <c r="T36" s="104">
        <f t="shared" si="18"/>
        <v>5489.1163480582291</v>
      </c>
      <c r="U36" s="135">
        <f t="shared" si="19"/>
        <v>5502.2560593318694</v>
      </c>
      <c r="V36" s="135">
        <f t="shared" si="20"/>
        <v>5515.4114785687761</v>
      </c>
      <c r="W36" s="104">
        <f t="shared" si="21"/>
        <v>5528.5826057689528</v>
      </c>
    </row>
    <row r="37" spans="1:23" x14ac:dyDescent="0.4">
      <c r="A37" s="29">
        <v>34</v>
      </c>
      <c r="B37" s="29">
        <f t="shared" si="22"/>
        <v>907.9202768874502</v>
      </c>
      <c r="C37" s="135">
        <f t="shared" si="22"/>
        <v>913.26883838018693</v>
      </c>
      <c r="D37" s="135">
        <f t="shared" si="22"/>
        <v>918.63310783619147</v>
      </c>
      <c r="E37" s="135">
        <f t="shared" si="22"/>
        <v>924.01308525546381</v>
      </c>
      <c r="F37" s="12">
        <f t="shared" si="22"/>
        <v>929.40877063800428</v>
      </c>
      <c r="G37" s="135">
        <f t="shared" si="22"/>
        <v>934.82016398381279</v>
      </c>
      <c r="H37" s="104">
        <f t="shared" si="22"/>
        <v>940.24726529288921</v>
      </c>
      <c r="I37" s="135">
        <f t="shared" si="22"/>
        <v>945.69007456523366</v>
      </c>
      <c r="J37" s="135">
        <f t="shared" si="22"/>
        <v>951.14859180084557</v>
      </c>
      <c r="K37" s="104">
        <f t="shared" si="22"/>
        <v>956.62281699972596</v>
      </c>
      <c r="M37" s="29">
        <v>84</v>
      </c>
      <c r="N37" s="29">
        <f t="shared" si="12"/>
        <v>5541.7694409323949</v>
      </c>
      <c r="O37" s="135">
        <f t="shared" si="13"/>
        <v>5554.971984059106</v>
      </c>
      <c r="P37" s="135">
        <f t="shared" si="14"/>
        <v>5568.1902351490853</v>
      </c>
      <c r="Q37" s="135">
        <f t="shared" si="15"/>
        <v>5581.4241942023318</v>
      </c>
      <c r="R37" s="12">
        <f t="shared" si="16"/>
        <v>5594.6738612188474</v>
      </c>
      <c r="S37" s="135">
        <f t="shared" si="17"/>
        <v>5607.9392361986302</v>
      </c>
      <c r="T37" s="104">
        <f t="shared" si="18"/>
        <v>5621.2203191416802</v>
      </c>
      <c r="U37" s="135">
        <f t="shared" si="19"/>
        <v>5634.5171100480002</v>
      </c>
      <c r="V37" s="135">
        <f t="shared" si="20"/>
        <v>5647.8296089175865</v>
      </c>
      <c r="W37" s="104">
        <f t="shared" si="21"/>
        <v>5661.1578157504418</v>
      </c>
    </row>
    <row r="38" spans="1:23" x14ac:dyDescent="0.4">
      <c r="A38" s="29">
        <v>35</v>
      </c>
      <c r="B38" s="29">
        <f t="shared" si="22"/>
        <v>962.11275016187415</v>
      </c>
      <c r="C38" s="135">
        <f t="shared" si="22"/>
        <v>967.61839128729025</v>
      </c>
      <c r="D38" s="135">
        <f t="shared" si="22"/>
        <v>973.1397403759745</v>
      </c>
      <c r="E38" s="135">
        <f t="shared" si="22"/>
        <v>978.67679742792609</v>
      </c>
      <c r="F38" s="12">
        <f t="shared" si="22"/>
        <v>984.22956244314616</v>
      </c>
      <c r="G38" s="135">
        <f t="shared" si="22"/>
        <v>989.79803542163415</v>
      </c>
      <c r="H38" s="104">
        <f t="shared" si="22"/>
        <v>995.38221636339017</v>
      </c>
      <c r="I38" s="135">
        <f t="shared" si="22"/>
        <v>1000.982105268414</v>
      </c>
      <c r="J38" s="135">
        <f t="shared" si="22"/>
        <v>1006.5977021367055</v>
      </c>
      <c r="K38" s="104">
        <f t="shared" si="22"/>
        <v>1012.2290069682653</v>
      </c>
      <c r="M38" s="29">
        <v>85</v>
      </c>
      <c r="N38" s="29">
        <f t="shared" si="12"/>
        <v>5674.5017305465635</v>
      </c>
      <c r="O38" s="135">
        <f t="shared" si="13"/>
        <v>5687.8613533059543</v>
      </c>
      <c r="P38" s="135">
        <f t="shared" si="14"/>
        <v>5701.236684028614</v>
      </c>
      <c r="Q38" s="135">
        <f t="shared" si="15"/>
        <v>5714.6277227145392</v>
      </c>
      <c r="R38" s="12">
        <f t="shared" si="16"/>
        <v>5728.0344693637344</v>
      </c>
      <c r="S38" s="135">
        <f t="shared" si="17"/>
        <v>5741.4569239761959</v>
      </c>
      <c r="T38" s="104">
        <f t="shared" si="18"/>
        <v>5754.8950865519255</v>
      </c>
      <c r="U38" s="135">
        <f t="shared" si="19"/>
        <v>5768.3489570909251</v>
      </c>
      <c r="V38" s="135">
        <f t="shared" si="20"/>
        <v>5781.818535593191</v>
      </c>
      <c r="W38" s="104">
        <f t="shared" si="21"/>
        <v>5795.3038220587259</v>
      </c>
    </row>
    <row r="39" spans="1:23" x14ac:dyDescent="0.4">
      <c r="A39" s="29">
        <v>36</v>
      </c>
      <c r="B39" s="29">
        <f t="shared" si="22"/>
        <v>1017.8760197630929</v>
      </c>
      <c r="C39" s="135">
        <f t="shared" si="22"/>
        <v>1023.5387405211886</v>
      </c>
      <c r="D39" s="135">
        <f t="shared" si="22"/>
        <v>1029.2171692425522</v>
      </c>
      <c r="E39" s="135">
        <f t="shared" si="22"/>
        <v>1034.9113059271835</v>
      </c>
      <c r="F39" s="12">
        <f t="shared" si="22"/>
        <v>1040.621150575083</v>
      </c>
      <c r="G39" s="135">
        <f t="shared" si="22"/>
        <v>1046.3467031862506</v>
      </c>
      <c r="H39" s="104">
        <f t="shared" si="22"/>
        <v>1052.0879637606859</v>
      </c>
      <c r="I39" s="135">
        <f t="shared" si="22"/>
        <v>1057.8449322983893</v>
      </c>
      <c r="J39" s="135">
        <f t="shared" si="22"/>
        <v>1063.6176087993601</v>
      </c>
      <c r="K39" s="104">
        <f t="shared" si="22"/>
        <v>1069.4059932635994</v>
      </c>
      <c r="M39" s="29">
        <v>86</v>
      </c>
      <c r="N39" s="29">
        <f t="shared" si="12"/>
        <v>5808.8048164875272</v>
      </c>
      <c r="O39" s="135">
        <f t="shared" si="13"/>
        <v>5822.3215188795966</v>
      </c>
      <c r="P39" s="135">
        <f t="shared" si="14"/>
        <v>5835.853929234936</v>
      </c>
      <c r="Q39" s="135">
        <f t="shared" si="15"/>
        <v>5849.4020475535417</v>
      </c>
      <c r="R39" s="12">
        <f t="shared" si="16"/>
        <v>5862.9658738354165</v>
      </c>
      <c r="S39" s="135">
        <f t="shared" si="17"/>
        <v>5876.5454080805575</v>
      </c>
      <c r="T39" s="104">
        <f t="shared" si="18"/>
        <v>5890.1406502889658</v>
      </c>
      <c r="U39" s="135">
        <f t="shared" si="19"/>
        <v>5903.751600460645</v>
      </c>
      <c r="V39" s="135">
        <f t="shared" si="20"/>
        <v>5917.3782585955905</v>
      </c>
      <c r="W39" s="104">
        <f t="shared" si="21"/>
        <v>5931.0206246938051</v>
      </c>
    </row>
    <row r="40" spans="1:23" x14ac:dyDescent="0.4">
      <c r="A40" s="29">
        <v>37</v>
      </c>
      <c r="B40" s="29">
        <f t="shared" si="22"/>
        <v>1075.2100856911068</v>
      </c>
      <c r="C40" s="135">
        <f t="shared" si="22"/>
        <v>1081.0298860818818</v>
      </c>
      <c r="D40" s="135">
        <f t="shared" si="22"/>
        <v>1086.8653944359248</v>
      </c>
      <c r="E40" s="135">
        <f t="shared" si="22"/>
        <v>1092.7166107532355</v>
      </c>
      <c r="F40" s="12">
        <f t="shared" si="22"/>
        <v>1098.5835350338148</v>
      </c>
      <c r="G40" s="135">
        <f t="shared" si="22"/>
        <v>1104.4661672776617</v>
      </c>
      <c r="H40" s="104">
        <f t="shared" si="22"/>
        <v>1110.3645074847766</v>
      </c>
      <c r="I40" s="135">
        <f t="shared" si="22"/>
        <v>1116.2785556551594</v>
      </c>
      <c r="J40" s="135">
        <f t="shared" si="22"/>
        <v>1122.2083117888099</v>
      </c>
      <c r="K40" s="104">
        <f t="shared" si="22"/>
        <v>1128.1537758857285</v>
      </c>
      <c r="M40" s="29">
        <v>87</v>
      </c>
      <c r="N40" s="29">
        <f t="shared" si="12"/>
        <v>5944.678698755286</v>
      </c>
      <c r="O40" s="135">
        <f t="shared" si="13"/>
        <v>5958.352480780035</v>
      </c>
      <c r="P40" s="135">
        <f t="shared" si="14"/>
        <v>5972.041970768053</v>
      </c>
      <c r="Q40" s="135">
        <f t="shared" si="15"/>
        <v>5985.7471687193374</v>
      </c>
      <c r="R40" s="12">
        <f t="shared" si="16"/>
        <v>5999.4680746338927</v>
      </c>
      <c r="S40" s="135">
        <f t="shared" si="17"/>
        <v>6013.2046885117134</v>
      </c>
      <c r="T40" s="104">
        <f t="shared" si="18"/>
        <v>6026.9570103528022</v>
      </c>
      <c r="U40" s="135">
        <f t="shared" si="19"/>
        <v>6040.7250401571609</v>
      </c>
      <c r="V40" s="135">
        <f t="shared" si="20"/>
        <v>6054.5087779247842</v>
      </c>
      <c r="W40" s="104">
        <f t="shared" si="21"/>
        <v>6068.3082236556793</v>
      </c>
    </row>
    <row r="41" spans="1:23" x14ac:dyDescent="0.4">
      <c r="A41" s="29">
        <v>38</v>
      </c>
      <c r="B41" s="29">
        <f t="shared" si="22"/>
        <v>1134.1149479459152</v>
      </c>
      <c r="C41" s="135">
        <f t="shared" si="22"/>
        <v>1140.0918279693699</v>
      </c>
      <c r="D41" s="135">
        <f t="shared" si="22"/>
        <v>1146.0844159560927</v>
      </c>
      <c r="E41" s="135">
        <f t="shared" si="22"/>
        <v>1152.0927119060827</v>
      </c>
      <c r="F41" s="12">
        <f t="shared" si="22"/>
        <v>1158.1167158193414</v>
      </c>
      <c r="G41" s="135">
        <f t="shared" si="22"/>
        <v>1164.1564276958677</v>
      </c>
      <c r="H41" s="104">
        <f t="shared" si="22"/>
        <v>1170.2118475356622</v>
      </c>
      <c r="I41" s="135">
        <f t="shared" si="22"/>
        <v>1176.2829753387246</v>
      </c>
      <c r="J41" s="135">
        <f t="shared" si="22"/>
        <v>1182.3698111050544</v>
      </c>
      <c r="K41" s="104">
        <f t="shared" si="22"/>
        <v>1188.4723548346526</v>
      </c>
      <c r="M41" s="29">
        <v>88</v>
      </c>
      <c r="N41" s="29">
        <f t="shared" si="12"/>
        <v>6082.1233773498398</v>
      </c>
      <c r="O41" s="135">
        <f t="shared" si="13"/>
        <v>6095.9542390072675</v>
      </c>
      <c r="P41" s="135">
        <f t="shared" si="14"/>
        <v>6109.800808627966</v>
      </c>
      <c r="Q41" s="135">
        <f t="shared" si="15"/>
        <v>6123.66308621193</v>
      </c>
      <c r="R41" s="12">
        <f t="shared" si="16"/>
        <v>6137.5410717591649</v>
      </c>
      <c r="S41" s="135">
        <f t="shared" si="17"/>
        <v>6151.4347652696642</v>
      </c>
      <c r="T41" s="104">
        <f t="shared" si="18"/>
        <v>6165.3441667434327</v>
      </c>
      <c r="U41" s="135">
        <f t="shared" si="19"/>
        <v>6179.2692761804701</v>
      </c>
      <c r="V41" s="135">
        <f t="shared" si="20"/>
        <v>6193.2100935807739</v>
      </c>
      <c r="W41" s="104">
        <f t="shared" si="21"/>
        <v>6207.1666189443476</v>
      </c>
    </row>
    <row r="42" spans="1:23" x14ac:dyDescent="0.4">
      <c r="A42" s="29">
        <v>39</v>
      </c>
      <c r="B42" s="29">
        <f t="shared" si="22"/>
        <v>1194.5906065275187</v>
      </c>
      <c r="C42" s="135">
        <f t="shared" si="22"/>
        <v>1200.724566183653</v>
      </c>
      <c r="D42" s="135">
        <f t="shared" si="22"/>
        <v>1206.8742338030552</v>
      </c>
      <c r="E42" s="135">
        <f t="shared" si="22"/>
        <v>1213.0396093857248</v>
      </c>
      <c r="F42" s="12">
        <f t="shared" si="22"/>
        <v>1219.2206929316628</v>
      </c>
      <c r="G42" s="135">
        <f t="shared" si="22"/>
        <v>1225.4174844408687</v>
      </c>
      <c r="H42" s="104">
        <f t="shared" si="22"/>
        <v>1231.6299839133426</v>
      </c>
      <c r="I42" s="135">
        <f t="shared" si="22"/>
        <v>1237.8581913490843</v>
      </c>
      <c r="J42" s="135">
        <f t="shared" si="22"/>
        <v>1244.1021067480938</v>
      </c>
      <c r="K42" s="104">
        <f t="shared" si="22"/>
        <v>1250.3617301103716</v>
      </c>
      <c r="M42" s="29">
        <v>89</v>
      </c>
      <c r="N42" s="29">
        <f t="shared" si="12"/>
        <v>6221.1388522711877</v>
      </c>
      <c r="O42" s="135">
        <f t="shared" si="13"/>
        <v>6235.126793561295</v>
      </c>
      <c r="P42" s="135">
        <f t="shared" si="14"/>
        <v>6249.1304428146732</v>
      </c>
      <c r="Q42" s="135">
        <f t="shared" si="15"/>
        <v>6263.1498000313168</v>
      </c>
      <c r="R42" s="12">
        <f t="shared" si="16"/>
        <v>6277.1848652112303</v>
      </c>
      <c r="S42" s="135">
        <f t="shared" si="17"/>
        <v>6291.2356383544102</v>
      </c>
      <c r="T42" s="104">
        <f t="shared" si="18"/>
        <v>6305.3021194608573</v>
      </c>
      <c r="U42" s="135">
        <f t="shared" si="19"/>
        <v>6319.3843085305743</v>
      </c>
      <c r="V42" s="135">
        <f t="shared" si="20"/>
        <v>6333.4822055635577</v>
      </c>
      <c r="W42" s="104">
        <f t="shared" si="21"/>
        <v>6347.595810559812</v>
      </c>
    </row>
    <row r="43" spans="1:23" x14ac:dyDescent="0.4">
      <c r="A43" s="29">
        <v>40</v>
      </c>
      <c r="B43" s="29">
        <f t="shared" si="22"/>
        <v>1256.6370614359173</v>
      </c>
      <c r="C43" s="135">
        <f t="shared" si="22"/>
        <v>1262.9281007247309</v>
      </c>
      <c r="D43" s="135">
        <f t="shared" si="22"/>
        <v>1269.2348479768125</v>
      </c>
      <c r="E43" s="135">
        <f t="shared" si="22"/>
        <v>1275.5573031921615</v>
      </c>
      <c r="F43" s="12">
        <f t="shared" si="22"/>
        <v>1281.8954663707791</v>
      </c>
      <c r="G43" s="135">
        <f t="shared" si="22"/>
        <v>1288.2493375126646</v>
      </c>
      <c r="H43" s="104">
        <f t="shared" si="22"/>
        <v>1294.6189166178181</v>
      </c>
      <c r="I43" s="135">
        <f t="shared" si="22"/>
        <v>1301.0042036862392</v>
      </c>
      <c r="J43" s="135">
        <f t="shared" si="22"/>
        <v>1307.4051987179282</v>
      </c>
      <c r="K43" s="104">
        <f t="shared" si="22"/>
        <v>1313.8219017128854</v>
      </c>
      <c r="M43" s="29">
        <v>90</v>
      </c>
      <c r="N43" s="29">
        <f t="shared" si="12"/>
        <v>6361.7251235193307</v>
      </c>
      <c r="O43" s="135">
        <f t="shared" si="13"/>
        <v>6375.8701444421185</v>
      </c>
      <c r="P43" s="135">
        <f t="shared" si="14"/>
        <v>6390.0308733281754</v>
      </c>
      <c r="Q43" s="135">
        <f t="shared" si="15"/>
        <v>6404.2073101774986</v>
      </c>
      <c r="R43" s="12">
        <f t="shared" si="16"/>
        <v>6418.3994549900917</v>
      </c>
      <c r="S43" s="135">
        <f t="shared" si="17"/>
        <v>6432.6073077659512</v>
      </c>
      <c r="T43" s="104">
        <f t="shared" si="18"/>
        <v>6446.8308685050779</v>
      </c>
      <c r="U43" s="135">
        <f t="shared" si="19"/>
        <v>6461.0701372074745</v>
      </c>
      <c r="V43" s="135">
        <f t="shared" si="20"/>
        <v>6475.3251138731375</v>
      </c>
      <c r="W43" s="104">
        <f t="shared" si="21"/>
        <v>6489.5957985020705</v>
      </c>
    </row>
    <row r="44" spans="1:23" x14ac:dyDescent="0.4">
      <c r="A44" s="29">
        <v>41</v>
      </c>
      <c r="B44" s="29">
        <f t="shared" si="22"/>
        <v>1320.2543126711105</v>
      </c>
      <c r="C44" s="135">
        <f t="shared" si="22"/>
        <v>1326.7024315926037</v>
      </c>
      <c r="D44" s="135">
        <f t="shared" si="22"/>
        <v>1333.1662584773649</v>
      </c>
      <c r="E44" s="135">
        <f t="shared" si="22"/>
        <v>1339.6457933253935</v>
      </c>
      <c r="F44" s="12">
        <f t="shared" si="22"/>
        <v>1346.1410361366902</v>
      </c>
      <c r="G44" s="135">
        <f t="shared" si="22"/>
        <v>1352.6519869112553</v>
      </c>
      <c r="H44" s="104">
        <f t="shared" si="22"/>
        <v>1359.1786456490881</v>
      </c>
      <c r="I44" s="135">
        <f t="shared" si="22"/>
        <v>1365.7210123501891</v>
      </c>
      <c r="J44" s="135">
        <f t="shared" si="22"/>
        <v>1372.2790870145573</v>
      </c>
      <c r="K44" s="104">
        <f t="shared" si="22"/>
        <v>1378.852869642194</v>
      </c>
      <c r="M44" s="29">
        <v>91</v>
      </c>
      <c r="N44" s="29">
        <f t="shared" si="12"/>
        <v>6503.8821910942688</v>
      </c>
      <c r="O44" s="135">
        <f t="shared" si="13"/>
        <v>6518.1842916497362</v>
      </c>
      <c r="P44" s="135">
        <f t="shared" si="14"/>
        <v>6532.5021001684727</v>
      </c>
      <c r="Q44" s="135">
        <f t="shared" si="15"/>
        <v>6546.8356166504745</v>
      </c>
      <c r="R44" s="12">
        <f t="shared" si="16"/>
        <v>6561.1848410957482</v>
      </c>
      <c r="S44" s="135">
        <f t="shared" si="17"/>
        <v>6575.5497735042863</v>
      </c>
      <c r="T44" s="104">
        <f t="shared" si="18"/>
        <v>6589.9304138760936</v>
      </c>
      <c r="U44" s="135">
        <f t="shared" si="19"/>
        <v>6604.3267622111698</v>
      </c>
      <c r="V44" s="135">
        <f t="shared" si="20"/>
        <v>6618.7388185095115</v>
      </c>
      <c r="W44" s="104">
        <f t="shared" si="21"/>
        <v>6633.166582771124</v>
      </c>
    </row>
    <row r="45" spans="1:23" x14ac:dyDescent="0.4">
      <c r="A45" s="29">
        <v>42</v>
      </c>
      <c r="B45" s="29">
        <f t="shared" si="22"/>
        <v>1385.4423602330987</v>
      </c>
      <c r="C45" s="135">
        <f t="shared" si="22"/>
        <v>1392.0475587872713</v>
      </c>
      <c r="D45" s="135">
        <f t="shared" si="22"/>
        <v>1398.6684653047118</v>
      </c>
      <c r="E45" s="135">
        <f t="shared" si="22"/>
        <v>1405.30507978542</v>
      </c>
      <c r="F45" s="12">
        <f t="shared" si="22"/>
        <v>1411.9574022293966</v>
      </c>
      <c r="G45" s="135">
        <f t="shared" si="22"/>
        <v>1418.6254326366409</v>
      </c>
      <c r="H45" s="104">
        <f t="shared" si="22"/>
        <v>1425.3091710071535</v>
      </c>
      <c r="I45" s="135">
        <f t="shared" si="22"/>
        <v>1432.0086173409336</v>
      </c>
      <c r="J45" s="135">
        <f t="shared" si="22"/>
        <v>1438.7237716379814</v>
      </c>
      <c r="K45" s="104">
        <f t="shared" si="22"/>
        <v>1445.4546338982977</v>
      </c>
      <c r="M45" s="29">
        <v>92</v>
      </c>
      <c r="N45" s="29">
        <f t="shared" si="12"/>
        <v>6647.610054996002</v>
      </c>
      <c r="O45" s="135">
        <f t="shared" si="13"/>
        <v>6662.069235184149</v>
      </c>
      <c r="P45" s="135">
        <f t="shared" si="14"/>
        <v>6676.5441233355641</v>
      </c>
      <c r="Q45" s="135">
        <f t="shared" si="15"/>
        <v>6691.0347194502465</v>
      </c>
      <c r="R45" s="12">
        <f t="shared" si="16"/>
        <v>6705.5410235281979</v>
      </c>
      <c r="S45" s="135">
        <f t="shared" si="17"/>
        <v>6720.0630355694166</v>
      </c>
      <c r="T45" s="104">
        <f t="shared" si="18"/>
        <v>6734.6007555739025</v>
      </c>
      <c r="U45" s="135">
        <f t="shared" si="19"/>
        <v>6749.1541835416592</v>
      </c>
      <c r="V45" s="135">
        <f t="shared" si="20"/>
        <v>6763.7233194726814</v>
      </c>
      <c r="W45" s="104">
        <f t="shared" si="21"/>
        <v>6778.3081633669726</v>
      </c>
    </row>
    <row r="46" spans="1:23" x14ac:dyDescent="0.4">
      <c r="A46" s="29">
        <v>43</v>
      </c>
      <c r="B46" s="29">
        <f t="shared" si="22"/>
        <v>1452.2012041218818</v>
      </c>
      <c r="C46" s="135">
        <f t="shared" si="22"/>
        <v>1458.963482308734</v>
      </c>
      <c r="D46" s="135">
        <f t="shared" si="22"/>
        <v>1465.7414684588541</v>
      </c>
      <c r="E46" s="135">
        <f t="shared" si="22"/>
        <v>1472.5351625722415</v>
      </c>
      <c r="F46" s="12">
        <f t="shared" si="22"/>
        <v>1479.3445646488976</v>
      </c>
      <c r="G46" s="135">
        <f t="shared" si="22"/>
        <v>1486.1696746888215</v>
      </c>
      <c r="H46" s="104">
        <f t="shared" si="22"/>
        <v>1493.0104926920133</v>
      </c>
      <c r="I46" s="135">
        <f t="shared" si="22"/>
        <v>1499.8670186584732</v>
      </c>
      <c r="J46" s="135">
        <f t="shared" si="22"/>
        <v>1506.7392525882005</v>
      </c>
      <c r="K46" s="104">
        <f t="shared" si="22"/>
        <v>1513.6271944811961</v>
      </c>
      <c r="M46" s="29">
        <v>93</v>
      </c>
      <c r="N46" s="29">
        <f t="shared" si="12"/>
        <v>6792.9087152245302</v>
      </c>
      <c r="O46" s="135">
        <f t="shared" si="13"/>
        <v>6807.5249750453559</v>
      </c>
      <c r="P46" s="135">
        <f t="shared" si="14"/>
        <v>6822.1569428294506</v>
      </c>
      <c r="Q46" s="135">
        <f t="shared" si="15"/>
        <v>6836.8046185768135</v>
      </c>
      <c r="R46" s="12">
        <f t="shared" si="16"/>
        <v>6851.4680022874445</v>
      </c>
      <c r="S46" s="135">
        <f t="shared" si="17"/>
        <v>6866.1470939613419</v>
      </c>
      <c r="T46" s="104">
        <f t="shared" si="18"/>
        <v>6880.8418935985073</v>
      </c>
      <c r="U46" s="135">
        <f t="shared" si="19"/>
        <v>6895.5524011989428</v>
      </c>
      <c r="V46" s="135">
        <f t="shared" si="20"/>
        <v>6910.2786167626437</v>
      </c>
      <c r="W46" s="104">
        <f t="shared" si="21"/>
        <v>6925.0205402896154</v>
      </c>
    </row>
    <row r="47" spans="1:23" x14ac:dyDescent="0.4">
      <c r="A47" s="29">
        <v>44</v>
      </c>
      <c r="B47" s="29">
        <f t="shared" si="22"/>
        <v>1520.5308443374599</v>
      </c>
      <c r="C47" s="135">
        <f t="shared" si="22"/>
        <v>1527.4502021569915</v>
      </c>
      <c r="D47" s="135">
        <f t="shared" si="22"/>
        <v>1534.3852679397912</v>
      </c>
      <c r="E47" s="135">
        <f t="shared" si="22"/>
        <v>1541.3360416858582</v>
      </c>
      <c r="F47" s="12">
        <f t="shared" si="22"/>
        <v>1548.3025233951935</v>
      </c>
      <c r="G47" s="135">
        <f t="shared" si="22"/>
        <v>1555.2847130677969</v>
      </c>
      <c r="H47" s="104">
        <f t="shared" si="22"/>
        <v>1562.2826107036683</v>
      </c>
      <c r="I47" s="135">
        <f t="shared" si="22"/>
        <v>1569.2962163028076</v>
      </c>
      <c r="J47" s="135">
        <f t="shared" si="22"/>
        <v>1576.3255298652143</v>
      </c>
      <c r="K47" s="104">
        <f t="shared" si="22"/>
        <v>1583.3705513908894</v>
      </c>
      <c r="M47" s="29">
        <v>94</v>
      </c>
      <c r="N47" s="29">
        <f t="shared" si="12"/>
        <v>6939.7781717798534</v>
      </c>
      <c r="O47" s="135">
        <f t="shared" si="13"/>
        <v>6954.5515112333587</v>
      </c>
      <c r="P47" s="135">
        <f t="shared" si="14"/>
        <v>6969.340558650134</v>
      </c>
      <c r="Q47" s="135">
        <f t="shared" si="15"/>
        <v>6984.1453140301746</v>
      </c>
      <c r="R47" s="12">
        <f t="shared" si="16"/>
        <v>6998.9657773734853</v>
      </c>
      <c r="S47" s="135">
        <f t="shared" si="17"/>
        <v>7013.8019486800622</v>
      </c>
      <c r="T47" s="104">
        <f t="shared" si="18"/>
        <v>7028.6538279499064</v>
      </c>
      <c r="U47" s="135">
        <f t="shared" si="19"/>
        <v>7043.5214151830223</v>
      </c>
      <c r="V47" s="135">
        <f t="shared" si="20"/>
        <v>7058.4047103794028</v>
      </c>
      <c r="W47" s="104">
        <f t="shared" si="21"/>
        <v>7073.3037135390532</v>
      </c>
    </row>
    <row r="48" spans="1:23" x14ac:dyDescent="0.4">
      <c r="A48" s="29">
        <v>45</v>
      </c>
      <c r="B48" s="29">
        <f t="shared" si="22"/>
        <v>1590.4312808798327</v>
      </c>
      <c r="C48" s="135">
        <f t="shared" si="22"/>
        <v>1597.5077183320439</v>
      </c>
      <c r="D48" s="135">
        <f t="shared" si="22"/>
        <v>1604.5998637475229</v>
      </c>
      <c r="E48" s="135">
        <f t="shared" si="22"/>
        <v>1611.7077171262695</v>
      </c>
      <c r="F48" s="12">
        <f t="shared" si="22"/>
        <v>1618.8312784682844</v>
      </c>
      <c r="G48" s="135">
        <f t="shared" si="22"/>
        <v>1625.9705477735672</v>
      </c>
      <c r="H48" s="104">
        <f t="shared" si="22"/>
        <v>1633.1255250421182</v>
      </c>
      <c r="I48" s="135">
        <f t="shared" si="22"/>
        <v>1640.296210273937</v>
      </c>
      <c r="J48" s="135">
        <f t="shared" si="22"/>
        <v>1647.4826034690234</v>
      </c>
      <c r="K48" s="104">
        <f t="shared" si="22"/>
        <v>1654.6847046273779</v>
      </c>
      <c r="M48" s="29">
        <v>95</v>
      </c>
      <c r="N48" s="29">
        <f t="shared" si="12"/>
        <v>7088.2184246619709</v>
      </c>
      <c r="O48" s="135">
        <f t="shared" si="13"/>
        <v>7103.1488437481548</v>
      </c>
      <c r="P48" s="135">
        <f t="shared" si="14"/>
        <v>7118.0949707976106</v>
      </c>
      <c r="Q48" s="135">
        <f t="shared" si="15"/>
        <v>7133.0568058103308</v>
      </c>
      <c r="R48" s="12">
        <f t="shared" si="16"/>
        <v>7148.034348786322</v>
      </c>
      <c r="S48" s="135">
        <f t="shared" si="17"/>
        <v>7163.0275997255776</v>
      </c>
      <c r="T48" s="104">
        <f t="shared" si="18"/>
        <v>7178.0365586281023</v>
      </c>
      <c r="U48" s="135">
        <f t="shared" si="19"/>
        <v>7193.061225493896</v>
      </c>
      <c r="V48" s="135">
        <f t="shared" si="20"/>
        <v>7208.101600322957</v>
      </c>
      <c r="W48" s="104">
        <f t="shared" si="21"/>
        <v>7223.157683115287</v>
      </c>
    </row>
    <row r="49" spans="1:23" x14ac:dyDescent="0.4">
      <c r="A49" s="29">
        <v>46</v>
      </c>
      <c r="B49" s="29">
        <f t="shared" si="22"/>
        <v>1661.9025137490005</v>
      </c>
      <c r="C49" s="135">
        <f t="shared" si="22"/>
        <v>1669.136030833891</v>
      </c>
      <c r="D49" s="135">
        <f t="shared" si="22"/>
        <v>1676.3852558820495</v>
      </c>
      <c r="E49" s="135">
        <f t="shared" si="22"/>
        <v>1683.6501888934756</v>
      </c>
      <c r="F49" s="12">
        <f t="shared" si="22"/>
        <v>1690.9308298681703</v>
      </c>
      <c r="G49" s="135">
        <f t="shared" si="22"/>
        <v>1698.2271788061325</v>
      </c>
      <c r="H49" s="104">
        <f t="shared" si="22"/>
        <v>1705.5392357073626</v>
      </c>
      <c r="I49" s="135">
        <f t="shared" si="22"/>
        <v>1712.8670005718611</v>
      </c>
      <c r="J49" s="135">
        <f t="shared" si="22"/>
        <v>1720.2104733996268</v>
      </c>
      <c r="K49" s="104">
        <f t="shared" si="22"/>
        <v>1727.5696541906609</v>
      </c>
      <c r="M49" s="29">
        <v>96</v>
      </c>
      <c r="N49" s="29">
        <f t="shared" si="12"/>
        <v>7238.2294738708833</v>
      </c>
      <c r="O49" s="135">
        <f t="shared" si="13"/>
        <v>7253.3169725897478</v>
      </c>
      <c r="P49" s="135">
        <f t="shared" si="14"/>
        <v>7268.4201792718814</v>
      </c>
      <c r="Q49" s="135">
        <f t="shared" si="15"/>
        <v>7283.5390939172812</v>
      </c>
      <c r="R49" s="12">
        <f t="shared" si="16"/>
        <v>7298.6737165259519</v>
      </c>
      <c r="S49" s="135">
        <f t="shared" si="17"/>
        <v>7313.8240470978881</v>
      </c>
      <c r="T49" s="104">
        <f t="shared" si="18"/>
        <v>7328.9900856330923</v>
      </c>
      <c r="U49" s="135">
        <f t="shared" si="19"/>
        <v>7344.1718321315657</v>
      </c>
      <c r="V49" s="135">
        <f t="shared" si="20"/>
        <v>7359.3692865933053</v>
      </c>
      <c r="W49" s="104">
        <f t="shared" si="21"/>
        <v>7374.5824490183149</v>
      </c>
    </row>
    <row r="50" spans="1:23" x14ac:dyDescent="0.4">
      <c r="A50" s="29">
        <v>47</v>
      </c>
      <c r="B50" s="29">
        <f t="shared" si="22"/>
        <v>1734.9445429449634</v>
      </c>
      <c r="C50" s="135">
        <f t="shared" si="22"/>
        <v>1742.3351396625335</v>
      </c>
      <c r="D50" s="135">
        <f t="shared" si="22"/>
        <v>1749.7414443433713</v>
      </c>
      <c r="E50" s="135">
        <f t="shared" si="22"/>
        <v>1757.1634569874766</v>
      </c>
      <c r="F50" s="12">
        <f t="shared" si="22"/>
        <v>1764.6011775948507</v>
      </c>
      <c r="G50" s="135">
        <f t="shared" si="22"/>
        <v>1772.0546061654927</v>
      </c>
      <c r="H50" s="104">
        <f t="shared" si="22"/>
        <v>1779.5237426994026</v>
      </c>
      <c r="I50" s="135">
        <f t="shared" si="22"/>
        <v>1787.0085871965805</v>
      </c>
      <c r="J50" s="135">
        <f t="shared" si="22"/>
        <v>1794.5091396570256</v>
      </c>
      <c r="K50" s="104">
        <f t="shared" si="22"/>
        <v>1802.0254000807392</v>
      </c>
      <c r="M50" s="29">
        <v>97</v>
      </c>
      <c r="N50" s="29">
        <f t="shared" si="12"/>
        <v>7389.8113194065909</v>
      </c>
      <c r="O50" s="135">
        <f t="shared" si="13"/>
        <v>7405.0558977581341</v>
      </c>
      <c r="P50" s="135">
        <f t="shared" si="14"/>
        <v>7420.3161840729481</v>
      </c>
      <c r="Q50" s="135">
        <f t="shared" si="15"/>
        <v>7435.5921783510275</v>
      </c>
      <c r="R50" s="12">
        <f t="shared" si="16"/>
        <v>7450.883880592377</v>
      </c>
      <c r="S50" s="135">
        <f t="shared" si="17"/>
        <v>7466.1912907969927</v>
      </c>
      <c r="T50" s="104">
        <f t="shared" si="18"/>
        <v>7481.5144089648757</v>
      </c>
      <c r="U50" s="135">
        <f t="shared" si="19"/>
        <v>7496.8532350960295</v>
      </c>
      <c r="V50" s="135">
        <f t="shared" si="20"/>
        <v>7512.2077691904497</v>
      </c>
      <c r="W50" s="104">
        <f t="shared" si="21"/>
        <v>7527.5780112481389</v>
      </c>
    </row>
    <row r="51" spans="1:23" x14ac:dyDescent="0.4">
      <c r="A51" s="29">
        <v>48</v>
      </c>
      <c r="B51" s="29">
        <f t="shared" si="22"/>
        <v>1809.5573684677208</v>
      </c>
      <c r="C51" s="135">
        <f t="shared" si="22"/>
        <v>1817.1050448179703</v>
      </c>
      <c r="D51" s="135">
        <f t="shared" si="22"/>
        <v>1824.668429131488</v>
      </c>
      <c r="E51" s="135">
        <f t="shared" si="22"/>
        <v>1832.2475214082731</v>
      </c>
      <c r="F51" s="12">
        <f t="shared" si="22"/>
        <v>1839.8423216483263</v>
      </c>
      <c r="G51" s="135">
        <f t="shared" si="22"/>
        <v>1847.4528298516477</v>
      </c>
      <c r="H51" s="104">
        <f t="shared" si="22"/>
        <v>1855.079046018237</v>
      </c>
      <c r="I51" s="135">
        <f t="shared" si="22"/>
        <v>1862.7209701480942</v>
      </c>
      <c r="J51" s="135">
        <f t="shared" si="22"/>
        <v>1870.3786022412189</v>
      </c>
      <c r="K51" s="104">
        <f t="shared" si="22"/>
        <v>1878.0519422976124</v>
      </c>
      <c r="M51" s="29">
        <v>98</v>
      </c>
      <c r="N51" s="29">
        <f t="shared" si="12"/>
        <v>7542.9639612690935</v>
      </c>
      <c r="O51" s="135">
        <f t="shared" si="13"/>
        <v>7558.3656192533163</v>
      </c>
      <c r="P51" s="135">
        <f t="shared" si="14"/>
        <v>7573.782985200809</v>
      </c>
      <c r="Q51" s="135">
        <f t="shared" si="15"/>
        <v>7589.2160591115689</v>
      </c>
      <c r="R51" s="12">
        <f t="shared" si="16"/>
        <v>7604.6648409855979</v>
      </c>
      <c r="S51" s="135">
        <f t="shared" si="17"/>
        <v>7620.1293308228924</v>
      </c>
      <c r="T51" s="104">
        <f t="shared" si="18"/>
        <v>7635.6095286234558</v>
      </c>
      <c r="U51" s="135">
        <f t="shared" si="19"/>
        <v>7651.1054343872884</v>
      </c>
      <c r="V51" s="135">
        <f t="shared" si="20"/>
        <v>7666.6170481143863</v>
      </c>
      <c r="W51" s="104">
        <f t="shared" si="21"/>
        <v>7682.144369804756</v>
      </c>
    </row>
    <row r="52" spans="1:23" x14ac:dyDescent="0.4">
      <c r="A52" s="30">
        <v>49</v>
      </c>
      <c r="B52" s="30">
        <f t="shared" si="22"/>
        <v>1885.7409903172734</v>
      </c>
      <c r="C52" s="134">
        <f t="shared" si="22"/>
        <v>1893.4457463002022</v>
      </c>
      <c r="D52" s="134">
        <f t="shared" si="22"/>
        <v>1901.1662102463995</v>
      </c>
      <c r="E52" s="134">
        <f t="shared" si="22"/>
        <v>1908.902382155864</v>
      </c>
      <c r="F52" s="15">
        <f t="shared" si="22"/>
        <v>1916.6542620285966</v>
      </c>
      <c r="G52" s="134">
        <f t="shared" si="22"/>
        <v>1924.4218498645976</v>
      </c>
      <c r="H52" s="19">
        <f t="shared" si="22"/>
        <v>1932.2051456638667</v>
      </c>
      <c r="I52" s="134">
        <f t="shared" si="22"/>
        <v>1940.004149426403</v>
      </c>
      <c r="J52" s="134">
        <f t="shared" si="22"/>
        <v>1947.8188611522073</v>
      </c>
      <c r="K52" s="19">
        <f t="shared" si="22"/>
        <v>1955.64928084128</v>
      </c>
      <c r="M52" s="29">
        <v>99</v>
      </c>
      <c r="N52" s="29">
        <f t="shared" si="12"/>
        <v>7697.6873994583902</v>
      </c>
      <c r="O52" s="135">
        <f t="shared" si="13"/>
        <v>7713.2461370752935</v>
      </c>
      <c r="P52" s="135">
        <f t="shared" si="14"/>
        <v>7728.8205826554668</v>
      </c>
      <c r="Q52" s="135">
        <f t="shared" si="15"/>
        <v>7744.4107361989045</v>
      </c>
      <c r="R52" s="12">
        <f t="shared" si="16"/>
        <v>7760.0165977056122</v>
      </c>
      <c r="S52" s="135">
        <f t="shared" si="17"/>
        <v>7775.6381671755871</v>
      </c>
      <c r="T52" s="104">
        <f t="shared" si="18"/>
        <v>7791.2754446088293</v>
      </c>
      <c r="U52" s="135">
        <f t="shared" si="19"/>
        <v>7806.9284300053414</v>
      </c>
      <c r="V52" s="135">
        <f t="shared" si="20"/>
        <v>7822.5971233651198</v>
      </c>
      <c r="W52" s="104">
        <f t="shared" si="21"/>
        <v>7838.2815246881692</v>
      </c>
    </row>
    <row r="53" spans="1:23" x14ac:dyDescent="0.4">
      <c r="M53" s="30">
        <v>100</v>
      </c>
      <c r="N53" s="30">
        <f t="shared" si="12"/>
        <v>7853.981633974483</v>
      </c>
      <c r="O53" s="134">
        <f t="shared" si="13"/>
        <v>7869.697451224064</v>
      </c>
      <c r="P53" s="134">
        <f t="shared" si="14"/>
        <v>7885.4289764369169</v>
      </c>
      <c r="Q53" s="134">
        <f t="shared" si="15"/>
        <v>7901.176209613036</v>
      </c>
      <c r="R53" s="15">
        <f t="shared" si="16"/>
        <v>7916.9391507524233</v>
      </c>
      <c r="S53" s="134">
        <f t="shared" si="17"/>
        <v>7932.7177998550769</v>
      </c>
      <c r="T53" s="19">
        <f t="shared" si="18"/>
        <v>7948.5121569209987</v>
      </c>
      <c r="U53" s="134">
        <f t="shared" si="19"/>
        <v>7964.3222219501904</v>
      </c>
      <c r="V53" s="134">
        <f t="shared" si="20"/>
        <v>7980.1479949426484</v>
      </c>
      <c r="W53" s="19">
        <f t="shared" si="21"/>
        <v>7995.9894758983764</v>
      </c>
    </row>
  </sheetData>
  <mergeCells count="2">
    <mergeCell ref="A1:K1"/>
    <mergeCell ref="M1:W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zoomScaleNormal="100" workbookViewId="0">
      <selection sqref="A1:K1"/>
    </sheetView>
  </sheetViews>
  <sheetFormatPr defaultRowHeight="16.5" x14ac:dyDescent="0.4"/>
  <cols>
    <col min="1" max="1" width="4" style="126" customWidth="1"/>
    <col min="2" max="5" width="8.19921875" style="126" customWidth="1"/>
    <col min="6" max="6" width="1" style="126" customWidth="1"/>
    <col min="7" max="7" width="4" style="126" customWidth="1"/>
    <col min="8" max="16384" width="8.796875" style="126"/>
  </cols>
  <sheetData>
    <row r="1" spans="1:12" x14ac:dyDescent="0.4">
      <c r="A1" s="228" t="s">
        <v>223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18" x14ac:dyDescent="0.4">
      <c r="A2" s="212" t="s">
        <v>218</v>
      </c>
      <c r="B2" s="131" t="s">
        <v>219</v>
      </c>
      <c r="C2" s="131" t="s">
        <v>220</v>
      </c>
      <c r="D2" s="131" t="s">
        <v>221</v>
      </c>
      <c r="E2" s="108" t="s">
        <v>222</v>
      </c>
      <c r="G2" s="212" t="s">
        <v>218</v>
      </c>
      <c r="H2" s="131" t="s">
        <v>219</v>
      </c>
      <c r="I2" s="108" t="s">
        <v>220</v>
      </c>
      <c r="J2" s="131" t="s">
        <v>221</v>
      </c>
      <c r="K2" s="108" t="s">
        <v>222</v>
      </c>
      <c r="L2" s="207"/>
    </row>
    <row r="3" spans="1:12" x14ac:dyDescent="0.4">
      <c r="A3" s="210">
        <v>0.02</v>
      </c>
      <c r="B3" s="208">
        <f>EXP(A3)</f>
        <v>1.0202013400267558</v>
      </c>
      <c r="C3" s="107">
        <f>EXP(-A3)</f>
        <v>0.98019867330675525</v>
      </c>
      <c r="D3" s="135">
        <f>SINH(A3)</f>
        <v>2.0001333360000255E-2</v>
      </c>
      <c r="E3" s="29">
        <f>COSH(A3)</f>
        <v>1.0002000066667556</v>
      </c>
      <c r="G3" s="171">
        <v>1</v>
      </c>
      <c r="H3" s="208">
        <f>EXP(G3)</f>
        <v>2.7182818284590451</v>
      </c>
      <c r="I3" s="29">
        <f>EXP(-G3)</f>
        <v>0.36787944117144233</v>
      </c>
      <c r="J3" s="135">
        <f>SINH(G3)</f>
        <v>1.1752011936438014</v>
      </c>
      <c r="K3" s="29">
        <f>COSH(G3)</f>
        <v>1.5430806348152437</v>
      </c>
    </row>
    <row r="4" spans="1:12" x14ac:dyDescent="0.4">
      <c r="A4" s="210">
        <v>0.04</v>
      </c>
      <c r="B4" s="208">
        <f t="shared" ref="B4:B51" si="0">EXP(A4)</f>
        <v>1.0408107741923882</v>
      </c>
      <c r="C4" s="29">
        <f t="shared" ref="C4:C51" si="1">EXP(-A4)</f>
        <v>0.96078943915232318</v>
      </c>
      <c r="D4" s="135">
        <f t="shared" ref="D4:D51" si="2">SINH(A4)</f>
        <v>4.0010667520032503E-2</v>
      </c>
      <c r="E4" s="29">
        <f t="shared" ref="E4:E51" si="3">COSH(A4)</f>
        <v>1.0008001066723557</v>
      </c>
      <c r="G4" s="171">
        <v>1.1000000000000001</v>
      </c>
      <c r="H4" s="208">
        <f t="shared" ref="H4:H53" si="4">EXP(G4)</f>
        <v>3.0041660239464334</v>
      </c>
      <c r="I4" s="29">
        <f t="shared" ref="I4:I53" si="5">EXP(-G4)</f>
        <v>0.33287108369807955</v>
      </c>
      <c r="J4" s="135">
        <f t="shared" ref="J4:J53" si="6">SINH(G4)</f>
        <v>1.3356474701241769</v>
      </c>
      <c r="K4" s="29">
        <f t="shared" ref="K4:K53" si="7">COSH(G4)</f>
        <v>1.6685185538222564</v>
      </c>
    </row>
    <row r="5" spans="1:12" x14ac:dyDescent="0.4">
      <c r="A5" s="210">
        <v>0.06</v>
      </c>
      <c r="B5" s="208">
        <f t="shared" si="0"/>
        <v>1.0618365465453596</v>
      </c>
      <c r="C5" s="29">
        <f t="shared" si="1"/>
        <v>0.94176453358424872</v>
      </c>
      <c r="D5" s="135">
        <f t="shared" si="2"/>
        <v>6.0036006480555452E-2</v>
      </c>
      <c r="E5" s="29">
        <f t="shared" si="3"/>
        <v>1.0018005400648042</v>
      </c>
      <c r="G5" s="171">
        <v>1.2</v>
      </c>
      <c r="H5" s="208">
        <f t="shared" si="4"/>
        <v>3.3201169227365472</v>
      </c>
      <c r="I5" s="29">
        <f t="shared" si="5"/>
        <v>0.30119421191220214</v>
      </c>
      <c r="J5" s="135">
        <f t="shared" si="6"/>
        <v>1.5094613554121725</v>
      </c>
      <c r="K5" s="29">
        <f t="shared" si="7"/>
        <v>1.8106555673243747</v>
      </c>
    </row>
    <row r="6" spans="1:12" x14ac:dyDescent="0.4">
      <c r="A6" s="210">
        <v>0.08</v>
      </c>
      <c r="B6" s="208">
        <f t="shared" si="0"/>
        <v>1.0832870676749586</v>
      </c>
      <c r="C6" s="29">
        <f t="shared" si="1"/>
        <v>0.92311634638663576</v>
      </c>
      <c r="D6" s="135">
        <f t="shared" si="2"/>
        <v>8.0085360644161385E-2</v>
      </c>
      <c r="E6" s="29">
        <f t="shared" si="3"/>
        <v>1.0032017070307973</v>
      </c>
      <c r="G6" s="171">
        <v>1.3</v>
      </c>
      <c r="H6" s="208">
        <f t="shared" si="4"/>
        <v>3.6692966676192444</v>
      </c>
      <c r="I6" s="29">
        <f t="shared" si="5"/>
        <v>0.27253179303401259</v>
      </c>
      <c r="J6" s="135">
        <f t="shared" si="6"/>
        <v>1.698382437292616</v>
      </c>
      <c r="K6" s="29">
        <f t="shared" si="7"/>
        <v>1.9709142303266285</v>
      </c>
    </row>
    <row r="7" spans="1:12" x14ac:dyDescent="0.4">
      <c r="A7" s="210">
        <v>0.1</v>
      </c>
      <c r="B7" s="208">
        <f t="shared" si="0"/>
        <v>1.1051709180756477</v>
      </c>
      <c r="C7" s="29">
        <f t="shared" si="1"/>
        <v>0.90483741803595952</v>
      </c>
      <c r="D7" s="135">
        <f t="shared" si="2"/>
        <v>0.10016675001984403</v>
      </c>
      <c r="E7" s="29">
        <f t="shared" si="3"/>
        <v>1.0050041680558035</v>
      </c>
      <c r="G7" s="171">
        <v>1.4</v>
      </c>
      <c r="H7" s="208">
        <f t="shared" si="4"/>
        <v>4.0551999668446745</v>
      </c>
      <c r="I7" s="29">
        <f t="shared" si="5"/>
        <v>0.24659696394160649</v>
      </c>
      <c r="J7" s="135">
        <f t="shared" si="6"/>
        <v>1.9043015014515341</v>
      </c>
      <c r="K7" s="29">
        <f t="shared" si="7"/>
        <v>2.1508984653931407</v>
      </c>
    </row>
    <row r="8" spans="1:12" x14ac:dyDescent="0.4">
      <c r="A8" s="210">
        <v>0.11</v>
      </c>
      <c r="B8" s="208">
        <f t="shared" si="0"/>
        <v>1.1162780704588713</v>
      </c>
      <c r="C8" s="29">
        <f t="shared" si="1"/>
        <v>0.89583413529652822</v>
      </c>
      <c r="D8" s="135">
        <f t="shared" si="2"/>
        <v>0.11022196758117153</v>
      </c>
      <c r="E8" s="29">
        <f t="shared" si="3"/>
        <v>1.0060561028776998</v>
      </c>
      <c r="G8" s="171">
        <v>1.5</v>
      </c>
      <c r="H8" s="208">
        <f t="shared" si="4"/>
        <v>4.4816890703380645</v>
      </c>
      <c r="I8" s="29">
        <f t="shared" si="5"/>
        <v>0.22313016014842982</v>
      </c>
      <c r="J8" s="135">
        <f t="shared" si="6"/>
        <v>2.1292794550948173</v>
      </c>
      <c r="K8" s="29">
        <f t="shared" si="7"/>
        <v>2.3524096152432472</v>
      </c>
    </row>
    <row r="9" spans="1:12" x14ac:dyDescent="0.4">
      <c r="A9" s="210">
        <v>0.12</v>
      </c>
      <c r="B9" s="208">
        <f t="shared" si="0"/>
        <v>1.1274968515793757</v>
      </c>
      <c r="C9" s="29">
        <f t="shared" si="1"/>
        <v>0.88692043671715748</v>
      </c>
      <c r="D9" s="135">
        <f t="shared" si="2"/>
        <v>0.12028820743110907</v>
      </c>
      <c r="E9" s="29">
        <f t="shared" si="3"/>
        <v>1.0072086441482666</v>
      </c>
      <c r="G9" s="171">
        <v>1.6</v>
      </c>
      <c r="H9" s="208">
        <f t="shared" si="4"/>
        <v>4.9530324243951149</v>
      </c>
      <c r="I9" s="29">
        <f t="shared" si="5"/>
        <v>0.20189651799465538</v>
      </c>
      <c r="J9" s="135">
        <f t="shared" si="6"/>
        <v>2.3755679532002296</v>
      </c>
      <c r="K9" s="29">
        <f t="shared" si="7"/>
        <v>2.5774644711948853</v>
      </c>
    </row>
    <row r="10" spans="1:12" x14ac:dyDescent="0.4">
      <c r="A10" s="210">
        <v>0.13</v>
      </c>
      <c r="B10" s="208">
        <f t="shared" si="0"/>
        <v>1.1388283833246218</v>
      </c>
      <c r="C10" s="29">
        <f t="shared" si="1"/>
        <v>0.8780954309205613</v>
      </c>
      <c r="D10" s="135">
        <f t="shared" si="2"/>
        <v>0.13036647620203023</v>
      </c>
      <c r="E10" s="29">
        <f t="shared" si="3"/>
        <v>1.0084619071225915</v>
      </c>
      <c r="G10" s="171">
        <v>1.7</v>
      </c>
      <c r="H10" s="208">
        <f t="shared" si="4"/>
        <v>5.4739473917271999</v>
      </c>
      <c r="I10" s="29">
        <f t="shared" si="5"/>
        <v>0.18268352405273466</v>
      </c>
      <c r="J10" s="135">
        <f t="shared" si="6"/>
        <v>2.6456319338372327</v>
      </c>
      <c r="K10" s="29">
        <f t="shared" si="7"/>
        <v>2.8283154578899672</v>
      </c>
    </row>
    <row r="11" spans="1:12" x14ac:dyDescent="0.4">
      <c r="A11" s="210">
        <v>0.14000000000000001</v>
      </c>
      <c r="B11" s="208">
        <f t="shared" si="0"/>
        <v>1.1502737988572274</v>
      </c>
      <c r="C11" s="29">
        <f t="shared" si="1"/>
        <v>0.86935823539880586</v>
      </c>
      <c r="D11" s="135">
        <f t="shared" si="2"/>
        <v>0.14045778172921075</v>
      </c>
      <c r="E11" s="29">
        <f t="shared" si="3"/>
        <v>1.0098160171280166</v>
      </c>
      <c r="G11" s="171">
        <v>1.8</v>
      </c>
      <c r="H11" s="208">
        <f t="shared" si="4"/>
        <v>6.0496474644129465</v>
      </c>
      <c r="I11" s="29">
        <f t="shared" si="5"/>
        <v>0.16529888822158653</v>
      </c>
      <c r="J11" s="135">
        <f t="shared" si="6"/>
        <v>2.9421742880956798</v>
      </c>
      <c r="K11" s="29">
        <f t="shared" si="7"/>
        <v>3.1074731763172667</v>
      </c>
    </row>
    <row r="12" spans="1:12" x14ac:dyDescent="0.4">
      <c r="A12" s="210">
        <v>0.15</v>
      </c>
      <c r="B12" s="208">
        <f t="shared" si="0"/>
        <v>1.1618342427282831</v>
      </c>
      <c r="C12" s="29">
        <f t="shared" si="1"/>
        <v>0.86070797642505781</v>
      </c>
      <c r="D12" s="135">
        <f t="shared" si="2"/>
        <v>0.15056313315161265</v>
      </c>
      <c r="E12" s="29">
        <f t="shared" si="3"/>
        <v>1.0112711095766704</v>
      </c>
      <c r="G12" s="171">
        <v>1.9</v>
      </c>
      <c r="H12" s="208">
        <f t="shared" si="4"/>
        <v>6.6858944422792685</v>
      </c>
      <c r="I12" s="29">
        <f t="shared" si="5"/>
        <v>0.14956861922263506</v>
      </c>
      <c r="J12" s="135">
        <f t="shared" si="6"/>
        <v>3.2681629115283166</v>
      </c>
      <c r="K12" s="29">
        <f t="shared" si="7"/>
        <v>3.4177315307509519</v>
      </c>
    </row>
    <row r="13" spans="1:12" x14ac:dyDescent="0.4">
      <c r="A13" s="210">
        <v>0.16</v>
      </c>
      <c r="B13" s="208">
        <f t="shared" si="0"/>
        <v>1.1735108709918103</v>
      </c>
      <c r="C13" s="29">
        <f t="shared" si="1"/>
        <v>0.85214378896621135</v>
      </c>
      <c r="D13" s="135">
        <f t="shared" si="2"/>
        <v>0.16068354101279947</v>
      </c>
      <c r="E13" s="29">
        <f t="shared" si="3"/>
        <v>1.0128273299790109</v>
      </c>
      <c r="G13" s="171">
        <v>2</v>
      </c>
      <c r="H13" s="208">
        <f t="shared" si="4"/>
        <v>7.3890560989306504</v>
      </c>
      <c r="I13" s="29">
        <f t="shared" si="5"/>
        <v>0.1353352832366127</v>
      </c>
      <c r="J13" s="135">
        <f t="shared" si="6"/>
        <v>3.626860407847019</v>
      </c>
      <c r="K13" s="29">
        <f t="shared" si="7"/>
        <v>3.7621956910836314</v>
      </c>
    </row>
    <row r="14" spans="1:12" x14ac:dyDescent="0.4">
      <c r="A14" s="210">
        <v>0.17</v>
      </c>
      <c r="B14" s="208">
        <f t="shared" si="0"/>
        <v>1.1853048513203654</v>
      </c>
      <c r="C14" s="29">
        <f t="shared" si="1"/>
        <v>0.8436648165963837</v>
      </c>
      <c r="D14" s="135">
        <f t="shared" si="2"/>
        <v>0.17082001736199093</v>
      </c>
      <c r="E14" s="29">
        <f t="shared" si="3"/>
        <v>1.0144848339583745</v>
      </c>
      <c r="G14" s="171">
        <v>2.1</v>
      </c>
      <c r="H14" s="208">
        <f t="shared" si="4"/>
        <v>8.1661699125676517</v>
      </c>
      <c r="I14" s="29">
        <f t="shared" si="5"/>
        <v>0.12245642825298191</v>
      </c>
      <c r="J14" s="135">
        <f t="shared" si="6"/>
        <v>4.0218567421573352</v>
      </c>
      <c r="K14" s="29">
        <f t="shared" si="7"/>
        <v>4.1443131704103164</v>
      </c>
    </row>
    <row r="15" spans="1:12" x14ac:dyDescent="0.4">
      <c r="A15" s="210">
        <v>0.18</v>
      </c>
      <c r="B15" s="208">
        <f t="shared" si="0"/>
        <v>1.1972173631218102</v>
      </c>
      <c r="C15" s="29">
        <f t="shared" si="1"/>
        <v>0.835270211411272</v>
      </c>
      <c r="D15" s="135">
        <f t="shared" si="2"/>
        <v>0.18097357585526908</v>
      </c>
      <c r="E15" s="29">
        <f t="shared" si="3"/>
        <v>1.0162437872665411</v>
      </c>
      <c r="G15" s="171">
        <v>2.2000000000000002</v>
      </c>
      <c r="H15" s="208">
        <f t="shared" si="4"/>
        <v>9.025013499434122</v>
      </c>
      <c r="I15" s="29">
        <f t="shared" si="5"/>
        <v>0.11080315836233387</v>
      </c>
      <c r="J15" s="135">
        <f t="shared" si="6"/>
        <v>4.4571051705358942</v>
      </c>
      <c r="K15" s="29">
        <f t="shared" si="7"/>
        <v>4.5679083288982278</v>
      </c>
    </row>
    <row r="16" spans="1:12" x14ac:dyDescent="0.4">
      <c r="A16" s="210">
        <v>0.19</v>
      </c>
      <c r="B16" s="208">
        <f t="shared" si="0"/>
        <v>1.2092495976572515</v>
      </c>
      <c r="C16" s="29">
        <f t="shared" si="1"/>
        <v>0.82695913394336229</v>
      </c>
      <c r="D16" s="135">
        <f t="shared" si="2"/>
        <v>0.19114523185694457</v>
      </c>
      <c r="E16" s="29">
        <f t="shared" si="3"/>
        <v>1.0181043658003068</v>
      </c>
      <c r="G16" s="171">
        <v>2.2999999999999998</v>
      </c>
      <c r="H16" s="208">
        <f t="shared" si="4"/>
        <v>9.9741824548147182</v>
      </c>
      <c r="I16" s="29">
        <f t="shared" si="5"/>
        <v>0.10025884372280375</v>
      </c>
      <c r="J16" s="135">
        <f t="shared" si="6"/>
        <v>4.9369618055459572</v>
      </c>
      <c r="K16" s="29">
        <f t="shared" si="7"/>
        <v>5.037220649268761</v>
      </c>
    </row>
    <row r="17" spans="1:11" x14ac:dyDescent="0.4">
      <c r="A17" s="210">
        <v>0.2</v>
      </c>
      <c r="B17" s="208">
        <f t="shared" si="0"/>
        <v>1.2214027581601699</v>
      </c>
      <c r="C17" s="29">
        <f t="shared" si="1"/>
        <v>0.81873075307798182</v>
      </c>
      <c r="D17" s="135">
        <f t="shared" si="2"/>
        <v>0.20133600254109402</v>
      </c>
      <c r="E17" s="29">
        <f t="shared" si="3"/>
        <v>1.0200667556190759</v>
      </c>
      <c r="G17" s="171">
        <v>2.4</v>
      </c>
      <c r="H17" s="208">
        <f t="shared" si="4"/>
        <v>11.023176380641601</v>
      </c>
      <c r="I17" s="29">
        <f t="shared" si="5"/>
        <v>9.0717953289412512E-2</v>
      </c>
      <c r="J17" s="135">
        <f t="shared" si="6"/>
        <v>5.4662292136760939</v>
      </c>
      <c r="K17" s="29">
        <f t="shared" si="7"/>
        <v>5.5569471669655073</v>
      </c>
    </row>
    <row r="18" spans="1:11" x14ac:dyDescent="0.4">
      <c r="A18" s="210">
        <v>0.21</v>
      </c>
      <c r="B18" s="208">
        <f t="shared" si="0"/>
        <v>1.2336780599567432</v>
      </c>
      <c r="C18" s="29">
        <f t="shared" si="1"/>
        <v>0.81058424597018708</v>
      </c>
      <c r="D18" s="135">
        <f t="shared" si="2"/>
        <v>0.21154690699327805</v>
      </c>
      <c r="E18" s="29">
        <f t="shared" si="3"/>
        <v>1.0221311529634651</v>
      </c>
      <c r="G18" s="171">
        <v>2.5</v>
      </c>
      <c r="H18" s="208">
        <f t="shared" si="4"/>
        <v>12.182493960703473</v>
      </c>
      <c r="I18" s="29">
        <f t="shared" si="5"/>
        <v>8.20849986238988E-2</v>
      </c>
      <c r="J18" s="135">
        <f t="shared" si="6"/>
        <v>6.0502044810397875</v>
      </c>
      <c r="K18" s="29">
        <f t="shared" si="7"/>
        <v>6.1322894796636858</v>
      </c>
    </row>
    <row r="19" spans="1:11" x14ac:dyDescent="0.4">
      <c r="A19" s="210">
        <v>0.22</v>
      </c>
      <c r="B19" s="208">
        <f t="shared" si="0"/>
        <v>1.2460767305873808</v>
      </c>
      <c r="C19" s="29">
        <f t="shared" si="1"/>
        <v>0.80251879796247849</v>
      </c>
      <c r="D19" s="135">
        <f t="shared" si="2"/>
        <v>0.22177896631245114</v>
      </c>
      <c r="E19" s="29">
        <f t="shared" si="3"/>
        <v>1.0242977642749296</v>
      </c>
      <c r="G19" s="171">
        <v>2.6</v>
      </c>
      <c r="H19" s="208">
        <f t="shared" si="4"/>
        <v>13.463738035001692</v>
      </c>
      <c r="I19" s="29">
        <f t="shared" si="5"/>
        <v>7.4273578214333877E-2</v>
      </c>
      <c r="J19" s="135">
        <f t="shared" si="6"/>
        <v>6.6947322283936792</v>
      </c>
      <c r="K19" s="29">
        <f t="shared" si="7"/>
        <v>6.7690058066080123</v>
      </c>
    </row>
    <row r="20" spans="1:11" x14ac:dyDescent="0.4">
      <c r="A20" s="210">
        <v>0.23</v>
      </c>
      <c r="B20" s="208">
        <f t="shared" si="0"/>
        <v>1.2586000099294778</v>
      </c>
      <c r="C20" s="29">
        <f t="shared" si="1"/>
        <v>0.79453360250333405</v>
      </c>
      <c r="D20" s="135">
        <f t="shared" si="2"/>
        <v>0.23203320371307193</v>
      </c>
      <c r="E20" s="29">
        <f t="shared" si="3"/>
        <v>1.0265668062164059</v>
      </c>
      <c r="G20" s="171">
        <v>2.7</v>
      </c>
      <c r="H20" s="208">
        <f t="shared" si="4"/>
        <v>14.879731724872837</v>
      </c>
      <c r="I20" s="29">
        <f t="shared" si="5"/>
        <v>6.7205512739749756E-2</v>
      </c>
      <c r="J20" s="135">
        <f t="shared" si="6"/>
        <v>7.4062631060665431</v>
      </c>
      <c r="K20" s="29">
        <f t="shared" si="7"/>
        <v>7.4734686188062938</v>
      </c>
    </row>
    <row r="21" spans="1:11" x14ac:dyDescent="0.4">
      <c r="A21" s="210">
        <v>0.24</v>
      </c>
      <c r="B21" s="208">
        <f t="shared" si="0"/>
        <v>1.2712491503214047</v>
      </c>
      <c r="C21" s="29">
        <f t="shared" si="1"/>
        <v>0.78662786106655347</v>
      </c>
      <c r="D21" s="135">
        <f t="shared" si="2"/>
        <v>0.24231064462742563</v>
      </c>
      <c r="E21" s="29">
        <f t="shared" si="3"/>
        <v>1.028938505693979</v>
      </c>
      <c r="G21" s="171">
        <v>2.8</v>
      </c>
      <c r="H21" s="208">
        <f t="shared" si="4"/>
        <v>16.444646771097048</v>
      </c>
      <c r="I21" s="29">
        <f t="shared" si="5"/>
        <v>6.0810062625217973E-2</v>
      </c>
      <c r="J21" s="135">
        <f t="shared" si="6"/>
        <v>8.1919183542359146</v>
      </c>
      <c r="K21" s="29">
        <f t="shared" si="7"/>
        <v>8.2527284168611335</v>
      </c>
    </row>
    <row r="22" spans="1:11" x14ac:dyDescent="0.4">
      <c r="A22" s="210">
        <v>0.25</v>
      </c>
      <c r="B22" s="208">
        <f t="shared" si="0"/>
        <v>1.2840254166877414</v>
      </c>
      <c r="C22" s="29">
        <f t="shared" si="1"/>
        <v>0.77880078307140488</v>
      </c>
      <c r="D22" s="135">
        <f t="shared" si="2"/>
        <v>0.25261231680816831</v>
      </c>
      <c r="E22" s="29">
        <f t="shared" si="3"/>
        <v>1.0314130998795732</v>
      </c>
      <c r="G22" s="171">
        <v>2.9</v>
      </c>
      <c r="H22" s="208">
        <f t="shared" si="4"/>
        <v>18.17414536944306</v>
      </c>
      <c r="I22" s="29">
        <f t="shared" si="5"/>
        <v>5.5023220056407231E-2</v>
      </c>
      <c r="J22" s="135">
        <f t="shared" si="6"/>
        <v>9.0595610746933257</v>
      </c>
      <c r="K22" s="29">
        <f t="shared" si="7"/>
        <v>9.1145842947497346</v>
      </c>
    </row>
    <row r="23" spans="1:11" x14ac:dyDescent="0.4">
      <c r="A23" s="210">
        <v>0.26</v>
      </c>
      <c r="B23" s="208">
        <f t="shared" si="0"/>
        <v>1.2969300866657718</v>
      </c>
      <c r="C23" s="29">
        <f t="shared" si="1"/>
        <v>0.77105158580356625</v>
      </c>
      <c r="D23" s="135">
        <f t="shared" si="2"/>
        <v>0.26293925043110278</v>
      </c>
      <c r="E23" s="29">
        <f t="shared" si="3"/>
        <v>1.033990836234669</v>
      </c>
      <c r="G23" s="171">
        <v>3</v>
      </c>
      <c r="H23" s="208">
        <f t="shared" si="4"/>
        <v>20.085536923187668</v>
      </c>
      <c r="I23" s="29">
        <f t="shared" si="5"/>
        <v>4.9787068367863944E-2</v>
      </c>
      <c r="J23" s="135">
        <f t="shared" si="6"/>
        <v>10.017874927409903</v>
      </c>
      <c r="K23" s="29">
        <f t="shared" si="7"/>
        <v>10.067661995777765</v>
      </c>
    </row>
    <row r="24" spans="1:11" x14ac:dyDescent="0.4">
      <c r="A24" s="210">
        <v>0.27</v>
      </c>
      <c r="B24" s="208">
        <f t="shared" si="0"/>
        <v>1.3099644507332473</v>
      </c>
      <c r="C24" s="29">
        <f t="shared" si="1"/>
        <v>0.76337949433685315</v>
      </c>
      <c r="D24" s="135">
        <f t="shared" si="2"/>
        <v>0.27329247819819708</v>
      </c>
      <c r="E24" s="29">
        <f t="shared" si="3"/>
        <v>1.0366719725350502</v>
      </c>
      <c r="G24" s="171">
        <v>3.1</v>
      </c>
      <c r="H24" s="208">
        <f t="shared" si="4"/>
        <v>22.197951281441636</v>
      </c>
      <c r="I24" s="29">
        <f t="shared" si="5"/>
        <v>4.5049202393557801E-2</v>
      </c>
      <c r="J24" s="135">
        <f t="shared" si="6"/>
        <v>11.07645103952404</v>
      </c>
      <c r="K24" s="29">
        <f t="shared" si="7"/>
        <v>11.121500241917596</v>
      </c>
    </row>
    <row r="25" spans="1:11" x14ac:dyDescent="0.4">
      <c r="A25" s="210">
        <v>0.28000000000000003</v>
      </c>
      <c r="B25" s="208">
        <f t="shared" si="0"/>
        <v>1.3231298123374369</v>
      </c>
      <c r="C25" s="29">
        <f t="shared" si="1"/>
        <v>0.75578374145572547</v>
      </c>
      <c r="D25" s="135">
        <f t="shared" si="2"/>
        <v>0.28367303544085576</v>
      </c>
      <c r="E25" s="29">
        <f t="shared" si="3"/>
        <v>1.0394567768965812</v>
      </c>
      <c r="G25" s="171">
        <v>3.2</v>
      </c>
      <c r="H25" s="208">
        <f t="shared" si="4"/>
        <v>24.532530197109352</v>
      </c>
      <c r="I25" s="29">
        <f t="shared" si="5"/>
        <v>4.0762203978366211E-2</v>
      </c>
      <c r="J25" s="135">
        <f t="shared" si="6"/>
        <v>12.245883996565492</v>
      </c>
      <c r="K25" s="29">
        <f t="shared" si="7"/>
        <v>12.28664620054386</v>
      </c>
    </row>
    <row r="26" spans="1:11" x14ac:dyDescent="0.4">
      <c r="A26" s="210">
        <v>0.28999999999999998</v>
      </c>
      <c r="B26" s="208">
        <f t="shared" si="0"/>
        <v>1.3364274880254721</v>
      </c>
      <c r="C26" s="29">
        <f t="shared" si="1"/>
        <v>0.74826356757856527</v>
      </c>
      <c r="D26" s="135">
        <f t="shared" si="2"/>
        <v>0.29408196022345345</v>
      </c>
      <c r="E26" s="29">
        <f t="shared" si="3"/>
        <v>1.0423455278020186</v>
      </c>
      <c r="G26" s="171">
        <v>3.3</v>
      </c>
      <c r="H26" s="208">
        <f t="shared" si="4"/>
        <v>27.112638920657883</v>
      </c>
      <c r="I26" s="29">
        <f t="shared" si="5"/>
        <v>3.6883167401240015E-2</v>
      </c>
      <c r="J26" s="135">
        <f t="shared" si="6"/>
        <v>13.537877876628322</v>
      </c>
      <c r="K26" s="29">
        <f t="shared" si="7"/>
        <v>13.574761044029561</v>
      </c>
    </row>
    <row r="27" spans="1:11" x14ac:dyDescent="0.4">
      <c r="A27" s="210">
        <v>0.3</v>
      </c>
      <c r="B27" s="208">
        <f t="shared" si="0"/>
        <v>1.3498588075760032</v>
      </c>
      <c r="C27" s="29">
        <f t="shared" si="1"/>
        <v>0.74081822068171788</v>
      </c>
      <c r="D27" s="135">
        <f t="shared" si="2"/>
        <v>0.3045202934471426</v>
      </c>
      <c r="E27" s="29">
        <f t="shared" si="3"/>
        <v>1.0453385141288605</v>
      </c>
      <c r="G27" s="171">
        <v>3.4</v>
      </c>
      <c r="H27" s="208">
        <f t="shared" si="4"/>
        <v>29.964100047397011</v>
      </c>
      <c r="I27" s="29">
        <f t="shared" si="5"/>
        <v>3.337326996032608E-2</v>
      </c>
      <c r="J27" s="135">
        <f t="shared" si="6"/>
        <v>14.965363388718343</v>
      </c>
      <c r="K27" s="29">
        <f t="shared" si="7"/>
        <v>14.998736658678668</v>
      </c>
    </row>
    <row r="28" spans="1:11" x14ac:dyDescent="0.4">
      <c r="A28" s="210">
        <v>0.31</v>
      </c>
      <c r="B28" s="208">
        <f t="shared" si="0"/>
        <v>1.3634251141321778</v>
      </c>
      <c r="C28" s="29">
        <f t="shared" si="1"/>
        <v>0.73344695622428924</v>
      </c>
      <c r="D28" s="135">
        <f t="shared" si="2"/>
        <v>0.31498907895394423</v>
      </c>
      <c r="E28" s="29">
        <f t="shared" si="3"/>
        <v>1.0484360351782336</v>
      </c>
      <c r="G28" s="171">
        <v>3.5</v>
      </c>
      <c r="H28" s="208">
        <f t="shared" si="4"/>
        <v>33.115451958692312</v>
      </c>
      <c r="I28" s="29">
        <f t="shared" si="5"/>
        <v>3.0197383422318501E-2</v>
      </c>
      <c r="J28" s="135">
        <f t="shared" si="6"/>
        <v>16.542627287634996</v>
      </c>
      <c r="K28" s="29">
        <f t="shared" si="7"/>
        <v>16.572824671057315</v>
      </c>
    </row>
    <row r="29" spans="1:11" x14ac:dyDescent="0.4">
      <c r="A29" s="210">
        <v>0.32</v>
      </c>
      <c r="B29" s="208">
        <f t="shared" si="0"/>
        <v>1.3771277643359572</v>
      </c>
      <c r="C29" s="29">
        <f t="shared" si="1"/>
        <v>0.72614903707369094</v>
      </c>
      <c r="D29" s="135">
        <f t="shared" si="2"/>
        <v>0.32548936363113312</v>
      </c>
      <c r="E29" s="29">
        <f t="shared" si="3"/>
        <v>1.0516384007048241</v>
      </c>
      <c r="G29" s="171">
        <v>3.6</v>
      </c>
      <c r="H29" s="208">
        <f t="shared" si="4"/>
        <v>36.598234443677988</v>
      </c>
      <c r="I29" s="29">
        <f t="shared" si="5"/>
        <v>2.7323722447292559E-2</v>
      </c>
      <c r="J29" s="135">
        <f t="shared" si="6"/>
        <v>18.285455360615348</v>
      </c>
      <c r="K29" s="29">
        <f t="shared" si="7"/>
        <v>18.31277908306264</v>
      </c>
    </row>
    <row r="30" spans="1:11" x14ac:dyDescent="0.4">
      <c r="A30" s="210">
        <v>0.33</v>
      </c>
      <c r="B30" s="208">
        <f t="shared" si="0"/>
        <v>1.3909681284637803</v>
      </c>
      <c r="C30" s="29">
        <f t="shared" si="1"/>
        <v>0.71892373343192617</v>
      </c>
      <c r="D30" s="135">
        <f t="shared" si="2"/>
        <v>0.3360221975159271</v>
      </c>
      <c r="E30" s="29">
        <f t="shared" si="3"/>
        <v>1.0549459309478533</v>
      </c>
      <c r="G30" s="171">
        <v>3.7</v>
      </c>
      <c r="H30" s="208">
        <f t="shared" si="4"/>
        <v>40.447304360067399</v>
      </c>
      <c r="I30" s="29">
        <f t="shared" si="5"/>
        <v>2.4723526470339388E-2</v>
      </c>
      <c r="J30" s="135">
        <f t="shared" si="6"/>
        <v>20.21129041679853</v>
      </c>
      <c r="K30" s="29">
        <f t="shared" si="7"/>
        <v>20.236013943268869</v>
      </c>
    </row>
    <row r="31" spans="1:11" x14ac:dyDescent="0.4">
      <c r="A31" s="210">
        <v>0.34</v>
      </c>
      <c r="B31" s="208">
        <f t="shared" si="0"/>
        <v>1.4049475905635938</v>
      </c>
      <c r="C31" s="29">
        <f t="shared" si="1"/>
        <v>0.71177032276260965</v>
      </c>
      <c r="D31" s="135">
        <f t="shared" si="2"/>
        <v>0.3465886339004921</v>
      </c>
      <c r="E31" s="29">
        <f t="shared" si="3"/>
        <v>1.0583589566631018</v>
      </c>
      <c r="G31" s="171">
        <v>3.8</v>
      </c>
      <c r="H31" s="208">
        <f t="shared" si="4"/>
        <v>44.701184493300815</v>
      </c>
      <c r="I31" s="29">
        <f t="shared" si="5"/>
        <v>2.2370771856165601E-2</v>
      </c>
      <c r="J31" s="135">
        <f t="shared" si="6"/>
        <v>22.339406860722324</v>
      </c>
      <c r="K31" s="29">
        <f t="shared" si="7"/>
        <v>22.361777632578491</v>
      </c>
    </row>
    <row r="32" spans="1:11" x14ac:dyDescent="0.4">
      <c r="A32" s="210">
        <v>0.35</v>
      </c>
      <c r="B32" s="208">
        <f t="shared" si="0"/>
        <v>1.4190675485932571</v>
      </c>
      <c r="C32" s="29">
        <f t="shared" si="1"/>
        <v>0.70468808971871344</v>
      </c>
      <c r="D32" s="135">
        <f t="shared" si="2"/>
        <v>0.3571897294372719</v>
      </c>
      <c r="E32" s="29">
        <f t="shared" si="3"/>
        <v>1.0618778191559852</v>
      </c>
      <c r="G32" s="171">
        <v>3.9</v>
      </c>
      <c r="H32" s="208">
        <f t="shared" si="4"/>
        <v>49.402449105530167</v>
      </c>
      <c r="I32" s="29">
        <f t="shared" si="5"/>
        <v>2.0241911445804391E-2</v>
      </c>
      <c r="J32" s="135">
        <f t="shared" si="6"/>
        <v>24.691103597042183</v>
      </c>
      <c r="K32" s="29">
        <f t="shared" si="7"/>
        <v>24.711345508487984</v>
      </c>
    </row>
    <row r="33" spans="1:11" x14ac:dyDescent="0.4">
      <c r="A33" s="210">
        <v>0.36</v>
      </c>
      <c r="B33" s="208">
        <f t="shared" si="0"/>
        <v>1.4333294145603401</v>
      </c>
      <c r="C33" s="29">
        <f t="shared" si="1"/>
        <v>0.69767632607103103</v>
      </c>
      <c r="D33" s="135">
        <f t="shared" si="2"/>
        <v>0.36782654424465455</v>
      </c>
      <c r="E33" s="29">
        <f t="shared" si="3"/>
        <v>1.0655028703156857</v>
      </c>
      <c r="G33" s="171">
        <v>4</v>
      </c>
      <c r="H33" s="208">
        <f t="shared" si="4"/>
        <v>54.598150033144236</v>
      </c>
      <c r="I33" s="29">
        <f t="shared" si="5"/>
        <v>1.8315638888734179E-2</v>
      </c>
      <c r="J33" s="135">
        <f t="shared" si="6"/>
        <v>27.28991719712775</v>
      </c>
      <c r="K33" s="29">
        <f t="shared" si="7"/>
        <v>27.308232836016487</v>
      </c>
    </row>
    <row r="34" spans="1:11" x14ac:dyDescent="0.4">
      <c r="A34" s="210">
        <v>0.37</v>
      </c>
      <c r="B34" s="208">
        <f t="shared" si="0"/>
        <v>1.4477346146633245</v>
      </c>
      <c r="C34" s="29">
        <f t="shared" si="1"/>
        <v>0.69073433063735468</v>
      </c>
      <c r="D34" s="135">
        <f t="shared" si="2"/>
        <v>0.37850014201298487</v>
      </c>
      <c r="E34" s="29">
        <f t="shared" si="3"/>
        <v>1.0692344726503396</v>
      </c>
      <c r="G34" s="171">
        <v>4.0999999999999996</v>
      </c>
      <c r="H34" s="208">
        <f t="shared" si="4"/>
        <v>60.34028759736195</v>
      </c>
      <c r="I34" s="29">
        <f t="shared" si="5"/>
        <v>1.6572675401761255E-2</v>
      </c>
      <c r="J34" s="135">
        <f t="shared" si="6"/>
        <v>30.161857460980094</v>
      </c>
      <c r="K34" s="29">
        <f t="shared" si="7"/>
        <v>30.178430136381856</v>
      </c>
    </row>
    <row r="35" spans="1:11" x14ac:dyDescent="0.4">
      <c r="A35" s="210">
        <v>0.38</v>
      </c>
      <c r="B35" s="208">
        <f t="shared" si="0"/>
        <v>1.4622845894342245</v>
      </c>
      <c r="C35" s="29">
        <f t="shared" si="1"/>
        <v>0.68386140921235583</v>
      </c>
      <c r="D35" s="135">
        <f t="shared" si="2"/>
        <v>0.38921159011093431</v>
      </c>
      <c r="E35" s="29">
        <f t="shared" si="3"/>
        <v>1.0730729993232901</v>
      </c>
      <c r="G35" s="171">
        <v>4.2</v>
      </c>
      <c r="H35" s="208">
        <f t="shared" si="4"/>
        <v>66.686331040925154</v>
      </c>
      <c r="I35" s="29">
        <f t="shared" si="5"/>
        <v>1.4995576820477703E-2</v>
      </c>
      <c r="J35" s="135">
        <f t="shared" si="6"/>
        <v>33.335667732052336</v>
      </c>
      <c r="K35" s="29">
        <f t="shared" si="7"/>
        <v>33.350663308872818</v>
      </c>
    </row>
    <row r="36" spans="1:11" x14ac:dyDescent="0.4">
      <c r="A36" s="210">
        <v>0.39</v>
      </c>
      <c r="B36" s="208">
        <f t="shared" si="0"/>
        <v>1.4769807938826427</v>
      </c>
      <c r="C36" s="29">
        <f t="shared" si="1"/>
        <v>0.67705687449816465</v>
      </c>
      <c r="D36" s="135">
        <f t="shared" si="2"/>
        <v>0.39996195969223902</v>
      </c>
      <c r="E36" s="29">
        <f t="shared" si="3"/>
        <v>1.0770188341904037</v>
      </c>
      <c r="G36" s="171">
        <v>4.3</v>
      </c>
      <c r="H36" s="208">
        <f t="shared" si="4"/>
        <v>73.699793699595787</v>
      </c>
      <c r="I36" s="29">
        <f t="shared" si="5"/>
        <v>1.3568559012200934E-2</v>
      </c>
      <c r="J36" s="135">
        <f t="shared" si="6"/>
        <v>36.843112570291794</v>
      </c>
      <c r="K36" s="29">
        <f t="shared" si="7"/>
        <v>36.856681129303993</v>
      </c>
    </row>
    <row r="37" spans="1:11" x14ac:dyDescent="0.4">
      <c r="A37" s="210">
        <v>0.4</v>
      </c>
      <c r="B37" s="208">
        <f t="shared" si="0"/>
        <v>1.4918246976412703</v>
      </c>
      <c r="C37" s="29">
        <f t="shared" si="1"/>
        <v>0.67032004603563933</v>
      </c>
      <c r="D37" s="135">
        <f t="shared" si="2"/>
        <v>0.41075232580281551</v>
      </c>
      <c r="E37" s="29">
        <f t="shared" si="3"/>
        <v>1.0810723718384549</v>
      </c>
      <c r="G37" s="171">
        <v>4.4000000000000004</v>
      </c>
      <c r="H37" s="208">
        <f t="shared" si="4"/>
        <v>81.450868664968141</v>
      </c>
      <c r="I37" s="29">
        <f t="shared" si="5"/>
        <v>1.2277339903068436E-2</v>
      </c>
      <c r="J37" s="135">
        <f t="shared" si="6"/>
        <v>40.719295662532538</v>
      </c>
      <c r="K37" s="29">
        <f t="shared" si="7"/>
        <v>40.731573002435603</v>
      </c>
    </row>
    <row r="38" spans="1:11" x14ac:dyDescent="0.4">
      <c r="A38" s="210">
        <v>0.41</v>
      </c>
      <c r="B38" s="208">
        <f t="shared" si="0"/>
        <v>1.5068177851128535</v>
      </c>
      <c r="C38" s="29">
        <f t="shared" si="1"/>
        <v>0.6636502501363194</v>
      </c>
      <c r="D38" s="135">
        <f t="shared" si="2"/>
        <v>0.42158376748826709</v>
      </c>
      <c r="E38" s="29">
        <f t="shared" si="3"/>
        <v>1.0852340176245865</v>
      </c>
      <c r="G38" s="171">
        <v>4.5</v>
      </c>
      <c r="H38" s="208">
        <f t="shared" si="4"/>
        <v>90.017131300521811</v>
      </c>
      <c r="I38" s="29">
        <f t="shared" si="5"/>
        <v>1.1108996538242306E-2</v>
      </c>
      <c r="J38" s="135">
        <f t="shared" si="6"/>
        <v>45.003011151991785</v>
      </c>
      <c r="K38" s="29">
        <f t="shared" si="7"/>
        <v>45.014120148530026</v>
      </c>
    </row>
    <row r="39" spans="1:11" x14ac:dyDescent="0.4">
      <c r="A39" s="210">
        <v>0.42</v>
      </c>
      <c r="B39" s="208">
        <f t="shared" si="0"/>
        <v>1.5219615556186337</v>
      </c>
      <c r="C39" s="29">
        <f t="shared" si="1"/>
        <v>0.65704681981505675</v>
      </c>
      <c r="D39" s="135">
        <f t="shared" si="2"/>
        <v>0.43245736790178846</v>
      </c>
      <c r="E39" s="29">
        <f t="shared" si="3"/>
        <v>1.0895041877168452</v>
      </c>
      <c r="G39" s="171">
        <v>4.5999999999999996</v>
      </c>
      <c r="H39" s="208">
        <f t="shared" si="4"/>
        <v>99.484315641933776</v>
      </c>
      <c r="I39" s="29">
        <f t="shared" si="5"/>
        <v>1.0051835744633586E-2</v>
      </c>
      <c r="J39" s="135">
        <f t="shared" si="6"/>
        <v>49.737131903094571</v>
      </c>
      <c r="K39" s="29">
        <f t="shared" si="7"/>
        <v>49.747183738839205</v>
      </c>
    </row>
    <row r="40" spans="1:11" x14ac:dyDescent="0.4">
      <c r="A40" s="210">
        <v>0.43</v>
      </c>
      <c r="B40" s="208">
        <f t="shared" si="0"/>
        <v>1.5372575235482815</v>
      </c>
      <c r="C40" s="29">
        <f t="shared" si="1"/>
        <v>0.65050909472331653</v>
      </c>
      <c r="D40" s="135">
        <f t="shared" si="2"/>
        <v>0.44337421441248248</v>
      </c>
      <c r="E40" s="29">
        <f t="shared" si="3"/>
        <v>1.0938833091357991</v>
      </c>
      <c r="G40" s="171">
        <v>4.7</v>
      </c>
      <c r="H40" s="208">
        <f t="shared" si="4"/>
        <v>109.94717245212352</v>
      </c>
      <c r="I40" s="29">
        <f t="shared" si="5"/>
        <v>9.0952771016958155E-3</v>
      </c>
      <c r="J40" s="135">
        <f t="shared" si="6"/>
        <v>54.969038587510916</v>
      </c>
      <c r="K40" s="29">
        <f t="shared" si="7"/>
        <v>54.978133864612609</v>
      </c>
    </row>
    <row r="41" spans="1:11" x14ac:dyDescent="0.4">
      <c r="A41" s="210">
        <v>0.44</v>
      </c>
      <c r="B41" s="208">
        <f t="shared" si="0"/>
        <v>1.552707218511336</v>
      </c>
      <c r="C41" s="29">
        <f t="shared" si="1"/>
        <v>0.64403642108314141</v>
      </c>
      <c r="D41" s="135">
        <f t="shared" si="2"/>
        <v>0.45433539871409734</v>
      </c>
      <c r="E41" s="29">
        <f t="shared" si="3"/>
        <v>1.0983718197972387</v>
      </c>
      <c r="G41" s="171">
        <v>4.8</v>
      </c>
      <c r="H41" s="208">
        <f t="shared" si="4"/>
        <v>121.51041751873485</v>
      </c>
      <c r="I41" s="29">
        <f t="shared" si="5"/>
        <v>8.2297470490200302E-3</v>
      </c>
      <c r="J41" s="135">
        <f t="shared" si="6"/>
        <v>60.75109388584292</v>
      </c>
      <c r="K41" s="29">
        <f t="shared" si="7"/>
        <v>60.759323632891935</v>
      </c>
    </row>
    <row r="42" spans="1:11" x14ac:dyDescent="0.4">
      <c r="A42" s="210">
        <v>0.45</v>
      </c>
      <c r="B42" s="208">
        <f t="shared" si="0"/>
        <v>1.5683121854901689</v>
      </c>
      <c r="C42" s="29">
        <f t="shared" si="1"/>
        <v>0.63762815162177333</v>
      </c>
      <c r="D42" s="135">
        <f t="shared" si="2"/>
        <v>0.4653420169341978</v>
      </c>
      <c r="E42" s="29">
        <f t="shared" si="3"/>
        <v>1.1029701685559712</v>
      </c>
      <c r="G42" s="171">
        <v>4.9000000000000004</v>
      </c>
      <c r="H42" s="208">
        <f t="shared" si="4"/>
        <v>134.28977968493552</v>
      </c>
      <c r="I42" s="29">
        <f t="shared" si="5"/>
        <v>7.4465830709243381E-3</v>
      </c>
      <c r="J42" s="135">
        <f t="shared" si="6"/>
        <v>67.141166550932297</v>
      </c>
      <c r="K42" s="29">
        <f t="shared" si="7"/>
        <v>67.148613134003227</v>
      </c>
    </row>
    <row r="43" spans="1:11" x14ac:dyDescent="0.4">
      <c r="A43" s="210">
        <v>0.46</v>
      </c>
      <c r="B43" s="208">
        <f t="shared" si="0"/>
        <v>1.5840739849944818</v>
      </c>
      <c r="C43" s="29">
        <f t="shared" si="1"/>
        <v>0.63128364550692595</v>
      </c>
      <c r="D43" s="135">
        <f t="shared" si="2"/>
        <v>0.47639516974377794</v>
      </c>
      <c r="E43" s="29">
        <f t="shared" si="3"/>
        <v>1.1076788152507038</v>
      </c>
      <c r="G43" s="171">
        <v>5</v>
      </c>
      <c r="H43" s="208">
        <f t="shared" si="4"/>
        <v>148.4131591025766</v>
      </c>
      <c r="I43" s="29">
        <f t="shared" si="5"/>
        <v>6.737946999085467E-3</v>
      </c>
      <c r="J43" s="135">
        <f t="shared" si="6"/>
        <v>74.203210577788752</v>
      </c>
      <c r="K43" s="29">
        <f t="shared" si="7"/>
        <v>74.209948524787848</v>
      </c>
    </row>
    <row r="44" spans="1:11" x14ac:dyDescent="0.4">
      <c r="A44" s="210">
        <v>0.47</v>
      </c>
      <c r="B44" s="208">
        <f t="shared" si="0"/>
        <v>1.5999941932173602</v>
      </c>
      <c r="C44" s="29">
        <f t="shared" si="1"/>
        <v>0.62500226828270078</v>
      </c>
      <c r="D44" s="135">
        <f t="shared" si="2"/>
        <v>0.48749596246732962</v>
      </c>
      <c r="E44" s="29">
        <f t="shared" si="3"/>
        <v>1.1124982307500306</v>
      </c>
      <c r="G44" s="171">
        <v>5.0999999999999996</v>
      </c>
      <c r="H44" s="208">
        <f t="shared" si="4"/>
        <v>164.0219072999017</v>
      </c>
      <c r="I44" s="29">
        <f t="shared" si="5"/>
        <v>6.0967465655156379E-3</v>
      </c>
      <c r="J44" s="135">
        <f t="shared" si="6"/>
        <v>82.007905276668097</v>
      </c>
      <c r="K44" s="29">
        <f t="shared" si="7"/>
        <v>82.014002023233601</v>
      </c>
    </row>
    <row r="45" spans="1:11" x14ac:dyDescent="0.4">
      <c r="A45" s="210">
        <v>0.48</v>
      </c>
      <c r="B45" s="208">
        <f t="shared" si="0"/>
        <v>1.6160744021928934</v>
      </c>
      <c r="C45" s="29">
        <f t="shared" si="1"/>
        <v>0.61878339180614084</v>
      </c>
      <c r="D45" s="135">
        <f t="shared" si="2"/>
        <v>0.49864550519337625</v>
      </c>
      <c r="E45" s="29">
        <f t="shared" si="3"/>
        <v>1.1174288969995172</v>
      </c>
      <c r="G45" s="171">
        <v>5.2</v>
      </c>
      <c r="H45" s="208">
        <f t="shared" si="4"/>
        <v>181.27224187515122</v>
      </c>
      <c r="I45" s="29">
        <f t="shared" si="5"/>
        <v>5.5165644207607716E-3</v>
      </c>
      <c r="J45" s="135">
        <f t="shared" si="6"/>
        <v>90.633362655365232</v>
      </c>
      <c r="K45" s="29">
        <f t="shared" si="7"/>
        <v>90.638879219785991</v>
      </c>
    </row>
    <row r="46" spans="1:11" x14ac:dyDescent="0.4">
      <c r="A46" s="210">
        <v>0.49</v>
      </c>
      <c r="B46" s="208">
        <f t="shared" si="0"/>
        <v>1.6323162199553789</v>
      </c>
      <c r="C46" s="29">
        <f t="shared" si="1"/>
        <v>0.61262639418441611</v>
      </c>
      <c r="D46" s="135">
        <f t="shared" si="2"/>
        <v>0.50984491288548139</v>
      </c>
      <c r="E46" s="29">
        <f t="shared" si="3"/>
        <v>1.1224713070698975</v>
      </c>
      <c r="G46" s="171">
        <v>5.3</v>
      </c>
      <c r="H46" s="208">
        <f t="shared" si="4"/>
        <v>200.33680997479166</v>
      </c>
      <c r="I46" s="29">
        <f t="shared" si="5"/>
        <v>4.991593906910217E-3</v>
      </c>
      <c r="J46" s="135">
        <f t="shared" si="6"/>
        <v>100.16590919044238</v>
      </c>
      <c r="K46" s="29">
        <f t="shared" si="7"/>
        <v>100.17090078434929</v>
      </c>
    </row>
    <row r="47" spans="1:11" x14ac:dyDescent="0.4">
      <c r="A47" s="210">
        <v>0.5</v>
      </c>
      <c r="B47" s="208">
        <f t="shared" si="0"/>
        <v>1.6487212707001282</v>
      </c>
      <c r="C47" s="29">
        <f t="shared" si="1"/>
        <v>0.60653065971263342</v>
      </c>
      <c r="D47" s="135">
        <f t="shared" si="2"/>
        <v>0.52109530549374738</v>
      </c>
      <c r="E47" s="29">
        <f t="shared" si="3"/>
        <v>1.1276259652063807</v>
      </c>
      <c r="G47" s="171">
        <v>5.4</v>
      </c>
      <c r="H47" s="208">
        <f t="shared" si="4"/>
        <v>221.40641620418717</v>
      </c>
      <c r="I47" s="29">
        <f t="shared" si="5"/>
        <v>4.5165809426126659E-3</v>
      </c>
      <c r="J47" s="135">
        <f t="shared" si="6"/>
        <v>110.70094981162228</v>
      </c>
      <c r="K47" s="29">
        <f t="shared" si="7"/>
        <v>110.70546639256489</v>
      </c>
    </row>
    <row r="48" spans="1:11" x14ac:dyDescent="0.4">
      <c r="A48" s="210">
        <v>0.6</v>
      </c>
      <c r="B48" s="208">
        <f t="shared" si="0"/>
        <v>1.8221188003905089</v>
      </c>
      <c r="C48" s="29">
        <f t="shared" si="1"/>
        <v>0.54881163609402639</v>
      </c>
      <c r="D48" s="135">
        <f t="shared" si="2"/>
        <v>0.63665358214824119</v>
      </c>
      <c r="E48" s="29">
        <f t="shared" si="3"/>
        <v>1.1854652182422676</v>
      </c>
      <c r="G48" s="171">
        <v>5.5</v>
      </c>
      <c r="H48" s="208">
        <f t="shared" si="4"/>
        <v>244.69193226422038</v>
      </c>
      <c r="I48" s="29">
        <f t="shared" si="5"/>
        <v>4.0867714384640666E-3</v>
      </c>
      <c r="J48" s="135">
        <f t="shared" si="6"/>
        <v>122.34392274639096</v>
      </c>
      <c r="K48" s="29">
        <f t="shared" si="7"/>
        <v>122.34800951782942</v>
      </c>
    </row>
    <row r="49" spans="1:11" x14ac:dyDescent="0.4">
      <c r="A49" s="210">
        <v>0.7</v>
      </c>
      <c r="B49" s="208">
        <f t="shared" si="0"/>
        <v>2.0137527074704766</v>
      </c>
      <c r="C49" s="29">
        <f t="shared" si="1"/>
        <v>0.49658530379140953</v>
      </c>
      <c r="D49" s="135">
        <f t="shared" si="2"/>
        <v>0.75858370183953361</v>
      </c>
      <c r="E49" s="29">
        <f t="shared" si="3"/>
        <v>1.255169005630943</v>
      </c>
      <c r="G49" s="171">
        <v>5.6</v>
      </c>
      <c r="H49" s="208">
        <f t="shared" si="4"/>
        <v>270.42640742615254</v>
      </c>
      <c r="I49" s="29">
        <f t="shared" si="5"/>
        <v>3.697863716482932E-3</v>
      </c>
      <c r="J49" s="135">
        <f t="shared" si="6"/>
        <v>135.21135478121803</v>
      </c>
      <c r="K49" s="29">
        <f t="shared" si="7"/>
        <v>135.2150526449345</v>
      </c>
    </row>
    <row r="50" spans="1:11" x14ac:dyDescent="0.4">
      <c r="A50" s="210">
        <v>0.8</v>
      </c>
      <c r="B50" s="208">
        <f t="shared" si="0"/>
        <v>2.2255409284924679</v>
      </c>
      <c r="C50" s="29">
        <f t="shared" si="1"/>
        <v>0.44932896411722156</v>
      </c>
      <c r="D50" s="135">
        <f t="shared" si="2"/>
        <v>0.88810598218762304</v>
      </c>
      <c r="E50" s="29">
        <f t="shared" si="3"/>
        <v>1.3374349463048447</v>
      </c>
      <c r="G50" s="171">
        <v>5.7</v>
      </c>
      <c r="H50" s="208">
        <f t="shared" si="4"/>
        <v>298.86740096706029</v>
      </c>
      <c r="I50" s="29">
        <f t="shared" si="5"/>
        <v>3.345965457471272E-3</v>
      </c>
      <c r="J50" s="135">
        <f t="shared" si="6"/>
        <v>149.43202750080141</v>
      </c>
      <c r="K50" s="29">
        <f t="shared" si="7"/>
        <v>149.43537346625888</v>
      </c>
    </row>
    <row r="51" spans="1:11" x14ac:dyDescent="0.4">
      <c r="A51" s="211">
        <v>0.9</v>
      </c>
      <c r="B51" s="209">
        <f t="shared" si="0"/>
        <v>2.4596031111569499</v>
      </c>
      <c r="C51" s="30">
        <f t="shared" si="1"/>
        <v>0.40656965974059911</v>
      </c>
      <c r="D51" s="134">
        <f t="shared" si="2"/>
        <v>1.0265167257081755</v>
      </c>
      <c r="E51" s="30">
        <f t="shared" si="3"/>
        <v>1.4330863854487745</v>
      </c>
      <c r="G51" s="171">
        <v>5.8</v>
      </c>
      <c r="H51" s="208">
        <f t="shared" si="4"/>
        <v>330.29955990964862</v>
      </c>
      <c r="I51" s="29">
        <f t="shared" si="5"/>
        <v>3.0275547453758153E-3</v>
      </c>
      <c r="J51" s="135">
        <f t="shared" si="6"/>
        <v>165.14826617745163</v>
      </c>
      <c r="K51" s="29">
        <f t="shared" si="7"/>
        <v>165.15129373219699</v>
      </c>
    </row>
    <row r="52" spans="1:11" x14ac:dyDescent="0.4">
      <c r="G52" s="171">
        <v>5.9</v>
      </c>
      <c r="H52" s="208">
        <f t="shared" si="4"/>
        <v>365.03746786532889</v>
      </c>
      <c r="I52" s="29">
        <f t="shared" si="5"/>
        <v>2.7394448187683684E-3</v>
      </c>
      <c r="J52" s="135">
        <f t="shared" si="6"/>
        <v>182.51736421025507</v>
      </c>
      <c r="K52" s="29">
        <f t="shared" si="7"/>
        <v>182.52010365507383</v>
      </c>
    </row>
    <row r="53" spans="1:11" x14ac:dyDescent="0.4">
      <c r="G53" s="172">
        <v>6</v>
      </c>
      <c r="H53" s="209">
        <f t="shared" si="4"/>
        <v>403.42879349273511</v>
      </c>
      <c r="I53" s="30">
        <f t="shared" si="5"/>
        <v>2.4787521766663585E-3</v>
      </c>
      <c r="J53" s="134">
        <f t="shared" si="6"/>
        <v>201.71315737027922</v>
      </c>
      <c r="K53" s="30">
        <f t="shared" si="7"/>
        <v>201.71563612245589</v>
      </c>
    </row>
  </sheetData>
  <mergeCells count="1">
    <mergeCell ref="A1:K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zoomScaleNormal="100" workbookViewId="0">
      <selection sqref="A1:M1"/>
    </sheetView>
  </sheetViews>
  <sheetFormatPr defaultRowHeight="16.5" x14ac:dyDescent="0.4"/>
  <cols>
    <col min="1" max="1" width="3.09765625" style="227" bestFit="1" customWidth="1"/>
    <col min="2" max="6" width="4.3984375" style="227" customWidth="1"/>
    <col min="7" max="7" width="2.09765625" style="227" customWidth="1"/>
    <col min="8" max="8" width="3.09765625" style="227" customWidth="1"/>
    <col min="9" max="13" width="4.3984375" style="227" customWidth="1"/>
    <col min="14" max="16384" width="8.796875" style="227"/>
  </cols>
  <sheetData>
    <row r="1" spans="1:13" x14ac:dyDescent="0.4">
      <c r="A1" s="252" t="s">
        <v>272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</row>
    <row r="2" spans="1:13" x14ac:dyDescent="0.4">
      <c r="A2" s="108" t="s">
        <v>270</v>
      </c>
      <c r="B2" s="225">
        <v>1</v>
      </c>
      <c r="C2" s="225">
        <v>2</v>
      </c>
      <c r="D2" s="225">
        <v>3</v>
      </c>
      <c r="E2" s="225">
        <v>4</v>
      </c>
      <c r="F2" s="226">
        <v>5</v>
      </c>
      <c r="H2" s="108" t="s">
        <v>270</v>
      </c>
      <c r="I2" s="225">
        <v>1</v>
      </c>
      <c r="J2" s="225">
        <v>2</v>
      </c>
      <c r="K2" s="225">
        <v>3</v>
      </c>
      <c r="L2" s="225">
        <v>4</v>
      </c>
      <c r="M2" s="226">
        <v>5</v>
      </c>
    </row>
    <row r="3" spans="1:13" x14ac:dyDescent="0.4">
      <c r="A3" s="29">
        <v>1</v>
      </c>
      <c r="B3" s="13">
        <f>$A3*(B$2/6)</f>
        <v>0.16666666666666666</v>
      </c>
      <c r="C3" s="13">
        <f t="shared" ref="C3:F18" si="0">$A3*(C$2/6)</f>
        <v>0.33333333333333331</v>
      </c>
      <c r="D3" s="13">
        <f t="shared" si="0"/>
        <v>0.5</v>
      </c>
      <c r="E3" s="13">
        <f t="shared" si="0"/>
        <v>0.66666666666666663</v>
      </c>
      <c r="F3" s="14">
        <f t="shared" si="0"/>
        <v>0.83333333333333337</v>
      </c>
      <c r="H3" s="29">
        <v>51</v>
      </c>
      <c r="I3" s="13">
        <f>$H3*(B$2/6)</f>
        <v>8.5</v>
      </c>
      <c r="J3" s="13">
        <f>$H3*(C$2/6)</f>
        <v>17</v>
      </c>
      <c r="K3" s="13">
        <f>$H3*(D$2/6)</f>
        <v>25.5</v>
      </c>
      <c r="L3" s="13">
        <f>$H3*(E$2/6)</f>
        <v>34</v>
      </c>
      <c r="M3" s="14">
        <f>$H3*(F$2/6)</f>
        <v>42.5</v>
      </c>
    </row>
    <row r="4" spans="1:13" x14ac:dyDescent="0.4">
      <c r="A4" s="29">
        <v>2</v>
      </c>
      <c r="B4" s="13">
        <f t="shared" ref="B4:F35" si="1">$A4*(B$2/6)</f>
        <v>0.33333333333333331</v>
      </c>
      <c r="C4" s="13">
        <f t="shared" si="0"/>
        <v>0.66666666666666663</v>
      </c>
      <c r="D4" s="13">
        <f t="shared" si="0"/>
        <v>1</v>
      </c>
      <c r="E4" s="13">
        <f t="shared" si="0"/>
        <v>1.3333333333333333</v>
      </c>
      <c r="F4" s="14">
        <f t="shared" si="0"/>
        <v>1.6666666666666667</v>
      </c>
      <c r="H4" s="29">
        <v>52</v>
      </c>
      <c r="I4" s="13">
        <f>$H4*(B$2/6)</f>
        <v>8.6666666666666661</v>
      </c>
      <c r="J4" s="13">
        <f>$H4*(C$2/6)</f>
        <v>17.333333333333332</v>
      </c>
      <c r="K4" s="13">
        <f>$H4*(D$2/6)</f>
        <v>26</v>
      </c>
      <c r="L4" s="13">
        <f>$H4*(E$2/6)</f>
        <v>34.666666666666664</v>
      </c>
      <c r="M4" s="14">
        <f>$H4*(F$2/6)</f>
        <v>43.333333333333336</v>
      </c>
    </row>
    <row r="5" spans="1:13" x14ac:dyDescent="0.4">
      <c r="A5" s="29">
        <v>3</v>
      </c>
      <c r="B5" s="13">
        <f t="shared" si="1"/>
        <v>0.5</v>
      </c>
      <c r="C5" s="13">
        <f t="shared" si="0"/>
        <v>1</v>
      </c>
      <c r="D5" s="13">
        <f t="shared" si="0"/>
        <v>1.5</v>
      </c>
      <c r="E5" s="13">
        <f t="shared" si="0"/>
        <v>2</v>
      </c>
      <c r="F5" s="14">
        <f t="shared" si="0"/>
        <v>2.5</v>
      </c>
      <c r="H5" s="29">
        <v>53</v>
      </c>
      <c r="I5" s="13">
        <f>$H5*(B$2/6)</f>
        <v>8.8333333333333321</v>
      </c>
      <c r="J5" s="13">
        <f>$H5*(C$2/6)</f>
        <v>17.666666666666664</v>
      </c>
      <c r="K5" s="13">
        <f>$H5*(D$2/6)</f>
        <v>26.5</v>
      </c>
      <c r="L5" s="13">
        <f>$H5*(E$2/6)</f>
        <v>35.333333333333329</v>
      </c>
      <c r="M5" s="14">
        <f>$H5*(F$2/6)</f>
        <v>44.166666666666671</v>
      </c>
    </row>
    <row r="6" spans="1:13" x14ac:dyDescent="0.4">
      <c r="A6" s="29">
        <v>4</v>
      </c>
      <c r="B6" s="13">
        <f t="shared" si="1"/>
        <v>0.66666666666666663</v>
      </c>
      <c r="C6" s="13">
        <f t="shared" si="0"/>
        <v>1.3333333333333333</v>
      </c>
      <c r="D6" s="13">
        <f t="shared" si="0"/>
        <v>2</v>
      </c>
      <c r="E6" s="13">
        <f t="shared" si="0"/>
        <v>2.6666666666666665</v>
      </c>
      <c r="F6" s="14">
        <f t="shared" si="0"/>
        <v>3.3333333333333335</v>
      </c>
      <c r="H6" s="29">
        <v>54</v>
      </c>
      <c r="I6" s="13">
        <f>$H6*(B$2/6)</f>
        <v>9</v>
      </c>
      <c r="J6" s="13">
        <f>$H6*(C$2/6)</f>
        <v>18</v>
      </c>
      <c r="K6" s="13">
        <f>$H6*(D$2/6)</f>
        <v>27</v>
      </c>
      <c r="L6" s="13">
        <f>$H6*(E$2/6)</f>
        <v>36</v>
      </c>
      <c r="M6" s="14">
        <f>$H6*(F$2/6)</f>
        <v>45</v>
      </c>
    </row>
    <row r="7" spans="1:13" x14ac:dyDescent="0.4">
      <c r="A7" s="29">
        <v>5</v>
      </c>
      <c r="B7" s="13">
        <f t="shared" si="1"/>
        <v>0.83333333333333326</v>
      </c>
      <c r="C7" s="13">
        <f t="shared" si="0"/>
        <v>1.6666666666666665</v>
      </c>
      <c r="D7" s="13">
        <f t="shared" si="0"/>
        <v>2.5</v>
      </c>
      <c r="E7" s="13">
        <f t="shared" si="0"/>
        <v>3.333333333333333</v>
      </c>
      <c r="F7" s="14">
        <f t="shared" si="0"/>
        <v>4.166666666666667</v>
      </c>
      <c r="H7" s="29">
        <v>55</v>
      </c>
      <c r="I7" s="13">
        <f>$H7*(B$2/6)</f>
        <v>9.1666666666666661</v>
      </c>
      <c r="J7" s="13">
        <f>$H7*(C$2/6)</f>
        <v>18.333333333333332</v>
      </c>
      <c r="K7" s="13">
        <f>$H7*(D$2/6)</f>
        <v>27.5</v>
      </c>
      <c r="L7" s="13">
        <f>$H7*(E$2/6)</f>
        <v>36.666666666666664</v>
      </c>
      <c r="M7" s="14">
        <f>$H7*(F$2/6)</f>
        <v>45.833333333333336</v>
      </c>
    </row>
    <row r="8" spans="1:13" x14ac:dyDescent="0.4">
      <c r="A8" s="29">
        <v>6</v>
      </c>
      <c r="B8" s="13">
        <f t="shared" si="1"/>
        <v>1</v>
      </c>
      <c r="C8" s="13">
        <f t="shared" si="0"/>
        <v>2</v>
      </c>
      <c r="D8" s="13">
        <f t="shared" si="0"/>
        <v>3</v>
      </c>
      <c r="E8" s="13">
        <f t="shared" si="0"/>
        <v>4</v>
      </c>
      <c r="F8" s="14">
        <f t="shared" si="0"/>
        <v>5</v>
      </c>
      <c r="H8" s="29">
        <v>56</v>
      </c>
      <c r="I8" s="13">
        <f>$H8*(B$2/6)</f>
        <v>9.3333333333333321</v>
      </c>
      <c r="J8" s="13">
        <f>$H8*(C$2/6)</f>
        <v>18.666666666666664</v>
      </c>
      <c r="K8" s="13">
        <f>$H8*(D$2/6)</f>
        <v>28</v>
      </c>
      <c r="L8" s="13">
        <f>$H8*(E$2/6)</f>
        <v>37.333333333333329</v>
      </c>
      <c r="M8" s="14">
        <f>$H8*(F$2/6)</f>
        <v>46.666666666666671</v>
      </c>
    </row>
    <row r="9" spans="1:13" x14ac:dyDescent="0.4">
      <c r="A9" s="29">
        <v>7</v>
      </c>
      <c r="B9" s="13">
        <f t="shared" si="1"/>
        <v>1.1666666666666665</v>
      </c>
      <c r="C9" s="13">
        <f t="shared" si="0"/>
        <v>2.333333333333333</v>
      </c>
      <c r="D9" s="13">
        <f t="shared" si="0"/>
        <v>3.5</v>
      </c>
      <c r="E9" s="13">
        <f t="shared" si="0"/>
        <v>4.6666666666666661</v>
      </c>
      <c r="F9" s="14">
        <f t="shared" si="0"/>
        <v>5.8333333333333339</v>
      </c>
      <c r="H9" s="29">
        <v>57</v>
      </c>
      <c r="I9" s="13">
        <f>$H9*(B$2/6)</f>
        <v>9.5</v>
      </c>
      <c r="J9" s="13">
        <f>$H9*(C$2/6)</f>
        <v>19</v>
      </c>
      <c r="K9" s="13">
        <f>$H9*(D$2/6)</f>
        <v>28.5</v>
      </c>
      <c r="L9" s="13">
        <f>$H9*(E$2/6)</f>
        <v>38</v>
      </c>
      <c r="M9" s="14">
        <f>$H9*(F$2/6)</f>
        <v>47.5</v>
      </c>
    </row>
    <row r="10" spans="1:13" x14ac:dyDescent="0.4">
      <c r="A10" s="29">
        <v>8</v>
      </c>
      <c r="B10" s="13">
        <f t="shared" si="1"/>
        <v>1.3333333333333333</v>
      </c>
      <c r="C10" s="13">
        <f t="shared" si="0"/>
        <v>2.6666666666666665</v>
      </c>
      <c r="D10" s="13">
        <f t="shared" si="0"/>
        <v>4</v>
      </c>
      <c r="E10" s="13">
        <f t="shared" si="0"/>
        <v>5.333333333333333</v>
      </c>
      <c r="F10" s="14">
        <f t="shared" si="0"/>
        <v>6.666666666666667</v>
      </c>
      <c r="H10" s="29">
        <v>58</v>
      </c>
      <c r="I10" s="13">
        <f>$H10*(B$2/6)</f>
        <v>9.6666666666666661</v>
      </c>
      <c r="J10" s="13">
        <f>$H10*(C$2/6)</f>
        <v>19.333333333333332</v>
      </c>
      <c r="K10" s="13">
        <f>$H10*(D$2/6)</f>
        <v>29</v>
      </c>
      <c r="L10" s="13">
        <f>$H10*(E$2/6)</f>
        <v>38.666666666666664</v>
      </c>
      <c r="M10" s="14">
        <f>$H10*(F$2/6)</f>
        <v>48.333333333333336</v>
      </c>
    </row>
    <row r="11" spans="1:13" x14ac:dyDescent="0.4">
      <c r="A11" s="29">
        <v>9</v>
      </c>
      <c r="B11" s="13">
        <f t="shared" si="1"/>
        <v>1.5</v>
      </c>
      <c r="C11" s="13">
        <f t="shared" si="0"/>
        <v>3</v>
      </c>
      <c r="D11" s="13">
        <f t="shared" si="0"/>
        <v>4.5</v>
      </c>
      <c r="E11" s="13">
        <f t="shared" si="0"/>
        <v>6</v>
      </c>
      <c r="F11" s="14">
        <f t="shared" si="0"/>
        <v>7.5</v>
      </c>
      <c r="H11" s="29">
        <v>59</v>
      </c>
      <c r="I11" s="13">
        <f>$H11*(B$2/6)</f>
        <v>9.8333333333333321</v>
      </c>
      <c r="J11" s="13">
        <f>$H11*(C$2/6)</f>
        <v>19.666666666666664</v>
      </c>
      <c r="K11" s="13">
        <f>$H11*(D$2/6)</f>
        <v>29.5</v>
      </c>
      <c r="L11" s="13">
        <f>$H11*(E$2/6)</f>
        <v>39.333333333333329</v>
      </c>
      <c r="M11" s="14">
        <f>$H11*(F$2/6)</f>
        <v>49.166666666666671</v>
      </c>
    </row>
    <row r="12" spans="1:13" x14ac:dyDescent="0.4">
      <c r="A12" s="29">
        <v>10</v>
      </c>
      <c r="B12" s="13">
        <f t="shared" si="1"/>
        <v>1.6666666666666665</v>
      </c>
      <c r="C12" s="13">
        <f t="shared" si="0"/>
        <v>3.333333333333333</v>
      </c>
      <c r="D12" s="13">
        <f t="shared" si="0"/>
        <v>5</v>
      </c>
      <c r="E12" s="13">
        <f t="shared" si="0"/>
        <v>6.6666666666666661</v>
      </c>
      <c r="F12" s="14">
        <f t="shared" si="0"/>
        <v>8.3333333333333339</v>
      </c>
      <c r="H12" s="29">
        <v>60</v>
      </c>
      <c r="I12" s="13">
        <f>$H12*(B$2/6)</f>
        <v>10</v>
      </c>
      <c r="J12" s="13">
        <f>$H12*(C$2/6)</f>
        <v>20</v>
      </c>
      <c r="K12" s="13">
        <f>$H12*(D$2/6)</f>
        <v>30</v>
      </c>
      <c r="L12" s="13">
        <f>$H12*(E$2/6)</f>
        <v>40</v>
      </c>
      <c r="M12" s="14">
        <f>$H12*(F$2/6)</f>
        <v>50</v>
      </c>
    </row>
    <row r="13" spans="1:13" x14ac:dyDescent="0.4">
      <c r="A13" s="29">
        <v>11</v>
      </c>
      <c r="B13" s="13">
        <f t="shared" si="1"/>
        <v>1.8333333333333333</v>
      </c>
      <c r="C13" s="13">
        <f t="shared" si="0"/>
        <v>3.6666666666666665</v>
      </c>
      <c r="D13" s="13">
        <f t="shared" si="0"/>
        <v>5.5</v>
      </c>
      <c r="E13" s="13">
        <f t="shared" si="0"/>
        <v>7.333333333333333</v>
      </c>
      <c r="F13" s="14">
        <f t="shared" si="0"/>
        <v>9.1666666666666679</v>
      </c>
      <c r="H13" s="29">
        <v>61</v>
      </c>
      <c r="I13" s="13">
        <f>$H13*(B$2/6)</f>
        <v>10.166666666666666</v>
      </c>
      <c r="J13" s="13">
        <f>$H13*(C$2/6)</f>
        <v>20.333333333333332</v>
      </c>
      <c r="K13" s="13">
        <f>$H13*(D$2/6)</f>
        <v>30.5</v>
      </c>
      <c r="L13" s="13">
        <f>$H13*(E$2/6)</f>
        <v>40.666666666666664</v>
      </c>
      <c r="M13" s="14">
        <f>$H13*(F$2/6)</f>
        <v>50.833333333333336</v>
      </c>
    </row>
    <row r="14" spans="1:13" x14ac:dyDescent="0.4">
      <c r="A14" s="29">
        <v>12</v>
      </c>
      <c r="B14" s="13">
        <f t="shared" si="1"/>
        <v>2</v>
      </c>
      <c r="C14" s="13">
        <f t="shared" si="0"/>
        <v>4</v>
      </c>
      <c r="D14" s="13">
        <f t="shared" si="0"/>
        <v>6</v>
      </c>
      <c r="E14" s="13">
        <f t="shared" si="0"/>
        <v>8</v>
      </c>
      <c r="F14" s="14">
        <f t="shared" si="0"/>
        <v>10</v>
      </c>
      <c r="H14" s="29">
        <v>62</v>
      </c>
      <c r="I14" s="13">
        <f>$H14*(B$2/6)</f>
        <v>10.333333333333332</v>
      </c>
      <c r="J14" s="13">
        <f>$H14*(C$2/6)</f>
        <v>20.666666666666664</v>
      </c>
      <c r="K14" s="13">
        <f>$H14*(D$2/6)</f>
        <v>31</v>
      </c>
      <c r="L14" s="13">
        <f>$H14*(E$2/6)</f>
        <v>41.333333333333329</v>
      </c>
      <c r="M14" s="14">
        <f>$H14*(F$2/6)</f>
        <v>51.666666666666671</v>
      </c>
    </row>
    <row r="15" spans="1:13" x14ac:dyDescent="0.4">
      <c r="A15" s="29">
        <v>13</v>
      </c>
      <c r="B15" s="13">
        <f t="shared" si="1"/>
        <v>2.1666666666666665</v>
      </c>
      <c r="C15" s="13">
        <f t="shared" si="0"/>
        <v>4.333333333333333</v>
      </c>
      <c r="D15" s="13">
        <f t="shared" si="0"/>
        <v>6.5</v>
      </c>
      <c r="E15" s="13">
        <f t="shared" si="0"/>
        <v>8.6666666666666661</v>
      </c>
      <c r="F15" s="14">
        <f t="shared" si="0"/>
        <v>10.833333333333334</v>
      </c>
      <c r="H15" s="29">
        <v>63</v>
      </c>
      <c r="I15" s="13">
        <f>$H15*(B$2/6)</f>
        <v>10.5</v>
      </c>
      <c r="J15" s="13">
        <f>$H15*(C$2/6)</f>
        <v>21</v>
      </c>
      <c r="K15" s="13">
        <f>$H15*(D$2/6)</f>
        <v>31.5</v>
      </c>
      <c r="L15" s="13">
        <f>$H15*(E$2/6)</f>
        <v>42</v>
      </c>
      <c r="M15" s="14">
        <f>$H15*(F$2/6)</f>
        <v>52.5</v>
      </c>
    </row>
    <row r="16" spans="1:13" x14ac:dyDescent="0.4">
      <c r="A16" s="29">
        <v>14</v>
      </c>
      <c r="B16" s="13">
        <f t="shared" si="1"/>
        <v>2.333333333333333</v>
      </c>
      <c r="C16" s="13">
        <f t="shared" si="0"/>
        <v>4.6666666666666661</v>
      </c>
      <c r="D16" s="13">
        <f t="shared" si="0"/>
        <v>7</v>
      </c>
      <c r="E16" s="13">
        <f t="shared" si="0"/>
        <v>9.3333333333333321</v>
      </c>
      <c r="F16" s="14">
        <f t="shared" si="0"/>
        <v>11.666666666666668</v>
      </c>
      <c r="H16" s="29">
        <v>64</v>
      </c>
      <c r="I16" s="13">
        <f>$H16*(B$2/6)</f>
        <v>10.666666666666666</v>
      </c>
      <c r="J16" s="13">
        <f>$H16*(C$2/6)</f>
        <v>21.333333333333332</v>
      </c>
      <c r="K16" s="13">
        <f>$H16*(D$2/6)</f>
        <v>32</v>
      </c>
      <c r="L16" s="13">
        <f>$H16*(E$2/6)</f>
        <v>42.666666666666664</v>
      </c>
      <c r="M16" s="14">
        <f>$H16*(F$2/6)</f>
        <v>53.333333333333336</v>
      </c>
    </row>
    <row r="17" spans="1:13" x14ac:dyDescent="0.4">
      <c r="A17" s="29">
        <v>15</v>
      </c>
      <c r="B17" s="13">
        <f t="shared" si="1"/>
        <v>2.5</v>
      </c>
      <c r="C17" s="13">
        <f t="shared" si="0"/>
        <v>5</v>
      </c>
      <c r="D17" s="13">
        <f t="shared" si="0"/>
        <v>7.5</v>
      </c>
      <c r="E17" s="13">
        <f t="shared" si="0"/>
        <v>10</v>
      </c>
      <c r="F17" s="14">
        <f t="shared" si="0"/>
        <v>12.5</v>
      </c>
      <c r="H17" s="29">
        <v>65</v>
      </c>
      <c r="I17" s="13">
        <f>$H17*(B$2/6)</f>
        <v>10.833333333333332</v>
      </c>
      <c r="J17" s="13">
        <f>$H17*(C$2/6)</f>
        <v>21.666666666666664</v>
      </c>
      <c r="K17" s="13">
        <f>$H17*(D$2/6)</f>
        <v>32.5</v>
      </c>
      <c r="L17" s="13">
        <f>$H17*(E$2/6)</f>
        <v>43.333333333333329</v>
      </c>
      <c r="M17" s="14">
        <f>$H17*(F$2/6)</f>
        <v>54.166666666666671</v>
      </c>
    </row>
    <row r="18" spans="1:13" x14ac:dyDescent="0.4">
      <c r="A18" s="29">
        <v>16</v>
      </c>
      <c r="B18" s="13">
        <f t="shared" si="1"/>
        <v>2.6666666666666665</v>
      </c>
      <c r="C18" s="13">
        <f t="shared" si="0"/>
        <v>5.333333333333333</v>
      </c>
      <c r="D18" s="13">
        <f t="shared" si="0"/>
        <v>8</v>
      </c>
      <c r="E18" s="13">
        <f t="shared" si="0"/>
        <v>10.666666666666666</v>
      </c>
      <c r="F18" s="14">
        <f t="shared" si="0"/>
        <v>13.333333333333334</v>
      </c>
      <c r="H18" s="29">
        <v>66</v>
      </c>
      <c r="I18" s="13">
        <f>$H18*(B$2/6)</f>
        <v>11</v>
      </c>
      <c r="J18" s="13">
        <f>$H18*(C$2/6)</f>
        <v>22</v>
      </c>
      <c r="K18" s="13">
        <f>$H18*(D$2/6)</f>
        <v>33</v>
      </c>
      <c r="L18" s="13">
        <f>$H18*(E$2/6)</f>
        <v>44</v>
      </c>
      <c r="M18" s="14">
        <f>$H18*(F$2/6)</f>
        <v>55</v>
      </c>
    </row>
    <row r="19" spans="1:13" x14ac:dyDescent="0.4">
      <c r="A19" s="29">
        <v>17</v>
      </c>
      <c r="B19" s="13">
        <f t="shared" si="1"/>
        <v>2.833333333333333</v>
      </c>
      <c r="C19" s="13">
        <f t="shared" si="1"/>
        <v>5.6666666666666661</v>
      </c>
      <c r="D19" s="13">
        <f t="shared" si="1"/>
        <v>8.5</v>
      </c>
      <c r="E19" s="13">
        <f t="shared" si="1"/>
        <v>11.333333333333332</v>
      </c>
      <c r="F19" s="14">
        <f t="shared" si="1"/>
        <v>14.166666666666668</v>
      </c>
      <c r="H19" s="29">
        <v>67</v>
      </c>
      <c r="I19" s="13">
        <f>$H19*(B$2/6)</f>
        <v>11.166666666666666</v>
      </c>
      <c r="J19" s="13">
        <f>$H19*(C$2/6)</f>
        <v>22.333333333333332</v>
      </c>
      <c r="K19" s="13">
        <f>$H19*(D$2/6)</f>
        <v>33.5</v>
      </c>
      <c r="L19" s="13">
        <f>$H19*(E$2/6)</f>
        <v>44.666666666666664</v>
      </c>
      <c r="M19" s="14">
        <f>$H19*(F$2/6)</f>
        <v>55.833333333333336</v>
      </c>
    </row>
    <row r="20" spans="1:13" x14ac:dyDescent="0.4">
      <c r="A20" s="29">
        <v>18</v>
      </c>
      <c r="B20" s="13">
        <f t="shared" si="1"/>
        <v>3</v>
      </c>
      <c r="C20" s="13">
        <f t="shared" si="1"/>
        <v>6</v>
      </c>
      <c r="D20" s="13">
        <f t="shared" si="1"/>
        <v>9</v>
      </c>
      <c r="E20" s="13">
        <f t="shared" si="1"/>
        <v>12</v>
      </c>
      <c r="F20" s="14">
        <f t="shared" si="1"/>
        <v>15</v>
      </c>
      <c r="H20" s="29">
        <v>68</v>
      </c>
      <c r="I20" s="13">
        <f>$H20*(B$2/6)</f>
        <v>11.333333333333332</v>
      </c>
      <c r="J20" s="13">
        <f>$H20*(C$2/6)</f>
        <v>22.666666666666664</v>
      </c>
      <c r="K20" s="13">
        <f>$H20*(D$2/6)</f>
        <v>34</v>
      </c>
      <c r="L20" s="13">
        <f>$H20*(E$2/6)</f>
        <v>45.333333333333329</v>
      </c>
      <c r="M20" s="14">
        <f>$H20*(F$2/6)</f>
        <v>56.666666666666671</v>
      </c>
    </row>
    <row r="21" spans="1:13" x14ac:dyDescent="0.4">
      <c r="A21" s="29">
        <v>19</v>
      </c>
      <c r="B21" s="13">
        <f t="shared" si="1"/>
        <v>3.1666666666666665</v>
      </c>
      <c r="C21" s="13">
        <f t="shared" si="1"/>
        <v>6.333333333333333</v>
      </c>
      <c r="D21" s="13">
        <f t="shared" si="1"/>
        <v>9.5</v>
      </c>
      <c r="E21" s="13">
        <f t="shared" si="1"/>
        <v>12.666666666666666</v>
      </c>
      <c r="F21" s="14">
        <f t="shared" si="1"/>
        <v>15.833333333333334</v>
      </c>
      <c r="H21" s="29">
        <v>69</v>
      </c>
      <c r="I21" s="13">
        <f>$H21*(B$2/6)</f>
        <v>11.5</v>
      </c>
      <c r="J21" s="13">
        <f>$H21*(C$2/6)</f>
        <v>23</v>
      </c>
      <c r="K21" s="13">
        <f>$H21*(D$2/6)</f>
        <v>34.5</v>
      </c>
      <c r="L21" s="13">
        <f>$H21*(E$2/6)</f>
        <v>46</v>
      </c>
      <c r="M21" s="14">
        <f>$H21*(F$2/6)</f>
        <v>57.5</v>
      </c>
    </row>
    <row r="22" spans="1:13" x14ac:dyDescent="0.4">
      <c r="A22" s="29">
        <v>20</v>
      </c>
      <c r="B22" s="13">
        <f t="shared" si="1"/>
        <v>3.333333333333333</v>
      </c>
      <c r="C22" s="13">
        <f t="shared" si="1"/>
        <v>6.6666666666666661</v>
      </c>
      <c r="D22" s="13">
        <f t="shared" si="1"/>
        <v>10</v>
      </c>
      <c r="E22" s="13">
        <f t="shared" si="1"/>
        <v>13.333333333333332</v>
      </c>
      <c r="F22" s="14">
        <f t="shared" si="1"/>
        <v>16.666666666666668</v>
      </c>
      <c r="H22" s="29">
        <v>70</v>
      </c>
      <c r="I22" s="13">
        <f>$H22*(B$2/6)</f>
        <v>11.666666666666666</v>
      </c>
      <c r="J22" s="13">
        <f>$H22*(C$2/6)</f>
        <v>23.333333333333332</v>
      </c>
      <c r="K22" s="13">
        <f>$H22*(D$2/6)</f>
        <v>35</v>
      </c>
      <c r="L22" s="13">
        <f>$H22*(E$2/6)</f>
        <v>46.666666666666664</v>
      </c>
      <c r="M22" s="14">
        <f>$H22*(F$2/6)</f>
        <v>58.333333333333336</v>
      </c>
    </row>
    <row r="23" spans="1:13" x14ac:dyDescent="0.4">
      <c r="A23" s="29">
        <v>21</v>
      </c>
      <c r="B23" s="13">
        <f t="shared" si="1"/>
        <v>3.5</v>
      </c>
      <c r="C23" s="13">
        <f t="shared" si="1"/>
        <v>7</v>
      </c>
      <c r="D23" s="13">
        <f t="shared" si="1"/>
        <v>10.5</v>
      </c>
      <c r="E23" s="13">
        <f t="shared" si="1"/>
        <v>14</v>
      </c>
      <c r="F23" s="14">
        <f t="shared" si="1"/>
        <v>17.5</v>
      </c>
      <c r="H23" s="29">
        <v>71</v>
      </c>
      <c r="I23" s="13">
        <f>$H23*(B$2/6)</f>
        <v>11.833333333333332</v>
      </c>
      <c r="J23" s="13">
        <f>$H23*(C$2/6)</f>
        <v>23.666666666666664</v>
      </c>
      <c r="K23" s="13">
        <f>$H23*(D$2/6)</f>
        <v>35.5</v>
      </c>
      <c r="L23" s="13">
        <f>$H23*(E$2/6)</f>
        <v>47.333333333333329</v>
      </c>
      <c r="M23" s="14">
        <f>$H23*(F$2/6)</f>
        <v>59.166666666666671</v>
      </c>
    </row>
    <row r="24" spans="1:13" x14ac:dyDescent="0.4">
      <c r="A24" s="29">
        <v>22</v>
      </c>
      <c r="B24" s="13">
        <f t="shared" si="1"/>
        <v>3.6666666666666665</v>
      </c>
      <c r="C24" s="13">
        <f t="shared" si="1"/>
        <v>7.333333333333333</v>
      </c>
      <c r="D24" s="13">
        <f t="shared" si="1"/>
        <v>11</v>
      </c>
      <c r="E24" s="13">
        <f t="shared" si="1"/>
        <v>14.666666666666666</v>
      </c>
      <c r="F24" s="14">
        <f t="shared" si="1"/>
        <v>18.333333333333336</v>
      </c>
      <c r="H24" s="29">
        <v>72</v>
      </c>
      <c r="I24" s="13">
        <f>$H24*(B$2/6)</f>
        <v>12</v>
      </c>
      <c r="J24" s="13">
        <f>$H24*(C$2/6)</f>
        <v>24</v>
      </c>
      <c r="K24" s="13">
        <f>$H24*(D$2/6)</f>
        <v>36</v>
      </c>
      <c r="L24" s="13">
        <f>$H24*(E$2/6)</f>
        <v>48</v>
      </c>
      <c r="M24" s="14">
        <f>$H24*(F$2/6)</f>
        <v>60</v>
      </c>
    </row>
    <row r="25" spans="1:13" x14ac:dyDescent="0.4">
      <c r="A25" s="29">
        <v>23</v>
      </c>
      <c r="B25" s="13">
        <f t="shared" si="1"/>
        <v>3.833333333333333</v>
      </c>
      <c r="C25" s="13">
        <f t="shared" si="1"/>
        <v>7.6666666666666661</v>
      </c>
      <c r="D25" s="13">
        <f t="shared" si="1"/>
        <v>11.5</v>
      </c>
      <c r="E25" s="13">
        <f t="shared" si="1"/>
        <v>15.333333333333332</v>
      </c>
      <c r="F25" s="14">
        <f t="shared" si="1"/>
        <v>19.166666666666668</v>
      </c>
      <c r="H25" s="29">
        <v>73</v>
      </c>
      <c r="I25" s="13">
        <f>$H25*(B$2/6)</f>
        <v>12.166666666666666</v>
      </c>
      <c r="J25" s="13">
        <f>$H25*(C$2/6)</f>
        <v>24.333333333333332</v>
      </c>
      <c r="K25" s="13">
        <f>$H25*(D$2/6)</f>
        <v>36.5</v>
      </c>
      <c r="L25" s="13">
        <f>$H25*(E$2/6)</f>
        <v>48.666666666666664</v>
      </c>
      <c r="M25" s="14">
        <f>$H25*(F$2/6)</f>
        <v>60.833333333333336</v>
      </c>
    </row>
    <row r="26" spans="1:13" x14ac:dyDescent="0.4">
      <c r="A26" s="29">
        <v>24</v>
      </c>
      <c r="B26" s="13">
        <f t="shared" si="1"/>
        <v>4</v>
      </c>
      <c r="C26" s="13">
        <f t="shared" si="1"/>
        <v>8</v>
      </c>
      <c r="D26" s="13">
        <f t="shared" si="1"/>
        <v>12</v>
      </c>
      <c r="E26" s="13">
        <f t="shared" si="1"/>
        <v>16</v>
      </c>
      <c r="F26" s="14">
        <f t="shared" si="1"/>
        <v>20</v>
      </c>
      <c r="H26" s="29">
        <v>74</v>
      </c>
      <c r="I26" s="13">
        <f>$H26*(B$2/6)</f>
        <v>12.333333333333332</v>
      </c>
      <c r="J26" s="13">
        <f>$H26*(C$2/6)</f>
        <v>24.666666666666664</v>
      </c>
      <c r="K26" s="13">
        <f>$H26*(D$2/6)</f>
        <v>37</v>
      </c>
      <c r="L26" s="13">
        <f>$H26*(E$2/6)</f>
        <v>49.333333333333329</v>
      </c>
      <c r="M26" s="14">
        <f>$H26*(F$2/6)</f>
        <v>61.666666666666671</v>
      </c>
    </row>
    <row r="27" spans="1:13" x14ac:dyDescent="0.4">
      <c r="A27" s="29">
        <v>25</v>
      </c>
      <c r="B27" s="13">
        <f t="shared" si="1"/>
        <v>4.1666666666666661</v>
      </c>
      <c r="C27" s="13">
        <f t="shared" si="1"/>
        <v>8.3333333333333321</v>
      </c>
      <c r="D27" s="13">
        <f t="shared" si="1"/>
        <v>12.5</v>
      </c>
      <c r="E27" s="13">
        <f t="shared" si="1"/>
        <v>16.666666666666664</v>
      </c>
      <c r="F27" s="14">
        <f t="shared" si="1"/>
        <v>20.833333333333336</v>
      </c>
      <c r="H27" s="29">
        <v>75</v>
      </c>
      <c r="I27" s="13">
        <f>$H27*(B$2/6)</f>
        <v>12.5</v>
      </c>
      <c r="J27" s="13">
        <f>$H27*(C$2/6)</f>
        <v>25</v>
      </c>
      <c r="K27" s="13">
        <f>$H27*(D$2/6)</f>
        <v>37.5</v>
      </c>
      <c r="L27" s="13">
        <f>$H27*(E$2/6)</f>
        <v>50</v>
      </c>
      <c r="M27" s="14">
        <f>$H27*(F$2/6)</f>
        <v>62.5</v>
      </c>
    </row>
    <row r="28" spans="1:13" x14ac:dyDescent="0.4">
      <c r="A28" s="29">
        <v>26</v>
      </c>
      <c r="B28" s="13">
        <f t="shared" si="1"/>
        <v>4.333333333333333</v>
      </c>
      <c r="C28" s="13">
        <f t="shared" si="1"/>
        <v>8.6666666666666661</v>
      </c>
      <c r="D28" s="13">
        <f t="shared" si="1"/>
        <v>13</v>
      </c>
      <c r="E28" s="13">
        <f t="shared" si="1"/>
        <v>17.333333333333332</v>
      </c>
      <c r="F28" s="14">
        <f t="shared" si="1"/>
        <v>21.666666666666668</v>
      </c>
      <c r="H28" s="29">
        <v>76</v>
      </c>
      <c r="I28" s="13">
        <f>$H28*(B$2/6)</f>
        <v>12.666666666666666</v>
      </c>
      <c r="J28" s="13">
        <f>$H28*(C$2/6)</f>
        <v>25.333333333333332</v>
      </c>
      <c r="K28" s="13">
        <f>$H28*(D$2/6)</f>
        <v>38</v>
      </c>
      <c r="L28" s="13">
        <f>$H28*(E$2/6)</f>
        <v>50.666666666666664</v>
      </c>
      <c r="M28" s="14">
        <f>$H28*(F$2/6)</f>
        <v>63.333333333333336</v>
      </c>
    </row>
    <row r="29" spans="1:13" x14ac:dyDescent="0.4">
      <c r="A29" s="29">
        <v>27</v>
      </c>
      <c r="B29" s="13">
        <f t="shared" si="1"/>
        <v>4.5</v>
      </c>
      <c r="C29" s="13">
        <f t="shared" si="1"/>
        <v>9</v>
      </c>
      <c r="D29" s="13">
        <f t="shared" si="1"/>
        <v>13.5</v>
      </c>
      <c r="E29" s="13">
        <f t="shared" si="1"/>
        <v>18</v>
      </c>
      <c r="F29" s="14">
        <f t="shared" si="1"/>
        <v>22.5</v>
      </c>
      <c r="H29" s="29">
        <v>77</v>
      </c>
      <c r="I29" s="13">
        <f>$H29*(B$2/6)</f>
        <v>12.833333333333332</v>
      </c>
      <c r="J29" s="13">
        <f>$H29*(C$2/6)</f>
        <v>25.666666666666664</v>
      </c>
      <c r="K29" s="13">
        <f>$H29*(D$2/6)</f>
        <v>38.5</v>
      </c>
      <c r="L29" s="13">
        <f>$H29*(E$2/6)</f>
        <v>51.333333333333329</v>
      </c>
      <c r="M29" s="14">
        <f>$H29*(F$2/6)</f>
        <v>64.166666666666671</v>
      </c>
    </row>
    <row r="30" spans="1:13" x14ac:dyDescent="0.4">
      <c r="A30" s="29">
        <v>28</v>
      </c>
      <c r="B30" s="13">
        <f t="shared" si="1"/>
        <v>4.6666666666666661</v>
      </c>
      <c r="C30" s="13">
        <f t="shared" si="1"/>
        <v>9.3333333333333321</v>
      </c>
      <c r="D30" s="13">
        <f t="shared" si="1"/>
        <v>14</v>
      </c>
      <c r="E30" s="13">
        <f t="shared" si="1"/>
        <v>18.666666666666664</v>
      </c>
      <c r="F30" s="14">
        <f t="shared" si="1"/>
        <v>23.333333333333336</v>
      </c>
      <c r="H30" s="29">
        <v>78</v>
      </c>
      <c r="I30" s="13">
        <f>$H30*(B$2/6)</f>
        <v>13</v>
      </c>
      <c r="J30" s="13">
        <f>$H30*(C$2/6)</f>
        <v>26</v>
      </c>
      <c r="K30" s="13">
        <f>$H30*(D$2/6)</f>
        <v>39</v>
      </c>
      <c r="L30" s="13">
        <f>$H30*(E$2/6)</f>
        <v>52</v>
      </c>
      <c r="M30" s="14">
        <f>$H30*(F$2/6)</f>
        <v>65</v>
      </c>
    </row>
    <row r="31" spans="1:13" x14ac:dyDescent="0.4">
      <c r="A31" s="29">
        <v>29</v>
      </c>
      <c r="B31" s="13">
        <f t="shared" si="1"/>
        <v>4.833333333333333</v>
      </c>
      <c r="C31" s="13">
        <f t="shared" si="1"/>
        <v>9.6666666666666661</v>
      </c>
      <c r="D31" s="13">
        <f t="shared" si="1"/>
        <v>14.5</v>
      </c>
      <c r="E31" s="13">
        <f t="shared" si="1"/>
        <v>19.333333333333332</v>
      </c>
      <c r="F31" s="14">
        <f t="shared" si="1"/>
        <v>24.166666666666668</v>
      </c>
      <c r="H31" s="29">
        <v>79</v>
      </c>
      <c r="I31" s="13">
        <f>$H31*(B$2/6)</f>
        <v>13.166666666666666</v>
      </c>
      <c r="J31" s="13">
        <f>$H31*(C$2/6)</f>
        <v>26.333333333333332</v>
      </c>
      <c r="K31" s="13">
        <f>$H31*(D$2/6)</f>
        <v>39.5</v>
      </c>
      <c r="L31" s="13">
        <f>$H31*(E$2/6)</f>
        <v>52.666666666666664</v>
      </c>
      <c r="M31" s="14">
        <f>$H31*(F$2/6)</f>
        <v>65.833333333333343</v>
      </c>
    </row>
    <row r="32" spans="1:13" x14ac:dyDescent="0.4">
      <c r="A32" s="29">
        <v>30</v>
      </c>
      <c r="B32" s="13">
        <f t="shared" si="1"/>
        <v>5</v>
      </c>
      <c r="C32" s="13">
        <f t="shared" si="1"/>
        <v>10</v>
      </c>
      <c r="D32" s="13">
        <f t="shared" si="1"/>
        <v>15</v>
      </c>
      <c r="E32" s="13">
        <f t="shared" si="1"/>
        <v>20</v>
      </c>
      <c r="F32" s="14">
        <f t="shared" si="1"/>
        <v>25</v>
      </c>
      <c r="H32" s="29">
        <v>80</v>
      </c>
      <c r="I32" s="13">
        <f>$H32*(B$2/6)</f>
        <v>13.333333333333332</v>
      </c>
      <c r="J32" s="13">
        <f>$H32*(C$2/6)</f>
        <v>26.666666666666664</v>
      </c>
      <c r="K32" s="13">
        <f>$H32*(D$2/6)</f>
        <v>40</v>
      </c>
      <c r="L32" s="13">
        <f>$H32*(E$2/6)</f>
        <v>53.333333333333329</v>
      </c>
      <c r="M32" s="14">
        <f>$H32*(F$2/6)</f>
        <v>66.666666666666671</v>
      </c>
    </row>
    <row r="33" spans="1:13" x14ac:dyDescent="0.4">
      <c r="A33" s="29">
        <v>31</v>
      </c>
      <c r="B33" s="13">
        <f t="shared" si="1"/>
        <v>5.1666666666666661</v>
      </c>
      <c r="C33" s="13">
        <f t="shared" si="1"/>
        <v>10.333333333333332</v>
      </c>
      <c r="D33" s="13">
        <f t="shared" si="1"/>
        <v>15.5</v>
      </c>
      <c r="E33" s="13">
        <f t="shared" si="1"/>
        <v>20.666666666666664</v>
      </c>
      <c r="F33" s="14">
        <f t="shared" si="1"/>
        <v>25.833333333333336</v>
      </c>
      <c r="H33" s="29">
        <v>81</v>
      </c>
      <c r="I33" s="13">
        <f>$H33*(B$2/6)</f>
        <v>13.5</v>
      </c>
      <c r="J33" s="13">
        <f>$H33*(C$2/6)</f>
        <v>27</v>
      </c>
      <c r="K33" s="13">
        <f>$H33*(D$2/6)</f>
        <v>40.5</v>
      </c>
      <c r="L33" s="13">
        <f>$H33*(E$2/6)</f>
        <v>54</v>
      </c>
      <c r="M33" s="14">
        <f>$H33*(F$2/6)</f>
        <v>67.5</v>
      </c>
    </row>
    <row r="34" spans="1:13" x14ac:dyDescent="0.4">
      <c r="A34" s="29">
        <v>32</v>
      </c>
      <c r="B34" s="13">
        <f t="shared" si="1"/>
        <v>5.333333333333333</v>
      </c>
      <c r="C34" s="13">
        <f t="shared" si="1"/>
        <v>10.666666666666666</v>
      </c>
      <c r="D34" s="13">
        <f t="shared" si="1"/>
        <v>16</v>
      </c>
      <c r="E34" s="13">
        <f t="shared" si="1"/>
        <v>21.333333333333332</v>
      </c>
      <c r="F34" s="14">
        <f t="shared" si="1"/>
        <v>26.666666666666668</v>
      </c>
      <c r="H34" s="29">
        <v>82</v>
      </c>
      <c r="I34" s="13">
        <f>$H34*(B$2/6)</f>
        <v>13.666666666666666</v>
      </c>
      <c r="J34" s="13">
        <f>$H34*(C$2/6)</f>
        <v>27.333333333333332</v>
      </c>
      <c r="K34" s="13">
        <f>$H34*(D$2/6)</f>
        <v>41</v>
      </c>
      <c r="L34" s="13">
        <f>$H34*(E$2/6)</f>
        <v>54.666666666666664</v>
      </c>
      <c r="M34" s="14">
        <f>$H34*(F$2/6)</f>
        <v>68.333333333333343</v>
      </c>
    </row>
    <row r="35" spans="1:13" x14ac:dyDescent="0.4">
      <c r="A35" s="29">
        <v>33</v>
      </c>
      <c r="B35" s="13">
        <f t="shared" si="1"/>
        <v>5.5</v>
      </c>
      <c r="C35" s="13">
        <f t="shared" si="1"/>
        <v>11</v>
      </c>
      <c r="D35" s="13">
        <f t="shared" si="1"/>
        <v>16.5</v>
      </c>
      <c r="E35" s="13">
        <f t="shared" si="1"/>
        <v>22</v>
      </c>
      <c r="F35" s="14">
        <f t="shared" si="1"/>
        <v>27.5</v>
      </c>
      <c r="H35" s="29">
        <v>83</v>
      </c>
      <c r="I35" s="13">
        <f>$H35*(B$2/6)</f>
        <v>13.833333333333332</v>
      </c>
      <c r="J35" s="13">
        <f>$H35*(C$2/6)</f>
        <v>27.666666666666664</v>
      </c>
      <c r="K35" s="13">
        <f>$H35*(D$2/6)</f>
        <v>41.5</v>
      </c>
      <c r="L35" s="13">
        <f>$H35*(E$2/6)</f>
        <v>55.333333333333329</v>
      </c>
      <c r="M35" s="14">
        <f>$H35*(F$2/6)</f>
        <v>69.166666666666671</v>
      </c>
    </row>
    <row r="36" spans="1:13" x14ac:dyDescent="0.4">
      <c r="A36" s="29">
        <v>34</v>
      </c>
      <c r="B36" s="13">
        <f t="shared" ref="B36:F67" si="2">$A36*(B$2/6)</f>
        <v>5.6666666666666661</v>
      </c>
      <c r="C36" s="13">
        <f t="shared" si="2"/>
        <v>11.333333333333332</v>
      </c>
      <c r="D36" s="13">
        <f t="shared" si="2"/>
        <v>17</v>
      </c>
      <c r="E36" s="13">
        <f t="shared" si="2"/>
        <v>22.666666666666664</v>
      </c>
      <c r="F36" s="14">
        <f t="shared" si="2"/>
        <v>28.333333333333336</v>
      </c>
      <c r="H36" s="29">
        <v>84</v>
      </c>
      <c r="I36" s="13">
        <f>$H36*(B$2/6)</f>
        <v>14</v>
      </c>
      <c r="J36" s="13">
        <f>$H36*(C$2/6)</f>
        <v>28</v>
      </c>
      <c r="K36" s="13">
        <f>$H36*(D$2/6)</f>
        <v>42</v>
      </c>
      <c r="L36" s="13">
        <f>$H36*(E$2/6)</f>
        <v>56</v>
      </c>
      <c r="M36" s="14">
        <f>$H36*(F$2/6)</f>
        <v>70</v>
      </c>
    </row>
    <row r="37" spans="1:13" x14ac:dyDescent="0.4">
      <c r="A37" s="29">
        <v>35</v>
      </c>
      <c r="B37" s="13">
        <f t="shared" si="2"/>
        <v>5.833333333333333</v>
      </c>
      <c r="C37" s="13">
        <f t="shared" si="2"/>
        <v>11.666666666666666</v>
      </c>
      <c r="D37" s="13">
        <f t="shared" si="2"/>
        <v>17.5</v>
      </c>
      <c r="E37" s="13">
        <f t="shared" si="2"/>
        <v>23.333333333333332</v>
      </c>
      <c r="F37" s="14">
        <f t="shared" si="2"/>
        <v>29.166666666666668</v>
      </c>
      <c r="H37" s="29">
        <v>85</v>
      </c>
      <c r="I37" s="13">
        <f>$H37*(B$2/6)</f>
        <v>14.166666666666666</v>
      </c>
      <c r="J37" s="13">
        <f>$H37*(C$2/6)</f>
        <v>28.333333333333332</v>
      </c>
      <c r="K37" s="13">
        <f>$H37*(D$2/6)</f>
        <v>42.5</v>
      </c>
      <c r="L37" s="13">
        <f>$H37*(E$2/6)</f>
        <v>56.666666666666664</v>
      </c>
      <c r="M37" s="14">
        <f>$H37*(F$2/6)</f>
        <v>70.833333333333343</v>
      </c>
    </row>
    <row r="38" spans="1:13" x14ac:dyDescent="0.4">
      <c r="A38" s="29">
        <v>36</v>
      </c>
      <c r="B38" s="13">
        <f t="shared" si="2"/>
        <v>6</v>
      </c>
      <c r="C38" s="13">
        <f t="shared" si="2"/>
        <v>12</v>
      </c>
      <c r="D38" s="13">
        <f t="shared" si="2"/>
        <v>18</v>
      </c>
      <c r="E38" s="13">
        <f t="shared" si="2"/>
        <v>24</v>
      </c>
      <c r="F38" s="14">
        <f t="shared" si="2"/>
        <v>30</v>
      </c>
      <c r="H38" s="29">
        <v>86</v>
      </c>
      <c r="I38" s="13">
        <f>$H38*(B$2/6)</f>
        <v>14.333333333333332</v>
      </c>
      <c r="J38" s="13">
        <f>$H38*(C$2/6)</f>
        <v>28.666666666666664</v>
      </c>
      <c r="K38" s="13">
        <f>$H38*(D$2/6)</f>
        <v>43</v>
      </c>
      <c r="L38" s="13">
        <f>$H38*(E$2/6)</f>
        <v>57.333333333333329</v>
      </c>
      <c r="M38" s="14">
        <f>$H38*(F$2/6)</f>
        <v>71.666666666666671</v>
      </c>
    </row>
    <row r="39" spans="1:13" x14ac:dyDescent="0.4">
      <c r="A39" s="29">
        <v>37</v>
      </c>
      <c r="B39" s="13">
        <f t="shared" si="2"/>
        <v>6.1666666666666661</v>
      </c>
      <c r="C39" s="13">
        <f t="shared" si="2"/>
        <v>12.333333333333332</v>
      </c>
      <c r="D39" s="13">
        <f t="shared" si="2"/>
        <v>18.5</v>
      </c>
      <c r="E39" s="13">
        <f t="shared" si="2"/>
        <v>24.666666666666664</v>
      </c>
      <c r="F39" s="14">
        <f t="shared" si="2"/>
        <v>30.833333333333336</v>
      </c>
      <c r="H39" s="29">
        <v>87</v>
      </c>
      <c r="I39" s="13">
        <f>$H39*(B$2/6)</f>
        <v>14.5</v>
      </c>
      <c r="J39" s="13">
        <f>$H39*(C$2/6)</f>
        <v>29</v>
      </c>
      <c r="K39" s="13">
        <f>$H39*(D$2/6)</f>
        <v>43.5</v>
      </c>
      <c r="L39" s="13">
        <f>$H39*(E$2/6)</f>
        <v>58</v>
      </c>
      <c r="M39" s="14">
        <f>$H39*(F$2/6)</f>
        <v>72.5</v>
      </c>
    </row>
    <row r="40" spans="1:13" x14ac:dyDescent="0.4">
      <c r="A40" s="29">
        <v>38</v>
      </c>
      <c r="B40" s="13">
        <f t="shared" si="2"/>
        <v>6.333333333333333</v>
      </c>
      <c r="C40" s="13">
        <f t="shared" si="2"/>
        <v>12.666666666666666</v>
      </c>
      <c r="D40" s="13">
        <f t="shared" si="2"/>
        <v>19</v>
      </c>
      <c r="E40" s="13">
        <f t="shared" si="2"/>
        <v>25.333333333333332</v>
      </c>
      <c r="F40" s="14">
        <f t="shared" si="2"/>
        <v>31.666666666666668</v>
      </c>
      <c r="H40" s="29">
        <v>88</v>
      </c>
      <c r="I40" s="13">
        <f>$H40*(B$2/6)</f>
        <v>14.666666666666666</v>
      </c>
      <c r="J40" s="13">
        <f>$H40*(C$2/6)</f>
        <v>29.333333333333332</v>
      </c>
      <c r="K40" s="13">
        <f>$H40*(D$2/6)</f>
        <v>44</v>
      </c>
      <c r="L40" s="13">
        <f>$H40*(E$2/6)</f>
        <v>58.666666666666664</v>
      </c>
      <c r="M40" s="14">
        <f>$H40*(F$2/6)</f>
        <v>73.333333333333343</v>
      </c>
    </row>
    <row r="41" spans="1:13" x14ac:dyDescent="0.4">
      <c r="A41" s="29">
        <v>39</v>
      </c>
      <c r="B41" s="13">
        <f t="shared" si="2"/>
        <v>6.5</v>
      </c>
      <c r="C41" s="13">
        <f t="shared" si="2"/>
        <v>13</v>
      </c>
      <c r="D41" s="13">
        <f t="shared" si="2"/>
        <v>19.5</v>
      </c>
      <c r="E41" s="13">
        <f t="shared" si="2"/>
        <v>26</v>
      </c>
      <c r="F41" s="14">
        <f t="shared" si="2"/>
        <v>32.5</v>
      </c>
      <c r="H41" s="29">
        <v>89</v>
      </c>
      <c r="I41" s="13">
        <f>$H41*(B$2/6)</f>
        <v>14.833333333333332</v>
      </c>
      <c r="J41" s="13">
        <f>$H41*(C$2/6)</f>
        <v>29.666666666666664</v>
      </c>
      <c r="K41" s="13">
        <f>$H41*(D$2/6)</f>
        <v>44.5</v>
      </c>
      <c r="L41" s="13">
        <f>$H41*(E$2/6)</f>
        <v>59.333333333333329</v>
      </c>
      <c r="M41" s="14">
        <f>$H41*(F$2/6)</f>
        <v>74.166666666666671</v>
      </c>
    </row>
    <row r="42" spans="1:13" x14ac:dyDescent="0.4">
      <c r="A42" s="29">
        <v>40</v>
      </c>
      <c r="B42" s="13">
        <f t="shared" si="2"/>
        <v>6.6666666666666661</v>
      </c>
      <c r="C42" s="13">
        <f t="shared" si="2"/>
        <v>13.333333333333332</v>
      </c>
      <c r="D42" s="13">
        <f t="shared" si="2"/>
        <v>20</v>
      </c>
      <c r="E42" s="13">
        <f t="shared" si="2"/>
        <v>26.666666666666664</v>
      </c>
      <c r="F42" s="14">
        <f t="shared" si="2"/>
        <v>33.333333333333336</v>
      </c>
      <c r="H42" s="29">
        <v>90</v>
      </c>
      <c r="I42" s="13">
        <f>$H42*(B$2/6)</f>
        <v>15</v>
      </c>
      <c r="J42" s="13">
        <f>$H42*(C$2/6)</f>
        <v>30</v>
      </c>
      <c r="K42" s="13">
        <f>$H42*(D$2/6)</f>
        <v>45</v>
      </c>
      <c r="L42" s="13">
        <f>$H42*(E$2/6)</f>
        <v>60</v>
      </c>
      <c r="M42" s="14">
        <f>$H42*(F$2/6)</f>
        <v>75</v>
      </c>
    </row>
    <row r="43" spans="1:13" x14ac:dyDescent="0.4">
      <c r="A43" s="29">
        <v>41</v>
      </c>
      <c r="B43" s="13">
        <f t="shared" si="2"/>
        <v>6.833333333333333</v>
      </c>
      <c r="C43" s="13">
        <f t="shared" si="2"/>
        <v>13.666666666666666</v>
      </c>
      <c r="D43" s="13">
        <f t="shared" si="2"/>
        <v>20.5</v>
      </c>
      <c r="E43" s="13">
        <f t="shared" si="2"/>
        <v>27.333333333333332</v>
      </c>
      <c r="F43" s="14">
        <f t="shared" si="2"/>
        <v>34.166666666666671</v>
      </c>
      <c r="H43" s="29">
        <v>91</v>
      </c>
      <c r="I43" s="13">
        <f>$H43*(B$2/6)</f>
        <v>15.166666666666666</v>
      </c>
      <c r="J43" s="13">
        <f>$H43*(C$2/6)</f>
        <v>30.333333333333332</v>
      </c>
      <c r="K43" s="13">
        <f>$H43*(D$2/6)</f>
        <v>45.5</v>
      </c>
      <c r="L43" s="13">
        <f>$H43*(E$2/6)</f>
        <v>60.666666666666664</v>
      </c>
      <c r="M43" s="14">
        <f>$H43*(F$2/6)</f>
        <v>75.833333333333343</v>
      </c>
    </row>
    <row r="44" spans="1:13" x14ac:dyDescent="0.4">
      <c r="A44" s="29">
        <v>42</v>
      </c>
      <c r="B44" s="13">
        <f t="shared" si="2"/>
        <v>7</v>
      </c>
      <c r="C44" s="13">
        <f t="shared" si="2"/>
        <v>14</v>
      </c>
      <c r="D44" s="13">
        <f t="shared" si="2"/>
        <v>21</v>
      </c>
      <c r="E44" s="13">
        <f t="shared" si="2"/>
        <v>28</v>
      </c>
      <c r="F44" s="14">
        <f t="shared" si="2"/>
        <v>35</v>
      </c>
      <c r="H44" s="29">
        <v>92</v>
      </c>
      <c r="I44" s="13">
        <f>$H44*(B$2/6)</f>
        <v>15.333333333333332</v>
      </c>
      <c r="J44" s="13">
        <f>$H44*(C$2/6)</f>
        <v>30.666666666666664</v>
      </c>
      <c r="K44" s="13">
        <f>$H44*(D$2/6)</f>
        <v>46</v>
      </c>
      <c r="L44" s="13">
        <f>$H44*(E$2/6)</f>
        <v>61.333333333333329</v>
      </c>
      <c r="M44" s="14">
        <f>$H44*(F$2/6)</f>
        <v>76.666666666666671</v>
      </c>
    </row>
    <row r="45" spans="1:13" x14ac:dyDescent="0.4">
      <c r="A45" s="29">
        <v>43</v>
      </c>
      <c r="B45" s="13">
        <f t="shared" si="2"/>
        <v>7.1666666666666661</v>
      </c>
      <c r="C45" s="13">
        <f t="shared" si="2"/>
        <v>14.333333333333332</v>
      </c>
      <c r="D45" s="13">
        <f t="shared" si="2"/>
        <v>21.5</v>
      </c>
      <c r="E45" s="13">
        <f t="shared" si="2"/>
        <v>28.666666666666664</v>
      </c>
      <c r="F45" s="14">
        <f t="shared" si="2"/>
        <v>35.833333333333336</v>
      </c>
      <c r="H45" s="29">
        <v>93</v>
      </c>
      <c r="I45" s="13">
        <f>$H45*(B$2/6)</f>
        <v>15.5</v>
      </c>
      <c r="J45" s="13">
        <f>$H45*(C$2/6)</f>
        <v>31</v>
      </c>
      <c r="K45" s="13">
        <f>$H45*(D$2/6)</f>
        <v>46.5</v>
      </c>
      <c r="L45" s="13">
        <f>$H45*(E$2/6)</f>
        <v>62</v>
      </c>
      <c r="M45" s="14">
        <f>$H45*(F$2/6)</f>
        <v>77.5</v>
      </c>
    </row>
    <row r="46" spans="1:13" x14ac:dyDescent="0.4">
      <c r="A46" s="29">
        <v>44</v>
      </c>
      <c r="B46" s="13">
        <f t="shared" si="2"/>
        <v>7.333333333333333</v>
      </c>
      <c r="C46" s="13">
        <f t="shared" si="2"/>
        <v>14.666666666666666</v>
      </c>
      <c r="D46" s="13">
        <f t="shared" si="2"/>
        <v>22</v>
      </c>
      <c r="E46" s="13">
        <f t="shared" si="2"/>
        <v>29.333333333333332</v>
      </c>
      <c r="F46" s="14">
        <f t="shared" si="2"/>
        <v>36.666666666666671</v>
      </c>
      <c r="H46" s="29">
        <v>94</v>
      </c>
      <c r="I46" s="13">
        <f>$H46*(B$2/6)</f>
        <v>15.666666666666666</v>
      </c>
      <c r="J46" s="13">
        <f>$H46*(C$2/6)</f>
        <v>31.333333333333332</v>
      </c>
      <c r="K46" s="13">
        <f>$H46*(D$2/6)</f>
        <v>47</v>
      </c>
      <c r="L46" s="13">
        <f>$H46*(E$2/6)</f>
        <v>62.666666666666664</v>
      </c>
      <c r="M46" s="14">
        <f>$H46*(F$2/6)</f>
        <v>78.333333333333343</v>
      </c>
    </row>
    <row r="47" spans="1:13" x14ac:dyDescent="0.4">
      <c r="A47" s="29">
        <v>45</v>
      </c>
      <c r="B47" s="13">
        <f t="shared" si="2"/>
        <v>7.5</v>
      </c>
      <c r="C47" s="13">
        <f t="shared" si="2"/>
        <v>15</v>
      </c>
      <c r="D47" s="13">
        <f t="shared" si="2"/>
        <v>22.5</v>
      </c>
      <c r="E47" s="13">
        <f t="shared" si="2"/>
        <v>30</v>
      </c>
      <c r="F47" s="14">
        <f t="shared" si="2"/>
        <v>37.5</v>
      </c>
      <c r="H47" s="29">
        <v>95</v>
      </c>
      <c r="I47" s="13">
        <f>$H47*(B$2/6)</f>
        <v>15.833333333333332</v>
      </c>
      <c r="J47" s="13">
        <f>$H47*(C$2/6)</f>
        <v>31.666666666666664</v>
      </c>
      <c r="K47" s="13">
        <f>$H47*(D$2/6)</f>
        <v>47.5</v>
      </c>
      <c r="L47" s="13">
        <f>$H47*(E$2/6)</f>
        <v>63.333333333333329</v>
      </c>
      <c r="M47" s="14">
        <f>$H47*(F$2/6)</f>
        <v>79.166666666666671</v>
      </c>
    </row>
    <row r="48" spans="1:13" x14ac:dyDescent="0.4">
      <c r="A48" s="29">
        <v>46</v>
      </c>
      <c r="B48" s="13">
        <f t="shared" si="2"/>
        <v>7.6666666666666661</v>
      </c>
      <c r="C48" s="13">
        <f t="shared" si="2"/>
        <v>15.333333333333332</v>
      </c>
      <c r="D48" s="13">
        <f t="shared" si="2"/>
        <v>23</v>
      </c>
      <c r="E48" s="13">
        <f t="shared" si="2"/>
        <v>30.666666666666664</v>
      </c>
      <c r="F48" s="14">
        <f t="shared" si="2"/>
        <v>38.333333333333336</v>
      </c>
      <c r="H48" s="29">
        <v>96</v>
      </c>
      <c r="I48" s="13">
        <f>$H48*(B$2/6)</f>
        <v>16</v>
      </c>
      <c r="J48" s="13">
        <f>$H48*(C$2/6)</f>
        <v>32</v>
      </c>
      <c r="K48" s="13">
        <f>$H48*(D$2/6)</f>
        <v>48</v>
      </c>
      <c r="L48" s="13">
        <f>$H48*(E$2/6)</f>
        <v>64</v>
      </c>
      <c r="M48" s="14">
        <f>$H48*(F$2/6)</f>
        <v>80</v>
      </c>
    </row>
    <row r="49" spans="1:13" x14ac:dyDescent="0.4">
      <c r="A49" s="29">
        <v>47</v>
      </c>
      <c r="B49" s="13">
        <f t="shared" si="2"/>
        <v>7.833333333333333</v>
      </c>
      <c r="C49" s="13">
        <f t="shared" si="2"/>
        <v>15.666666666666666</v>
      </c>
      <c r="D49" s="13">
        <f t="shared" si="2"/>
        <v>23.5</v>
      </c>
      <c r="E49" s="13">
        <f t="shared" si="2"/>
        <v>31.333333333333332</v>
      </c>
      <c r="F49" s="14">
        <f t="shared" si="2"/>
        <v>39.166666666666671</v>
      </c>
      <c r="H49" s="29">
        <v>97</v>
      </c>
      <c r="I49" s="13">
        <f>$H49*(B$2/6)</f>
        <v>16.166666666666664</v>
      </c>
      <c r="J49" s="13">
        <f>$H49*(C$2/6)</f>
        <v>32.333333333333329</v>
      </c>
      <c r="K49" s="13">
        <f>$H49*(D$2/6)</f>
        <v>48.5</v>
      </c>
      <c r="L49" s="13">
        <f>$H49*(E$2/6)</f>
        <v>64.666666666666657</v>
      </c>
      <c r="M49" s="14">
        <f>$H49*(F$2/6)</f>
        <v>80.833333333333343</v>
      </c>
    </row>
    <row r="50" spans="1:13" x14ac:dyDescent="0.4">
      <c r="A50" s="29">
        <v>48</v>
      </c>
      <c r="B50" s="13">
        <f t="shared" si="2"/>
        <v>8</v>
      </c>
      <c r="C50" s="13">
        <f t="shared" si="2"/>
        <v>16</v>
      </c>
      <c r="D50" s="13">
        <f t="shared" si="2"/>
        <v>24</v>
      </c>
      <c r="E50" s="13">
        <f t="shared" si="2"/>
        <v>32</v>
      </c>
      <c r="F50" s="14">
        <f t="shared" si="2"/>
        <v>40</v>
      </c>
      <c r="H50" s="29">
        <v>98</v>
      </c>
      <c r="I50" s="13">
        <f>$H50*(B$2/6)</f>
        <v>16.333333333333332</v>
      </c>
      <c r="J50" s="13">
        <f>$H50*(C$2/6)</f>
        <v>32.666666666666664</v>
      </c>
      <c r="K50" s="13">
        <f>$H50*(D$2/6)</f>
        <v>49</v>
      </c>
      <c r="L50" s="13">
        <f>$H50*(E$2/6)</f>
        <v>65.333333333333329</v>
      </c>
      <c r="M50" s="14">
        <f>$H50*(F$2/6)</f>
        <v>81.666666666666671</v>
      </c>
    </row>
    <row r="51" spans="1:13" x14ac:dyDescent="0.4">
      <c r="A51" s="29">
        <v>49</v>
      </c>
      <c r="B51" s="13">
        <f t="shared" si="2"/>
        <v>8.1666666666666661</v>
      </c>
      <c r="C51" s="13">
        <f t="shared" si="2"/>
        <v>16.333333333333332</v>
      </c>
      <c r="D51" s="13">
        <f t="shared" si="2"/>
        <v>24.5</v>
      </c>
      <c r="E51" s="13">
        <f t="shared" si="2"/>
        <v>32.666666666666664</v>
      </c>
      <c r="F51" s="14">
        <f t="shared" si="2"/>
        <v>40.833333333333336</v>
      </c>
      <c r="H51" s="29">
        <v>99</v>
      </c>
      <c r="I51" s="13">
        <f>$H51*(B$2/6)</f>
        <v>16.5</v>
      </c>
      <c r="J51" s="13">
        <f>$H51*(C$2/6)</f>
        <v>33</v>
      </c>
      <c r="K51" s="13">
        <f>$H51*(D$2/6)</f>
        <v>49.5</v>
      </c>
      <c r="L51" s="13">
        <f>$H51*(E$2/6)</f>
        <v>66</v>
      </c>
      <c r="M51" s="14">
        <f>$H51*(F$2/6)</f>
        <v>82.5</v>
      </c>
    </row>
    <row r="52" spans="1:13" x14ac:dyDescent="0.4">
      <c r="A52" s="30">
        <v>50</v>
      </c>
      <c r="B52" s="16">
        <f t="shared" si="2"/>
        <v>8.3333333333333321</v>
      </c>
      <c r="C52" s="16">
        <f t="shared" si="2"/>
        <v>16.666666666666664</v>
      </c>
      <c r="D52" s="16">
        <f t="shared" si="2"/>
        <v>25</v>
      </c>
      <c r="E52" s="16">
        <f t="shared" si="2"/>
        <v>33.333333333333329</v>
      </c>
      <c r="F52" s="17">
        <f t="shared" si="2"/>
        <v>41.666666666666671</v>
      </c>
      <c r="H52" s="30">
        <v>100</v>
      </c>
      <c r="I52" s="16">
        <f>$H52*(B$2/6)</f>
        <v>16.666666666666664</v>
      </c>
      <c r="J52" s="16">
        <f>$H52*(C$2/6)</f>
        <v>33.333333333333329</v>
      </c>
      <c r="K52" s="16">
        <f>$H52*(D$2/6)</f>
        <v>50</v>
      </c>
      <c r="L52" s="16">
        <f>$H52*(E$2/6)</f>
        <v>66.666666666666657</v>
      </c>
      <c r="M52" s="17">
        <f>$H52*(F$2/6)</f>
        <v>83.333333333333343</v>
      </c>
    </row>
    <row r="53" spans="1:13" x14ac:dyDescent="0.4">
      <c r="I53" s="13"/>
      <c r="J53" s="13"/>
      <c r="K53" s="13"/>
      <c r="L53" s="13"/>
      <c r="M53" s="13"/>
    </row>
    <row r="54" spans="1:13" x14ac:dyDescent="0.4">
      <c r="I54" s="13"/>
      <c r="J54" s="13"/>
      <c r="K54" s="13"/>
      <c r="L54" s="13"/>
      <c r="M54" s="13"/>
    </row>
    <row r="55" spans="1:13" x14ac:dyDescent="0.4">
      <c r="I55" s="13"/>
      <c r="J55" s="13"/>
      <c r="K55" s="13"/>
      <c r="L55" s="13"/>
      <c r="M55" s="13"/>
    </row>
    <row r="56" spans="1:13" x14ac:dyDescent="0.4">
      <c r="I56" s="13"/>
      <c r="J56" s="13"/>
      <c r="K56" s="13"/>
      <c r="L56" s="13"/>
      <c r="M56" s="13"/>
    </row>
    <row r="57" spans="1:13" x14ac:dyDescent="0.4">
      <c r="I57" s="13"/>
      <c r="J57" s="13"/>
      <c r="K57" s="13"/>
      <c r="L57" s="13"/>
      <c r="M57" s="13"/>
    </row>
    <row r="58" spans="1:13" x14ac:dyDescent="0.4">
      <c r="I58" s="13"/>
      <c r="J58" s="13"/>
      <c r="K58" s="13"/>
      <c r="L58" s="13"/>
      <c r="M58" s="13"/>
    </row>
    <row r="59" spans="1:13" x14ac:dyDescent="0.4">
      <c r="I59" s="13"/>
      <c r="J59" s="13"/>
      <c r="K59" s="13"/>
      <c r="L59" s="13"/>
      <c r="M59" s="13"/>
    </row>
    <row r="60" spans="1:13" x14ac:dyDescent="0.4">
      <c r="I60" s="13"/>
      <c r="J60" s="13"/>
      <c r="K60" s="13"/>
      <c r="L60" s="13"/>
      <c r="M60" s="13"/>
    </row>
    <row r="61" spans="1:13" x14ac:dyDescent="0.4">
      <c r="I61" s="13"/>
      <c r="J61" s="13"/>
      <c r="K61" s="13"/>
      <c r="L61" s="13"/>
      <c r="M61" s="13"/>
    </row>
    <row r="62" spans="1:13" x14ac:dyDescent="0.4">
      <c r="I62" s="13"/>
      <c r="J62" s="13"/>
      <c r="K62" s="13"/>
      <c r="L62" s="13"/>
      <c r="M62" s="13"/>
    </row>
    <row r="63" spans="1:13" x14ac:dyDescent="0.4">
      <c r="I63" s="13"/>
      <c r="J63" s="13"/>
      <c r="K63" s="13"/>
      <c r="L63" s="13"/>
      <c r="M63" s="13"/>
    </row>
    <row r="64" spans="1:13" x14ac:dyDescent="0.4">
      <c r="I64" s="13"/>
      <c r="J64" s="13"/>
      <c r="K64" s="13"/>
      <c r="L64" s="13"/>
      <c r="M64" s="13"/>
    </row>
    <row r="65" spans="9:13" x14ac:dyDescent="0.4">
      <c r="I65" s="13"/>
      <c r="J65" s="13"/>
      <c r="K65" s="13"/>
      <c r="L65" s="13"/>
      <c r="M65" s="13"/>
    </row>
    <row r="66" spans="9:13" x14ac:dyDescent="0.4">
      <c r="I66" s="13"/>
      <c r="J66" s="13"/>
      <c r="K66" s="13"/>
      <c r="L66" s="13"/>
      <c r="M66" s="13"/>
    </row>
    <row r="67" spans="9:13" x14ac:dyDescent="0.4">
      <c r="I67" s="13"/>
      <c r="J67" s="13"/>
      <c r="K67" s="13"/>
      <c r="L67" s="13"/>
      <c r="M67" s="13"/>
    </row>
    <row r="68" spans="9:13" x14ac:dyDescent="0.4">
      <c r="I68" s="13"/>
      <c r="J68" s="13"/>
      <c r="K68" s="13"/>
      <c r="L68" s="13"/>
      <c r="M68" s="13"/>
    </row>
    <row r="69" spans="9:13" x14ac:dyDescent="0.4">
      <c r="I69" s="13"/>
      <c r="J69" s="13"/>
      <c r="K69" s="13"/>
      <c r="L69" s="13"/>
      <c r="M69" s="13"/>
    </row>
    <row r="70" spans="9:13" x14ac:dyDescent="0.4">
      <c r="I70" s="13"/>
      <c r="J70" s="13"/>
      <c r="K70" s="13"/>
      <c r="L70" s="13"/>
      <c r="M70" s="13"/>
    </row>
    <row r="71" spans="9:13" x14ac:dyDescent="0.4">
      <c r="I71" s="13"/>
      <c r="J71" s="13"/>
      <c r="K71" s="13"/>
      <c r="L71" s="13"/>
      <c r="M71" s="13"/>
    </row>
    <row r="72" spans="9:13" x14ac:dyDescent="0.4">
      <c r="I72" s="13"/>
      <c r="J72" s="13"/>
      <c r="K72" s="13"/>
      <c r="L72" s="13"/>
      <c r="M72" s="13"/>
    </row>
    <row r="73" spans="9:13" x14ac:dyDescent="0.4">
      <c r="I73" s="13"/>
      <c r="J73" s="13"/>
      <c r="K73" s="13"/>
      <c r="L73" s="13"/>
      <c r="M73" s="13"/>
    </row>
    <row r="74" spans="9:13" x14ac:dyDescent="0.4">
      <c r="I74" s="13"/>
      <c r="J74" s="13"/>
      <c r="K74" s="13"/>
      <c r="L74" s="13"/>
      <c r="M74" s="13"/>
    </row>
    <row r="75" spans="9:13" x14ac:dyDescent="0.4">
      <c r="I75" s="13"/>
      <c r="J75" s="13"/>
      <c r="K75" s="13"/>
      <c r="L75" s="13"/>
      <c r="M75" s="13"/>
    </row>
    <row r="76" spans="9:13" x14ac:dyDescent="0.4">
      <c r="I76" s="13"/>
      <c r="J76" s="13"/>
      <c r="K76" s="13"/>
      <c r="L76" s="13"/>
      <c r="M76" s="13"/>
    </row>
    <row r="77" spans="9:13" x14ac:dyDescent="0.4">
      <c r="I77" s="13"/>
      <c r="J77" s="13"/>
      <c r="K77" s="13"/>
      <c r="L77" s="13"/>
      <c r="M77" s="13"/>
    </row>
  </sheetData>
  <mergeCells count="1">
    <mergeCell ref="A1:M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7"/>
  <sheetViews>
    <sheetView zoomScaleNormal="100" workbookViewId="0">
      <selection sqref="A1:J1"/>
    </sheetView>
  </sheetViews>
  <sheetFormatPr defaultRowHeight="16.5" x14ac:dyDescent="0.4"/>
  <cols>
    <col min="1" max="1" width="3.09765625" style="223" bestFit="1" customWidth="1"/>
    <col min="2" max="10" width="4.3984375" style="223" customWidth="1"/>
    <col min="11" max="11" width="2.09765625" style="223" customWidth="1"/>
    <col min="12" max="12" width="3.09765625" style="223" customWidth="1"/>
    <col min="13" max="21" width="4.3984375" style="223" customWidth="1"/>
    <col min="22" max="16384" width="8.796875" style="223"/>
  </cols>
  <sheetData>
    <row r="1" spans="1:21" x14ac:dyDescent="0.4">
      <c r="A1" s="245" t="s">
        <v>271</v>
      </c>
      <c r="B1" s="245"/>
      <c r="C1" s="245"/>
      <c r="D1" s="245"/>
      <c r="E1" s="245"/>
      <c r="F1" s="245"/>
      <c r="G1" s="245"/>
      <c r="H1" s="245"/>
      <c r="I1" s="245"/>
      <c r="J1" s="245"/>
      <c r="L1" s="245" t="s">
        <v>271</v>
      </c>
      <c r="M1" s="245"/>
      <c r="N1" s="245"/>
      <c r="O1" s="245"/>
      <c r="P1" s="245"/>
      <c r="Q1" s="245"/>
      <c r="R1" s="245"/>
      <c r="S1" s="245"/>
      <c r="T1" s="245"/>
      <c r="U1" s="245"/>
    </row>
    <row r="2" spans="1:21" x14ac:dyDescent="0.4">
      <c r="A2" s="108" t="s">
        <v>270</v>
      </c>
      <c r="B2" s="225">
        <v>1</v>
      </c>
      <c r="C2" s="225">
        <v>2</v>
      </c>
      <c r="D2" s="225">
        <v>3</v>
      </c>
      <c r="E2" s="224">
        <v>4</v>
      </c>
      <c r="F2" s="225">
        <v>5</v>
      </c>
      <c r="G2" s="226">
        <v>6</v>
      </c>
      <c r="H2" s="225">
        <v>7</v>
      </c>
      <c r="I2" s="225">
        <v>8</v>
      </c>
      <c r="J2" s="226">
        <v>9</v>
      </c>
      <c r="L2" s="108" t="s">
        <v>270</v>
      </c>
      <c r="M2" s="225">
        <v>1</v>
      </c>
      <c r="N2" s="225">
        <v>2</v>
      </c>
      <c r="O2" s="225">
        <v>3</v>
      </c>
      <c r="P2" s="224">
        <v>4</v>
      </c>
      <c r="Q2" s="225">
        <v>5</v>
      </c>
      <c r="R2" s="226">
        <v>6</v>
      </c>
      <c r="S2" s="225">
        <v>7</v>
      </c>
      <c r="T2" s="225">
        <v>8</v>
      </c>
      <c r="U2" s="226">
        <v>9</v>
      </c>
    </row>
    <row r="3" spans="1:21" x14ac:dyDescent="0.4">
      <c r="A3" s="29">
        <v>1</v>
      </c>
      <c r="B3" s="13">
        <f>$A3*(B$2*0.1)</f>
        <v>0.1</v>
      </c>
      <c r="C3" s="13">
        <f t="shared" ref="C3:J18" si="0">$A3*(C$2*0.1)</f>
        <v>0.2</v>
      </c>
      <c r="D3" s="13">
        <f t="shared" si="0"/>
        <v>0.30000000000000004</v>
      </c>
      <c r="E3" s="27">
        <f t="shared" si="0"/>
        <v>0.4</v>
      </c>
      <c r="F3" s="13">
        <f t="shared" si="0"/>
        <v>0.5</v>
      </c>
      <c r="G3" s="14">
        <f t="shared" si="0"/>
        <v>0.60000000000000009</v>
      </c>
      <c r="H3" s="13">
        <f t="shared" si="0"/>
        <v>0.70000000000000007</v>
      </c>
      <c r="I3" s="13">
        <f t="shared" si="0"/>
        <v>0.8</v>
      </c>
      <c r="J3" s="14">
        <f t="shared" si="0"/>
        <v>0.9</v>
      </c>
      <c r="L3" s="29">
        <v>76</v>
      </c>
      <c r="M3" s="13">
        <f>$L3*(B$2*0.1)</f>
        <v>7.6000000000000005</v>
      </c>
      <c r="N3" s="13">
        <f>$L3*(C$2*0.1)</f>
        <v>15.200000000000001</v>
      </c>
      <c r="O3" s="13">
        <f>$L3*(D$2*0.1)</f>
        <v>22.800000000000004</v>
      </c>
      <c r="P3" s="27">
        <f>$L3*(E$2*0.1)</f>
        <v>30.400000000000002</v>
      </c>
      <c r="Q3" s="13">
        <f>$L3*(F$2*0.1)</f>
        <v>38</v>
      </c>
      <c r="R3" s="14">
        <f>$L3*(G$2*0.1)</f>
        <v>45.600000000000009</v>
      </c>
      <c r="S3" s="13">
        <f>$L3*(H$2*0.1)</f>
        <v>53.2</v>
      </c>
      <c r="T3" s="13">
        <f>$L3*(I$2*0.1)</f>
        <v>60.800000000000004</v>
      </c>
      <c r="U3" s="14">
        <f>$L3*(J$2*0.1)</f>
        <v>68.400000000000006</v>
      </c>
    </row>
    <row r="4" spans="1:21" x14ac:dyDescent="0.4">
      <c r="A4" s="29">
        <v>2</v>
      </c>
      <c r="B4" s="13">
        <f t="shared" ref="B4:J35" si="1">$A4*(B$2*0.1)</f>
        <v>0.2</v>
      </c>
      <c r="C4" s="13">
        <f t="shared" si="0"/>
        <v>0.4</v>
      </c>
      <c r="D4" s="13">
        <f t="shared" si="0"/>
        <v>0.60000000000000009</v>
      </c>
      <c r="E4" s="27">
        <f t="shared" si="0"/>
        <v>0.8</v>
      </c>
      <c r="F4" s="13">
        <f t="shared" si="0"/>
        <v>1</v>
      </c>
      <c r="G4" s="14">
        <f t="shared" si="0"/>
        <v>1.2000000000000002</v>
      </c>
      <c r="H4" s="13">
        <f t="shared" si="0"/>
        <v>1.4000000000000001</v>
      </c>
      <c r="I4" s="13">
        <f t="shared" si="0"/>
        <v>1.6</v>
      </c>
      <c r="J4" s="14">
        <f t="shared" si="0"/>
        <v>1.8</v>
      </c>
      <c r="L4" s="29">
        <v>77</v>
      </c>
      <c r="M4" s="13">
        <f>$L4*(B$2*0.1)</f>
        <v>7.7</v>
      </c>
      <c r="N4" s="13">
        <f>$L4*(C$2*0.1)</f>
        <v>15.4</v>
      </c>
      <c r="O4" s="13">
        <f>$L4*(D$2*0.1)</f>
        <v>23.100000000000005</v>
      </c>
      <c r="P4" s="27">
        <f>$L4*(E$2*0.1)</f>
        <v>30.8</v>
      </c>
      <c r="Q4" s="13">
        <f>$L4*(F$2*0.1)</f>
        <v>38.5</v>
      </c>
      <c r="R4" s="14">
        <f>$L4*(G$2*0.1)</f>
        <v>46.20000000000001</v>
      </c>
      <c r="S4" s="13">
        <f>$L4*(H$2*0.1)</f>
        <v>53.900000000000006</v>
      </c>
      <c r="T4" s="13">
        <f>$L4*(I$2*0.1)</f>
        <v>61.6</v>
      </c>
      <c r="U4" s="14">
        <f>$L4*(J$2*0.1)</f>
        <v>69.3</v>
      </c>
    </row>
    <row r="5" spans="1:21" x14ac:dyDescent="0.4">
      <c r="A5" s="29">
        <v>3</v>
      </c>
      <c r="B5" s="13">
        <f t="shared" si="1"/>
        <v>0.30000000000000004</v>
      </c>
      <c r="C5" s="13">
        <f t="shared" si="0"/>
        <v>0.60000000000000009</v>
      </c>
      <c r="D5" s="13">
        <f t="shared" si="0"/>
        <v>0.90000000000000013</v>
      </c>
      <c r="E5" s="27">
        <f t="shared" si="0"/>
        <v>1.2000000000000002</v>
      </c>
      <c r="F5" s="13">
        <f t="shared" si="0"/>
        <v>1.5</v>
      </c>
      <c r="G5" s="14">
        <f t="shared" si="0"/>
        <v>1.8000000000000003</v>
      </c>
      <c r="H5" s="13">
        <f t="shared" si="0"/>
        <v>2.1</v>
      </c>
      <c r="I5" s="13">
        <f t="shared" si="0"/>
        <v>2.4000000000000004</v>
      </c>
      <c r="J5" s="14">
        <f t="shared" si="0"/>
        <v>2.7</v>
      </c>
      <c r="L5" s="29">
        <v>78</v>
      </c>
      <c r="M5" s="13">
        <f>$L5*(B$2*0.1)</f>
        <v>7.8000000000000007</v>
      </c>
      <c r="N5" s="13">
        <f>$L5*(C$2*0.1)</f>
        <v>15.600000000000001</v>
      </c>
      <c r="O5" s="13">
        <f>$L5*(D$2*0.1)</f>
        <v>23.400000000000002</v>
      </c>
      <c r="P5" s="27">
        <f>$L5*(E$2*0.1)</f>
        <v>31.200000000000003</v>
      </c>
      <c r="Q5" s="13">
        <f>$L5*(F$2*0.1)</f>
        <v>39</v>
      </c>
      <c r="R5" s="14">
        <f>$L5*(G$2*0.1)</f>
        <v>46.800000000000004</v>
      </c>
      <c r="S5" s="13">
        <f>$L5*(H$2*0.1)</f>
        <v>54.600000000000009</v>
      </c>
      <c r="T5" s="13">
        <f>$L5*(I$2*0.1)</f>
        <v>62.400000000000006</v>
      </c>
      <c r="U5" s="14">
        <f>$L5*(J$2*0.1)</f>
        <v>70.2</v>
      </c>
    </row>
    <row r="6" spans="1:21" x14ac:dyDescent="0.4">
      <c r="A6" s="29">
        <v>4</v>
      </c>
      <c r="B6" s="13">
        <f t="shared" si="1"/>
        <v>0.4</v>
      </c>
      <c r="C6" s="13">
        <f t="shared" si="0"/>
        <v>0.8</v>
      </c>
      <c r="D6" s="13">
        <f t="shared" si="0"/>
        <v>1.2000000000000002</v>
      </c>
      <c r="E6" s="27">
        <f t="shared" si="0"/>
        <v>1.6</v>
      </c>
      <c r="F6" s="13">
        <f t="shared" si="0"/>
        <v>2</v>
      </c>
      <c r="G6" s="14">
        <f t="shared" si="0"/>
        <v>2.4000000000000004</v>
      </c>
      <c r="H6" s="13">
        <f t="shared" si="0"/>
        <v>2.8000000000000003</v>
      </c>
      <c r="I6" s="13">
        <f t="shared" si="0"/>
        <v>3.2</v>
      </c>
      <c r="J6" s="14">
        <f t="shared" si="0"/>
        <v>3.6</v>
      </c>
      <c r="L6" s="29">
        <v>79</v>
      </c>
      <c r="M6" s="13">
        <f>$L6*(B$2*0.1)</f>
        <v>7.9</v>
      </c>
      <c r="N6" s="13">
        <f>$L6*(C$2*0.1)</f>
        <v>15.8</v>
      </c>
      <c r="O6" s="13">
        <f>$L6*(D$2*0.1)</f>
        <v>23.700000000000003</v>
      </c>
      <c r="P6" s="27">
        <f>$L6*(E$2*0.1)</f>
        <v>31.6</v>
      </c>
      <c r="Q6" s="13">
        <f>$L6*(F$2*0.1)</f>
        <v>39.5</v>
      </c>
      <c r="R6" s="14">
        <f>$L6*(G$2*0.1)</f>
        <v>47.400000000000006</v>
      </c>
      <c r="S6" s="13">
        <f>$L6*(H$2*0.1)</f>
        <v>55.300000000000004</v>
      </c>
      <c r="T6" s="13">
        <f>$L6*(I$2*0.1)</f>
        <v>63.2</v>
      </c>
      <c r="U6" s="14">
        <f>$L6*(J$2*0.1)</f>
        <v>71.100000000000009</v>
      </c>
    </row>
    <row r="7" spans="1:21" x14ac:dyDescent="0.4">
      <c r="A7" s="29">
        <v>5</v>
      </c>
      <c r="B7" s="13">
        <f t="shared" si="1"/>
        <v>0.5</v>
      </c>
      <c r="C7" s="13">
        <f t="shared" si="0"/>
        <v>1</v>
      </c>
      <c r="D7" s="13">
        <f t="shared" si="0"/>
        <v>1.5000000000000002</v>
      </c>
      <c r="E7" s="27">
        <f t="shared" si="0"/>
        <v>2</v>
      </c>
      <c r="F7" s="13">
        <f t="shared" si="0"/>
        <v>2.5</v>
      </c>
      <c r="G7" s="14">
        <f t="shared" si="0"/>
        <v>3.0000000000000004</v>
      </c>
      <c r="H7" s="13">
        <f t="shared" si="0"/>
        <v>3.5000000000000004</v>
      </c>
      <c r="I7" s="13">
        <f t="shared" si="0"/>
        <v>4</v>
      </c>
      <c r="J7" s="14">
        <f t="shared" si="0"/>
        <v>4.5</v>
      </c>
      <c r="L7" s="29">
        <v>80</v>
      </c>
      <c r="M7" s="13">
        <f>$L7*(B$2*0.1)</f>
        <v>8</v>
      </c>
      <c r="N7" s="13">
        <f>$L7*(C$2*0.1)</f>
        <v>16</v>
      </c>
      <c r="O7" s="13">
        <f>$L7*(D$2*0.1)</f>
        <v>24.000000000000004</v>
      </c>
      <c r="P7" s="27">
        <f>$L7*(E$2*0.1)</f>
        <v>32</v>
      </c>
      <c r="Q7" s="13">
        <f>$L7*(F$2*0.1)</f>
        <v>40</v>
      </c>
      <c r="R7" s="14">
        <f>$L7*(G$2*0.1)</f>
        <v>48.000000000000007</v>
      </c>
      <c r="S7" s="13">
        <f>$L7*(H$2*0.1)</f>
        <v>56.000000000000007</v>
      </c>
      <c r="T7" s="13">
        <f>$L7*(I$2*0.1)</f>
        <v>64</v>
      </c>
      <c r="U7" s="14">
        <f>$L7*(J$2*0.1)</f>
        <v>72</v>
      </c>
    </row>
    <row r="8" spans="1:21" x14ac:dyDescent="0.4">
      <c r="A8" s="29">
        <v>6</v>
      </c>
      <c r="B8" s="13">
        <f t="shared" si="1"/>
        <v>0.60000000000000009</v>
      </c>
      <c r="C8" s="13">
        <f t="shared" si="0"/>
        <v>1.2000000000000002</v>
      </c>
      <c r="D8" s="13">
        <f t="shared" si="0"/>
        <v>1.8000000000000003</v>
      </c>
      <c r="E8" s="27">
        <f t="shared" si="0"/>
        <v>2.4000000000000004</v>
      </c>
      <c r="F8" s="13">
        <f t="shared" si="0"/>
        <v>3</v>
      </c>
      <c r="G8" s="14">
        <f t="shared" si="0"/>
        <v>3.6000000000000005</v>
      </c>
      <c r="H8" s="13">
        <f t="shared" si="0"/>
        <v>4.2</v>
      </c>
      <c r="I8" s="13">
        <f t="shared" si="0"/>
        <v>4.8000000000000007</v>
      </c>
      <c r="J8" s="14">
        <f t="shared" si="0"/>
        <v>5.4</v>
      </c>
      <c r="L8" s="29">
        <v>81</v>
      </c>
      <c r="M8" s="13">
        <f>$L8*(B$2*0.1)</f>
        <v>8.1</v>
      </c>
      <c r="N8" s="13">
        <f>$L8*(C$2*0.1)</f>
        <v>16.2</v>
      </c>
      <c r="O8" s="13">
        <f>$L8*(D$2*0.1)</f>
        <v>24.300000000000004</v>
      </c>
      <c r="P8" s="27">
        <f>$L8*(E$2*0.1)</f>
        <v>32.4</v>
      </c>
      <c r="Q8" s="13">
        <f>$L8*(F$2*0.1)</f>
        <v>40.5</v>
      </c>
      <c r="R8" s="14">
        <f>$L8*(G$2*0.1)</f>
        <v>48.600000000000009</v>
      </c>
      <c r="S8" s="13">
        <f>$L8*(H$2*0.1)</f>
        <v>56.7</v>
      </c>
      <c r="T8" s="13">
        <f>$L8*(I$2*0.1)</f>
        <v>64.8</v>
      </c>
      <c r="U8" s="14">
        <f>$L8*(J$2*0.1)</f>
        <v>72.900000000000006</v>
      </c>
    </row>
    <row r="9" spans="1:21" x14ac:dyDescent="0.4">
      <c r="A9" s="29">
        <v>7</v>
      </c>
      <c r="B9" s="13">
        <f t="shared" si="1"/>
        <v>0.70000000000000007</v>
      </c>
      <c r="C9" s="13">
        <f t="shared" si="0"/>
        <v>1.4000000000000001</v>
      </c>
      <c r="D9" s="13">
        <f t="shared" si="0"/>
        <v>2.1000000000000005</v>
      </c>
      <c r="E9" s="27">
        <f t="shared" si="0"/>
        <v>2.8000000000000003</v>
      </c>
      <c r="F9" s="13">
        <f t="shared" si="0"/>
        <v>3.5</v>
      </c>
      <c r="G9" s="14">
        <f t="shared" si="0"/>
        <v>4.2000000000000011</v>
      </c>
      <c r="H9" s="13">
        <f t="shared" si="0"/>
        <v>4.9000000000000004</v>
      </c>
      <c r="I9" s="13">
        <f t="shared" si="0"/>
        <v>5.6000000000000005</v>
      </c>
      <c r="J9" s="14">
        <f t="shared" si="0"/>
        <v>6.3</v>
      </c>
      <c r="L9" s="29">
        <v>82</v>
      </c>
      <c r="M9" s="13">
        <f>$L9*(B$2*0.1)</f>
        <v>8.2000000000000011</v>
      </c>
      <c r="N9" s="13">
        <f>$L9*(C$2*0.1)</f>
        <v>16.400000000000002</v>
      </c>
      <c r="O9" s="13">
        <f>$L9*(D$2*0.1)</f>
        <v>24.600000000000005</v>
      </c>
      <c r="P9" s="27">
        <f>$L9*(E$2*0.1)</f>
        <v>32.800000000000004</v>
      </c>
      <c r="Q9" s="13">
        <f>$L9*(F$2*0.1)</f>
        <v>41</v>
      </c>
      <c r="R9" s="14">
        <f>$L9*(G$2*0.1)</f>
        <v>49.20000000000001</v>
      </c>
      <c r="S9" s="13">
        <f>$L9*(H$2*0.1)</f>
        <v>57.400000000000006</v>
      </c>
      <c r="T9" s="13">
        <f>$L9*(I$2*0.1)</f>
        <v>65.600000000000009</v>
      </c>
      <c r="U9" s="14">
        <f>$L9*(J$2*0.1)</f>
        <v>73.8</v>
      </c>
    </row>
    <row r="10" spans="1:21" x14ac:dyDescent="0.4">
      <c r="A10" s="29">
        <v>8</v>
      </c>
      <c r="B10" s="13">
        <f t="shared" si="1"/>
        <v>0.8</v>
      </c>
      <c r="C10" s="13">
        <f t="shared" si="0"/>
        <v>1.6</v>
      </c>
      <c r="D10" s="13">
        <f t="shared" si="0"/>
        <v>2.4000000000000004</v>
      </c>
      <c r="E10" s="27">
        <f t="shared" si="0"/>
        <v>3.2</v>
      </c>
      <c r="F10" s="13">
        <f t="shared" si="0"/>
        <v>4</v>
      </c>
      <c r="G10" s="14">
        <f t="shared" si="0"/>
        <v>4.8000000000000007</v>
      </c>
      <c r="H10" s="13">
        <f t="shared" si="0"/>
        <v>5.6000000000000005</v>
      </c>
      <c r="I10" s="13">
        <f t="shared" si="0"/>
        <v>6.4</v>
      </c>
      <c r="J10" s="14">
        <f t="shared" si="0"/>
        <v>7.2</v>
      </c>
      <c r="L10" s="29">
        <v>83</v>
      </c>
      <c r="M10" s="13">
        <f>$L10*(B$2*0.1)</f>
        <v>8.3000000000000007</v>
      </c>
      <c r="N10" s="13">
        <f>$L10*(C$2*0.1)</f>
        <v>16.600000000000001</v>
      </c>
      <c r="O10" s="13">
        <f>$L10*(D$2*0.1)</f>
        <v>24.900000000000002</v>
      </c>
      <c r="P10" s="27">
        <f>$L10*(E$2*0.1)</f>
        <v>33.200000000000003</v>
      </c>
      <c r="Q10" s="13">
        <f>$L10*(F$2*0.1)</f>
        <v>41.5</v>
      </c>
      <c r="R10" s="14">
        <f>$L10*(G$2*0.1)</f>
        <v>49.800000000000004</v>
      </c>
      <c r="S10" s="13">
        <f>$L10*(H$2*0.1)</f>
        <v>58.100000000000009</v>
      </c>
      <c r="T10" s="13">
        <f>$L10*(I$2*0.1)</f>
        <v>66.400000000000006</v>
      </c>
      <c r="U10" s="14">
        <f>$L10*(J$2*0.1)</f>
        <v>74.7</v>
      </c>
    </row>
    <row r="11" spans="1:21" x14ac:dyDescent="0.4">
      <c r="A11" s="29">
        <v>9</v>
      </c>
      <c r="B11" s="13">
        <f t="shared" si="1"/>
        <v>0.9</v>
      </c>
      <c r="C11" s="13">
        <f t="shared" si="0"/>
        <v>1.8</v>
      </c>
      <c r="D11" s="13">
        <f t="shared" si="0"/>
        <v>2.7</v>
      </c>
      <c r="E11" s="27">
        <f t="shared" si="0"/>
        <v>3.6</v>
      </c>
      <c r="F11" s="13">
        <f t="shared" si="0"/>
        <v>4.5</v>
      </c>
      <c r="G11" s="14">
        <f t="shared" si="0"/>
        <v>5.4</v>
      </c>
      <c r="H11" s="13">
        <f t="shared" si="0"/>
        <v>6.3000000000000007</v>
      </c>
      <c r="I11" s="13">
        <f t="shared" si="0"/>
        <v>7.2</v>
      </c>
      <c r="J11" s="14">
        <f t="shared" si="0"/>
        <v>8.1</v>
      </c>
      <c r="L11" s="29">
        <v>84</v>
      </c>
      <c r="M11" s="13">
        <f>$L11*(B$2*0.1)</f>
        <v>8.4</v>
      </c>
      <c r="N11" s="13">
        <f>$L11*(C$2*0.1)</f>
        <v>16.8</v>
      </c>
      <c r="O11" s="13">
        <f>$L11*(D$2*0.1)</f>
        <v>25.200000000000003</v>
      </c>
      <c r="P11" s="27">
        <f>$L11*(E$2*0.1)</f>
        <v>33.6</v>
      </c>
      <c r="Q11" s="13">
        <f>$L11*(F$2*0.1)</f>
        <v>42</v>
      </c>
      <c r="R11" s="14">
        <f>$L11*(G$2*0.1)</f>
        <v>50.400000000000006</v>
      </c>
      <c r="S11" s="13">
        <f>$L11*(H$2*0.1)</f>
        <v>58.800000000000004</v>
      </c>
      <c r="T11" s="13">
        <f>$L11*(I$2*0.1)</f>
        <v>67.2</v>
      </c>
      <c r="U11" s="14">
        <f>$L11*(J$2*0.1)</f>
        <v>75.600000000000009</v>
      </c>
    </row>
    <row r="12" spans="1:21" x14ac:dyDescent="0.4">
      <c r="A12" s="29">
        <v>10</v>
      </c>
      <c r="B12" s="13">
        <f t="shared" si="1"/>
        <v>1</v>
      </c>
      <c r="C12" s="13">
        <f t="shared" si="0"/>
        <v>2</v>
      </c>
      <c r="D12" s="13">
        <f t="shared" si="0"/>
        <v>3.0000000000000004</v>
      </c>
      <c r="E12" s="27">
        <f t="shared" si="0"/>
        <v>4</v>
      </c>
      <c r="F12" s="13">
        <f t="shared" si="0"/>
        <v>5</v>
      </c>
      <c r="G12" s="14">
        <f t="shared" si="0"/>
        <v>6.0000000000000009</v>
      </c>
      <c r="H12" s="13">
        <f t="shared" si="0"/>
        <v>7.0000000000000009</v>
      </c>
      <c r="I12" s="13">
        <f t="shared" si="0"/>
        <v>8</v>
      </c>
      <c r="J12" s="14">
        <f t="shared" si="0"/>
        <v>9</v>
      </c>
      <c r="L12" s="29">
        <v>85</v>
      </c>
      <c r="M12" s="13">
        <f>$L12*(B$2*0.1)</f>
        <v>8.5</v>
      </c>
      <c r="N12" s="13">
        <f>$L12*(C$2*0.1)</f>
        <v>17</v>
      </c>
      <c r="O12" s="13">
        <f>$L12*(D$2*0.1)</f>
        <v>25.500000000000004</v>
      </c>
      <c r="P12" s="27">
        <f>$L12*(E$2*0.1)</f>
        <v>34</v>
      </c>
      <c r="Q12" s="13">
        <f>$L12*(F$2*0.1)</f>
        <v>42.5</v>
      </c>
      <c r="R12" s="14">
        <f>$L12*(G$2*0.1)</f>
        <v>51.000000000000007</v>
      </c>
      <c r="S12" s="13">
        <f>$L12*(H$2*0.1)</f>
        <v>59.500000000000007</v>
      </c>
      <c r="T12" s="13">
        <f>$L12*(I$2*0.1)</f>
        <v>68</v>
      </c>
      <c r="U12" s="14">
        <f>$L12*(J$2*0.1)</f>
        <v>76.5</v>
      </c>
    </row>
    <row r="13" spans="1:21" x14ac:dyDescent="0.4">
      <c r="A13" s="29">
        <v>11</v>
      </c>
      <c r="B13" s="13">
        <f t="shared" si="1"/>
        <v>1.1000000000000001</v>
      </c>
      <c r="C13" s="13">
        <f t="shared" si="0"/>
        <v>2.2000000000000002</v>
      </c>
      <c r="D13" s="13">
        <f t="shared" si="0"/>
        <v>3.3000000000000007</v>
      </c>
      <c r="E13" s="27">
        <f t="shared" si="0"/>
        <v>4.4000000000000004</v>
      </c>
      <c r="F13" s="13">
        <f t="shared" si="0"/>
        <v>5.5</v>
      </c>
      <c r="G13" s="14">
        <f t="shared" si="0"/>
        <v>6.6000000000000014</v>
      </c>
      <c r="H13" s="13">
        <f t="shared" si="0"/>
        <v>7.7000000000000011</v>
      </c>
      <c r="I13" s="13">
        <f t="shared" si="0"/>
        <v>8.8000000000000007</v>
      </c>
      <c r="J13" s="14">
        <f t="shared" si="0"/>
        <v>9.9</v>
      </c>
      <c r="L13" s="29">
        <v>86</v>
      </c>
      <c r="M13" s="13">
        <f>$L13*(B$2*0.1)</f>
        <v>8.6</v>
      </c>
      <c r="N13" s="13">
        <f>$L13*(C$2*0.1)</f>
        <v>17.2</v>
      </c>
      <c r="O13" s="13">
        <f>$L13*(D$2*0.1)</f>
        <v>25.800000000000004</v>
      </c>
      <c r="P13" s="27">
        <f>$L13*(E$2*0.1)</f>
        <v>34.4</v>
      </c>
      <c r="Q13" s="13">
        <f>$L13*(F$2*0.1)</f>
        <v>43</v>
      </c>
      <c r="R13" s="14">
        <f>$L13*(G$2*0.1)</f>
        <v>51.600000000000009</v>
      </c>
      <c r="S13" s="13">
        <f>$L13*(H$2*0.1)</f>
        <v>60.2</v>
      </c>
      <c r="T13" s="13">
        <f>$L13*(I$2*0.1)</f>
        <v>68.8</v>
      </c>
      <c r="U13" s="14">
        <f>$L13*(J$2*0.1)</f>
        <v>77.400000000000006</v>
      </c>
    </row>
    <row r="14" spans="1:21" x14ac:dyDescent="0.4">
      <c r="A14" s="29">
        <v>12</v>
      </c>
      <c r="B14" s="13">
        <f t="shared" si="1"/>
        <v>1.2000000000000002</v>
      </c>
      <c r="C14" s="13">
        <f t="shared" si="0"/>
        <v>2.4000000000000004</v>
      </c>
      <c r="D14" s="13">
        <f t="shared" si="0"/>
        <v>3.6000000000000005</v>
      </c>
      <c r="E14" s="27">
        <f t="shared" si="0"/>
        <v>4.8000000000000007</v>
      </c>
      <c r="F14" s="13">
        <f t="shared" si="0"/>
        <v>6</v>
      </c>
      <c r="G14" s="14">
        <f t="shared" si="0"/>
        <v>7.2000000000000011</v>
      </c>
      <c r="H14" s="13">
        <f t="shared" si="0"/>
        <v>8.4</v>
      </c>
      <c r="I14" s="13">
        <f t="shared" si="0"/>
        <v>9.6000000000000014</v>
      </c>
      <c r="J14" s="14">
        <f t="shared" si="0"/>
        <v>10.8</v>
      </c>
      <c r="L14" s="29">
        <v>87</v>
      </c>
      <c r="M14" s="13">
        <f>$L14*(B$2*0.1)</f>
        <v>8.7000000000000011</v>
      </c>
      <c r="N14" s="13">
        <f>$L14*(C$2*0.1)</f>
        <v>17.400000000000002</v>
      </c>
      <c r="O14" s="13">
        <f>$L14*(D$2*0.1)</f>
        <v>26.100000000000005</v>
      </c>
      <c r="P14" s="27">
        <f>$L14*(E$2*0.1)</f>
        <v>34.800000000000004</v>
      </c>
      <c r="Q14" s="13">
        <f>$L14*(F$2*0.1)</f>
        <v>43.5</v>
      </c>
      <c r="R14" s="14">
        <f>$L14*(G$2*0.1)</f>
        <v>52.20000000000001</v>
      </c>
      <c r="S14" s="13">
        <f>$L14*(H$2*0.1)</f>
        <v>60.900000000000006</v>
      </c>
      <c r="T14" s="13">
        <f>$L14*(I$2*0.1)</f>
        <v>69.600000000000009</v>
      </c>
      <c r="U14" s="14">
        <f>$L14*(J$2*0.1)</f>
        <v>78.3</v>
      </c>
    </row>
    <row r="15" spans="1:21" x14ac:dyDescent="0.4">
      <c r="A15" s="29">
        <v>13</v>
      </c>
      <c r="B15" s="13">
        <f t="shared" si="1"/>
        <v>1.3</v>
      </c>
      <c r="C15" s="13">
        <f t="shared" si="0"/>
        <v>2.6</v>
      </c>
      <c r="D15" s="13">
        <f t="shared" si="0"/>
        <v>3.9000000000000004</v>
      </c>
      <c r="E15" s="27">
        <f t="shared" si="0"/>
        <v>5.2</v>
      </c>
      <c r="F15" s="13">
        <f t="shared" si="0"/>
        <v>6.5</v>
      </c>
      <c r="G15" s="14">
        <f t="shared" si="0"/>
        <v>7.8000000000000007</v>
      </c>
      <c r="H15" s="13">
        <f t="shared" si="0"/>
        <v>9.1000000000000014</v>
      </c>
      <c r="I15" s="13">
        <f t="shared" si="0"/>
        <v>10.4</v>
      </c>
      <c r="J15" s="14">
        <f t="shared" si="0"/>
        <v>11.700000000000001</v>
      </c>
      <c r="L15" s="29">
        <v>88</v>
      </c>
      <c r="M15" s="13">
        <f>$L15*(B$2*0.1)</f>
        <v>8.8000000000000007</v>
      </c>
      <c r="N15" s="13">
        <f>$L15*(C$2*0.1)</f>
        <v>17.600000000000001</v>
      </c>
      <c r="O15" s="13">
        <f>$L15*(D$2*0.1)</f>
        <v>26.400000000000006</v>
      </c>
      <c r="P15" s="27">
        <f>$L15*(E$2*0.1)</f>
        <v>35.200000000000003</v>
      </c>
      <c r="Q15" s="13">
        <f>$L15*(F$2*0.1)</f>
        <v>44</v>
      </c>
      <c r="R15" s="14">
        <f>$L15*(G$2*0.1)</f>
        <v>52.800000000000011</v>
      </c>
      <c r="S15" s="13">
        <f>$L15*(H$2*0.1)</f>
        <v>61.600000000000009</v>
      </c>
      <c r="T15" s="13">
        <f>$L15*(I$2*0.1)</f>
        <v>70.400000000000006</v>
      </c>
      <c r="U15" s="14">
        <f>$L15*(J$2*0.1)</f>
        <v>79.2</v>
      </c>
    </row>
    <row r="16" spans="1:21" x14ac:dyDescent="0.4">
      <c r="A16" s="29">
        <v>14</v>
      </c>
      <c r="B16" s="13">
        <f t="shared" si="1"/>
        <v>1.4000000000000001</v>
      </c>
      <c r="C16" s="13">
        <f t="shared" si="0"/>
        <v>2.8000000000000003</v>
      </c>
      <c r="D16" s="13">
        <f t="shared" si="0"/>
        <v>4.2000000000000011</v>
      </c>
      <c r="E16" s="27">
        <f t="shared" si="0"/>
        <v>5.6000000000000005</v>
      </c>
      <c r="F16" s="13">
        <f t="shared" si="0"/>
        <v>7</v>
      </c>
      <c r="G16" s="14">
        <f t="shared" si="0"/>
        <v>8.4000000000000021</v>
      </c>
      <c r="H16" s="13">
        <f t="shared" si="0"/>
        <v>9.8000000000000007</v>
      </c>
      <c r="I16" s="13">
        <f t="shared" si="0"/>
        <v>11.200000000000001</v>
      </c>
      <c r="J16" s="14">
        <f t="shared" si="0"/>
        <v>12.6</v>
      </c>
      <c r="L16" s="29">
        <v>89</v>
      </c>
      <c r="M16" s="13">
        <f>$L16*(B$2*0.1)</f>
        <v>8.9</v>
      </c>
      <c r="N16" s="13">
        <f>$L16*(C$2*0.1)</f>
        <v>17.8</v>
      </c>
      <c r="O16" s="13">
        <f>$L16*(D$2*0.1)</f>
        <v>26.700000000000003</v>
      </c>
      <c r="P16" s="27">
        <f>$L16*(E$2*0.1)</f>
        <v>35.6</v>
      </c>
      <c r="Q16" s="13">
        <f>$L16*(F$2*0.1)</f>
        <v>44.5</v>
      </c>
      <c r="R16" s="14">
        <f>$L16*(G$2*0.1)</f>
        <v>53.400000000000006</v>
      </c>
      <c r="S16" s="13">
        <f>$L16*(H$2*0.1)</f>
        <v>62.300000000000004</v>
      </c>
      <c r="T16" s="13">
        <f>$L16*(I$2*0.1)</f>
        <v>71.2</v>
      </c>
      <c r="U16" s="14">
        <f>$L16*(J$2*0.1)</f>
        <v>80.100000000000009</v>
      </c>
    </row>
    <row r="17" spans="1:21" x14ac:dyDescent="0.4">
      <c r="A17" s="29">
        <v>15</v>
      </c>
      <c r="B17" s="13">
        <f t="shared" si="1"/>
        <v>1.5</v>
      </c>
      <c r="C17" s="13">
        <f t="shared" si="0"/>
        <v>3</v>
      </c>
      <c r="D17" s="13">
        <f t="shared" si="0"/>
        <v>4.5000000000000009</v>
      </c>
      <c r="E17" s="27">
        <f t="shared" si="0"/>
        <v>6</v>
      </c>
      <c r="F17" s="13">
        <f t="shared" si="0"/>
        <v>7.5</v>
      </c>
      <c r="G17" s="14">
        <f t="shared" si="0"/>
        <v>9.0000000000000018</v>
      </c>
      <c r="H17" s="13">
        <f t="shared" si="0"/>
        <v>10.500000000000002</v>
      </c>
      <c r="I17" s="13">
        <f t="shared" si="0"/>
        <v>12</v>
      </c>
      <c r="J17" s="14">
        <f t="shared" si="0"/>
        <v>13.5</v>
      </c>
      <c r="L17" s="29">
        <v>90</v>
      </c>
      <c r="M17" s="13">
        <f>$L17*(B$2*0.1)</f>
        <v>9</v>
      </c>
      <c r="N17" s="13">
        <f>$L17*(C$2*0.1)</f>
        <v>18</v>
      </c>
      <c r="O17" s="13">
        <f>$L17*(D$2*0.1)</f>
        <v>27.000000000000004</v>
      </c>
      <c r="P17" s="27">
        <f>$L17*(E$2*0.1)</f>
        <v>36</v>
      </c>
      <c r="Q17" s="13">
        <f>$L17*(F$2*0.1)</f>
        <v>45</v>
      </c>
      <c r="R17" s="14">
        <f>$L17*(G$2*0.1)</f>
        <v>54.000000000000007</v>
      </c>
      <c r="S17" s="13">
        <f>$L17*(H$2*0.1)</f>
        <v>63.000000000000007</v>
      </c>
      <c r="T17" s="13">
        <f>$L17*(I$2*0.1)</f>
        <v>72</v>
      </c>
      <c r="U17" s="14">
        <f>$L17*(J$2*0.1)</f>
        <v>81</v>
      </c>
    </row>
    <row r="18" spans="1:21" x14ac:dyDescent="0.4">
      <c r="A18" s="29">
        <v>16</v>
      </c>
      <c r="B18" s="13">
        <f t="shared" si="1"/>
        <v>1.6</v>
      </c>
      <c r="C18" s="13">
        <f t="shared" si="0"/>
        <v>3.2</v>
      </c>
      <c r="D18" s="13">
        <f t="shared" si="0"/>
        <v>4.8000000000000007</v>
      </c>
      <c r="E18" s="27">
        <f t="shared" si="0"/>
        <v>6.4</v>
      </c>
      <c r="F18" s="13">
        <f t="shared" si="0"/>
        <v>8</v>
      </c>
      <c r="G18" s="14">
        <f t="shared" si="0"/>
        <v>9.6000000000000014</v>
      </c>
      <c r="H18" s="13">
        <f t="shared" si="0"/>
        <v>11.200000000000001</v>
      </c>
      <c r="I18" s="13">
        <f t="shared" si="0"/>
        <v>12.8</v>
      </c>
      <c r="J18" s="14">
        <f t="shared" si="0"/>
        <v>14.4</v>
      </c>
      <c r="L18" s="29">
        <v>91</v>
      </c>
      <c r="M18" s="13">
        <f>$L18*(B$2*0.1)</f>
        <v>9.1</v>
      </c>
      <c r="N18" s="13">
        <f>$L18*(C$2*0.1)</f>
        <v>18.2</v>
      </c>
      <c r="O18" s="13">
        <f>$L18*(D$2*0.1)</f>
        <v>27.300000000000004</v>
      </c>
      <c r="P18" s="27">
        <f>$L18*(E$2*0.1)</f>
        <v>36.4</v>
      </c>
      <c r="Q18" s="13">
        <f>$L18*(F$2*0.1)</f>
        <v>45.5</v>
      </c>
      <c r="R18" s="14">
        <f>$L18*(G$2*0.1)</f>
        <v>54.600000000000009</v>
      </c>
      <c r="S18" s="13">
        <f>$L18*(H$2*0.1)</f>
        <v>63.7</v>
      </c>
      <c r="T18" s="13">
        <f>$L18*(I$2*0.1)</f>
        <v>72.8</v>
      </c>
      <c r="U18" s="14">
        <f>$L18*(J$2*0.1)</f>
        <v>81.900000000000006</v>
      </c>
    </row>
    <row r="19" spans="1:21" x14ac:dyDescent="0.4">
      <c r="A19" s="29">
        <v>17</v>
      </c>
      <c r="B19" s="13">
        <f t="shared" si="1"/>
        <v>1.7000000000000002</v>
      </c>
      <c r="C19" s="13">
        <f t="shared" si="1"/>
        <v>3.4000000000000004</v>
      </c>
      <c r="D19" s="13">
        <f t="shared" si="1"/>
        <v>5.1000000000000005</v>
      </c>
      <c r="E19" s="27">
        <f t="shared" si="1"/>
        <v>6.8000000000000007</v>
      </c>
      <c r="F19" s="13">
        <f t="shared" si="1"/>
        <v>8.5</v>
      </c>
      <c r="G19" s="14">
        <f t="shared" si="1"/>
        <v>10.200000000000001</v>
      </c>
      <c r="H19" s="13">
        <f t="shared" si="1"/>
        <v>11.9</v>
      </c>
      <c r="I19" s="13">
        <f t="shared" si="1"/>
        <v>13.600000000000001</v>
      </c>
      <c r="J19" s="14">
        <f t="shared" si="1"/>
        <v>15.3</v>
      </c>
      <c r="L19" s="29">
        <v>92</v>
      </c>
      <c r="M19" s="13">
        <f>$L19*(B$2*0.1)</f>
        <v>9.2000000000000011</v>
      </c>
      <c r="N19" s="13">
        <f>$L19*(C$2*0.1)</f>
        <v>18.400000000000002</v>
      </c>
      <c r="O19" s="13">
        <f>$L19*(D$2*0.1)</f>
        <v>27.600000000000005</v>
      </c>
      <c r="P19" s="27">
        <f>$L19*(E$2*0.1)</f>
        <v>36.800000000000004</v>
      </c>
      <c r="Q19" s="13">
        <f>$L19*(F$2*0.1)</f>
        <v>46</v>
      </c>
      <c r="R19" s="14">
        <f>$L19*(G$2*0.1)</f>
        <v>55.20000000000001</v>
      </c>
      <c r="S19" s="13">
        <f>$L19*(H$2*0.1)</f>
        <v>64.400000000000006</v>
      </c>
      <c r="T19" s="13">
        <f>$L19*(I$2*0.1)</f>
        <v>73.600000000000009</v>
      </c>
      <c r="U19" s="14">
        <f>$L19*(J$2*0.1)</f>
        <v>82.8</v>
      </c>
    </row>
    <row r="20" spans="1:21" x14ac:dyDescent="0.4">
      <c r="A20" s="29">
        <v>18</v>
      </c>
      <c r="B20" s="13">
        <f t="shared" si="1"/>
        <v>1.8</v>
      </c>
      <c r="C20" s="13">
        <f t="shared" si="1"/>
        <v>3.6</v>
      </c>
      <c r="D20" s="13">
        <f t="shared" si="1"/>
        <v>5.4</v>
      </c>
      <c r="E20" s="27">
        <f t="shared" si="1"/>
        <v>7.2</v>
      </c>
      <c r="F20" s="13">
        <f t="shared" si="1"/>
        <v>9</v>
      </c>
      <c r="G20" s="14">
        <f t="shared" si="1"/>
        <v>10.8</v>
      </c>
      <c r="H20" s="13">
        <f t="shared" si="1"/>
        <v>12.600000000000001</v>
      </c>
      <c r="I20" s="13">
        <f t="shared" si="1"/>
        <v>14.4</v>
      </c>
      <c r="J20" s="14">
        <f t="shared" si="1"/>
        <v>16.2</v>
      </c>
      <c r="L20" s="29">
        <v>93</v>
      </c>
      <c r="M20" s="13">
        <f>$L20*(B$2*0.1)</f>
        <v>9.3000000000000007</v>
      </c>
      <c r="N20" s="13">
        <f>$L20*(C$2*0.1)</f>
        <v>18.600000000000001</v>
      </c>
      <c r="O20" s="13">
        <f>$L20*(D$2*0.1)</f>
        <v>27.900000000000006</v>
      </c>
      <c r="P20" s="27">
        <f>$L20*(E$2*0.1)</f>
        <v>37.200000000000003</v>
      </c>
      <c r="Q20" s="13">
        <f>$L20*(F$2*0.1)</f>
        <v>46.5</v>
      </c>
      <c r="R20" s="14">
        <f>$L20*(G$2*0.1)</f>
        <v>55.800000000000011</v>
      </c>
      <c r="S20" s="13">
        <f>$L20*(H$2*0.1)</f>
        <v>65.100000000000009</v>
      </c>
      <c r="T20" s="13">
        <f>$L20*(I$2*0.1)</f>
        <v>74.400000000000006</v>
      </c>
      <c r="U20" s="14">
        <f>$L20*(J$2*0.1)</f>
        <v>83.7</v>
      </c>
    </row>
    <row r="21" spans="1:21" x14ac:dyDescent="0.4">
      <c r="A21" s="29">
        <v>19</v>
      </c>
      <c r="B21" s="13">
        <f t="shared" si="1"/>
        <v>1.9000000000000001</v>
      </c>
      <c r="C21" s="13">
        <f t="shared" si="1"/>
        <v>3.8000000000000003</v>
      </c>
      <c r="D21" s="13">
        <f t="shared" si="1"/>
        <v>5.7000000000000011</v>
      </c>
      <c r="E21" s="27">
        <f t="shared" si="1"/>
        <v>7.6000000000000005</v>
      </c>
      <c r="F21" s="13">
        <f t="shared" si="1"/>
        <v>9.5</v>
      </c>
      <c r="G21" s="14">
        <f t="shared" si="1"/>
        <v>11.400000000000002</v>
      </c>
      <c r="H21" s="13">
        <f t="shared" si="1"/>
        <v>13.3</v>
      </c>
      <c r="I21" s="13">
        <f t="shared" si="1"/>
        <v>15.200000000000001</v>
      </c>
      <c r="J21" s="14">
        <f t="shared" si="1"/>
        <v>17.100000000000001</v>
      </c>
      <c r="L21" s="29">
        <v>94</v>
      </c>
      <c r="M21" s="13">
        <f>$L21*(B$2*0.1)</f>
        <v>9.4</v>
      </c>
      <c r="N21" s="13">
        <f>$L21*(C$2*0.1)</f>
        <v>18.8</v>
      </c>
      <c r="O21" s="13">
        <f>$L21*(D$2*0.1)</f>
        <v>28.200000000000003</v>
      </c>
      <c r="P21" s="27">
        <f>$L21*(E$2*0.1)</f>
        <v>37.6</v>
      </c>
      <c r="Q21" s="13">
        <f>$L21*(F$2*0.1)</f>
        <v>47</v>
      </c>
      <c r="R21" s="14">
        <f>$L21*(G$2*0.1)</f>
        <v>56.400000000000006</v>
      </c>
      <c r="S21" s="13">
        <f>$L21*(H$2*0.1)</f>
        <v>65.800000000000011</v>
      </c>
      <c r="T21" s="13">
        <f>$L21*(I$2*0.1)</f>
        <v>75.2</v>
      </c>
      <c r="U21" s="14">
        <f>$L21*(J$2*0.1)</f>
        <v>84.600000000000009</v>
      </c>
    </row>
    <row r="22" spans="1:21" x14ac:dyDescent="0.4">
      <c r="A22" s="29">
        <v>20</v>
      </c>
      <c r="B22" s="13">
        <f t="shared" si="1"/>
        <v>2</v>
      </c>
      <c r="C22" s="13">
        <f t="shared" si="1"/>
        <v>4</v>
      </c>
      <c r="D22" s="13">
        <f t="shared" si="1"/>
        <v>6.0000000000000009</v>
      </c>
      <c r="E22" s="27">
        <f t="shared" si="1"/>
        <v>8</v>
      </c>
      <c r="F22" s="13">
        <f t="shared" si="1"/>
        <v>10</v>
      </c>
      <c r="G22" s="14">
        <f t="shared" si="1"/>
        <v>12.000000000000002</v>
      </c>
      <c r="H22" s="13">
        <f t="shared" si="1"/>
        <v>14.000000000000002</v>
      </c>
      <c r="I22" s="13">
        <f t="shared" si="1"/>
        <v>16</v>
      </c>
      <c r="J22" s="14">
        <f t="shared" si="1"/>
        <v>18</v>
      </c>
      <c r="L22" s="29">
        <v>95</v>
      </c>
      <c r="M22" s="13">
        <f>$L22*(B$2*0.1)</f>
        <v>9.5</v>
      </c>
      <c r="N22" s="13">
        <f>$L22*(C$2*0.1)</f>
        <v>19</v>
      </c>
      <c r="O22" s="13">
        <f>$L22*(D$2*0.1)</f>
        <v>28.500000000000004</v>
      </c>
      <c r="P22" s="27">
        <f>$L22*(E$2*0.1)</f>
        <v>38</v>
      </c>
      <c r="Q22" s="13">
        <f>$L22*(F$2*0.1)</f>
        <v>47.5</v>
      </c>
      <c r="R22" s="14">
        <f>$L22*(G$2*0.1)</f>
        <v>57.000000000000007</v>
      </c>
      <c r="S22" s="13">
        <f>$L22*(H$2*0.1)</f>
        <v>66.5</v>
      </c>
      <c r="T22" s="13">
        <f>$L22*(I$2*0.1)</f>
        <v>76</v>
      </c>
      <c r="U22" s="14">
        <f>$L22*(J$2*0.1)</f>
        <v>85.5</v>
      </c>
    </row>
    <row r="23" spans="1:21" x14ac:dyDescent="0.4">
      <c r="A23" s="29">
        <v>21</v>
      </c>
      <c r="B23" s="13">
        <f t="shared" si="1"/>
        <v>2.1</v>
      </c>
      <c r="C23" s="13">
        <f t="shared" si="1"/>
        <v>4.2</v>
      </c>
      <c r="D23" s="13">
        <f t="shared" si="1"/>
        <v>6.3000000000000007</v>
      </c>
      <c r="E23" s="27">
        <f t="shared" si="1"/>
        <v>8.4</v>
      </c>
      <c r="F23" s="13">
        <f t="shared" si="1"/>
        <v>10.5</v>
      </c>
      <c r="G23" s="14">
        <f t="shared" si="1"/>
        <v>12.600000000000001</v>
      </c>
      <c r="H23" s="13">
        <f t="shared" si="1"/>
        <v>14.700000000000001</v>
      </c>
      <c r="I23" s="13">
        <f t="shared" si="1"/>
        <v>16.8</v>
      </c>
      <c r="J23" s="14">
        <f t="shared" si="1"/>
        <v>18.900000000000002</v>
      </c>
      <c r="L23" s="29">
        <v>96</v>
      </c>
      <c r="M23" s="13">
        <f>$L23*(B$2*0.1)</f>
        <v>9.6000000000000014</v>
      </c>
      <c r="N23" s="13">
        <f>$L23*(C$2*0.1)</f>
        <v>19.200000000000003</v>
      </c>
      <c r="O23" s="13">
        <f>$L23*(D$2*0.1)</f>
        <v>28.800000000000004</v>
      </c>
      <c r="P23" s="27">
        <f>$L23*(E$2*0.1)</f>
        <v>38.400000000000006</v>
      </c>
      <c r="Q23" s="13">
        <f>$L23*(F$2*0.1)</f>
        <v>48</v>
      </c>
      <c r="R23" s="14">
        <f>$L23*(G$2*0.1)</f>
        <v>57.600000000000009</v>
      </c>
      <c r="S23" s="13">
        <f>$L23*(H$2*0.1)</f>
        <v>67.2</v>
      </c>
      <c r="T23" s="13">
        <f>$L23*(I$2*0.1)</f>
        <v>76.800000000000011</v>
      </c>
      <c r="U23" s="14">
        <f>$L23*(J$2*0.1)</f>
        <v>86.4</v>
      </c>
    </row>
    <row r="24" spans="1:21" x14ac:dyDescent="0.4">
      <c r="A24" s="29">
        <v>22</v>
      </c>
      <c r="B24" s="13">
        <f t="shared" si="1"/>
        <v>2.2000000000000002</v>
      </c>
      <c r="C24" s="13">
        <f t="shared" si="1"/>
        <v>4.4000000000000004</v>
      </c>
      <c r="D24" s="13">
        <f t="shared" si="1"/>
        <v>6.6000000000000014</v>
      </c>
      <c r="E24" s="27">
        <f t="shared" si="1"/>
        <v>8.8000000000000007</v>
      </c>
      <c r="F24" s="13">
        <f t="shared" si="1"/>
        <v>11</v>
      </c>
      <c r="G24" s="14">
        <f t="shared" si="1"/>
        <v>13.200000000000003</v>
      </c>
      <c r="H24" s="13">
        <f t="shared" si="1"/>
        <v>15.400000000000002</v>
      </c>
      <c r="I24" s="13">
        <f t="shared" si="1"/>
        <v>17.600000000000001</v>
      </c>
      <c r="J24" s="14">
        <f t="shared" si="1"/>
        <v>19.8</v>
      </c>
      <c r="L24" s="29">
        <v>97</v>
      </c>
      <c r="M24" s="13">
        <f>$L24*(B$2*0.1)</f>
        <v>9.7000000000000011</v>
      </c>
      <c r="N24" s="13">
        <f>$L24*(C$2*0.1)</f>
        <v>19.400000000000002</v>
      </c>
      <c r="O24" s="13">
        <f>$L24*(D$2*0.1)</f>
        <v>29.100000000000005</v>
      </c>
      <c r="P24" s="27">
        <f>$L24*(E$2*0.1)</f>
        <v>38.800000000000004</v>
      </c>
      <c r="Q24" s="13">
        <f>$L24*(F$2*0.1)</f>
        <v>48.5</v>
      </c>
      <c r="R24" s="14">
        <f>$L24*(G$2*0.1)</f>
        <v>58.20000000000001</v>
      </c>
      <c r="S24" s="13">
        <f>$L24*(H$2*0.1)</f>
        <v>67.900000000000006</v>
      </c>
      <c r="T24" s="13">
        <f>$L24*(I$2*0.1)</f>
        <v>77.600000000000009</v>
      </c>
      <c r="U24" s="14">
        <f>$L24*(J$2*0.1)</f>
        <v>87.3</v>
      </c>
    </row>
    <row r="25" spans="1:21" x14ac:dyDescent="0.4">
      <c r="A25" s="29">
        <v>23</v>
      </c>
      <c r="B25" s="13">
        <f t="shared" si="1"/>
        <v>2.3000000000000003</v>
      </c>
      <c r="C25" s="13">
        <f t="shared" si="1"/>
        <v>4.6000000000000005</v>
      </c>
      <c r="D25" s="13">
        <f t="shared" si="1"/>
        <v>6.9000000000000012</v>
      </c>
      <c r="E25" s="27">
        <f t="shared" si="1"/>
        <v>9.2000000000000011</v>
      </c>
      <c r="F25" s="13">
        <f t="shared" si="1"/>
        <v>11.5</v>
      </c>
      <c r="G25" s="14">
        <f t="shared" si="1"/>
        <v>13.800000000000002</v>
      </c>
      <c r="H25" s="13">
        <f t="shared" si="1"/>
        <v>16.100000000000001</v>
      </c>
      <c r="I25" s="13">
        <f t="shared" si="1"/>
        <v>18.400000000000002</v>
      </c>
      <c r="J25" s="14">
        <f t="shared" si="1"/>
        <v>20.7</v>
      </c>
      <c r="L25" s="29">
        <v>98</v>
      </c>
      <c r="M25" s="13">
        <f>$L25*(B$2*0.1)</f>
        <v>9.8000000000000007</v>
      </c>
      <c r="N25" s="13">
        <f>$L25*(C$2*0.1)</f>
        <v>19.600000000000001</v>
      </c>
      <c r="O25" s="13">
        <f>$L25*(D$2*0.1)</f>
        <v>29.400000000000006</v>
      </c>
      <c r="P25" s="27">
        <f>$L25*(E$2*0.1)</f>
        <v>39.200000000000003</v>
      </c>
      <c r="Q25" s="13">
        <f>$L25*(F$2*0.1)</f>
        <v>49</v>
      </c>
      <c r="R25" s="14">
        <f>$L25*(G$2*0.1)</f>
        <v>58.800000000000011</v>
      </c>
      <c r="S25" s="13">
        <f>$L25*(H$2*0.1)</f>
        <v>68.600000000000009</v>
      </c>
      <c r="T25" s="13">
        <f>$L25*(I$2*0.1)</f>
        <v>78.400000000000006</v>
      </c>
      <c r="U25" s="14">
        <f>$L25*(J$2*0.1)</f>
        <v>88.2</v>
      </c>
    </row>
    <row r="26" spans="1:21" x14ac:dyDescent="0.4">
      <c r="A26" s="29">
        <v>24</v>
      </c>
      <c r="B26" s="13">
        <f t="shared" si="1"/>
        <v>2.4000000000000004</v>
      </c>
      <c r="C26" s="13">
        <f t="shared" si="1"/>
        <v>4.8000000000000007</v>
      </c>
      <c r="D26" s="13">
        <f t="shared" si="1"/>
        <v>7.2000000000000011</v>
      </c>
      <c r="E26" s="27">
        <f t="shared" si="1"/>
        <v>9.6000000000000014</v>
      </c>
      <c r="F26" s="13">
        <f t="shared" si="1"/>
        <v>12</v>
      </c>
      <c r="G26" s="14">
        <f t="shared" si="1"/>
        <v>14.400000000000002</v>
      </c>
      <c r="H26" s="13">
        <f t="shared" si="1"/>
        <v>16.8</v>
      </c>
      <c r="I26" s="13">
        <f t="shared" si="1"/>
        <v>19.200000000000003</v>
      </c>
      <c r="J26" s="14">
        <f t="shared" si="1"/>
        <v>21.6</v>
      </c>
      <c r="L26" s="29">
        <v>99</v>
      </c>
      <c r="M26" s="13">
        <f>$L26*(B$2*0.1)</f>
        <v>9.9</v>
      </c>
      <c r="N26" s="13">
        <f>$L26*(C$2*0.1)</f>
        <v>19.8</v>
      </c>
      <c r="O26" s="13">
        <f>$L26*(D$2*0.1)</f>
        <v>29.700000000000003</v>
      </c>
      <c r="P26" s="27">
        <f>$L26*(E$2*0.1)</f>
        <v>39.6</v>
      </c>
      <c r="Q26" s="13">
        <f>$L26*(F$2*0.1)</f>
        <v>49.5</v>
      </c>
      <c r="R26" s="14">
        <f>$L26*(G$2*0.1)</f>
        <v>59.400000000000006</v>
      </c>
      <c r="S26" s="13">
        <f>$L26*(H$2*0.1)</f>
        <v>69.300000000000011</v>
      </c>
      <c r="T26" s="13">
        <f>$L26*(I$2*0.1)</f>
        <v>79.2</v>
      </c>
      <c r="U26" s="14">
        <f>$L26*(J$2*0.1)</f>
        <v>89.100000000000009</v>
      </c>
    </row>
    <row r="27" spans="1:21" x14ac:dyDescent="0.4">
      <c r="A27" s="29">
        <v>25</v>
      </c>
      <c r="B27" s="13">
        <f t="shared" si="1"/>
        <v>2.5</v>
      </c>
      <c r="C27" s="13">
        <f t="shared" si="1"/>
        <v>5</v>
      </c>
      <c r="D27" s="13">
        <f t="shared" si="1"/>
        <v>7.5000000000000009</v>
      </c>
      <c r="E27" s="27">
        <f t="shared" si="1"/>
        <v>10</v>
      </c>
      <c r="F27" s="13">
        <f t="shared" si="1"/>
        <v>12.5</v>
      </c>
      <c r="G27" s="14">
        <f t="shared" si="1"/>
        <v>15.000000000000002</v>
      </c>
      <c r="H27" s="13">
        <f t="shared" si="1"/>
        <v>17.5</v>
      </c>
      <c r="I27" s="13">
        <f t="shared" si="1"/>
        <v>20</v>
      </c>
      <c r="J27" s="14">
        <f t="shared" si="1"/>
        <v>22.5</v>
      </c>
      <c r="L27" s="29">
        <v>100</v>
      </c>
      <c r="M27" s="13">
        <f>$L27*(B$2*0.1)</f>
        <v>10</v>
      </c>
      <c r="N27" s="13">
        <f>$L27*(C$2*0.1)</f>
        <v>20</v>
      </c>
      <c r="O27" s="13">
        <f>$L27*(D$2*0.1)</f>
        <v>30.000000000000004</v>
      </c>
      <c r="P27" s="27">
        <f>$L27*(E$2*0.1)</f>
        <v>40</v>
      </c>
      <c r="Q27" s="13">
        <f>$L27*(F$2*0.1)</f>
        <v>50</v>
      </c>
      <c r="R27" s="14">
        <f>$L27*(G$2*0.1)</f>
        <v>60.000000000000007</v>
      </c>
      <c r="S27" s="13">
        <f>$L27*(H$2*0.1)</f>
        <v>70</v>
      </c>
      <c r="T27" s="13">
        <f>$L27*(I$2*0.1)</f>
        <v>80</v>
      </c>
      <c r="U27" s="14">
        <f>$L27*(J$2*0.1)</f>
        <v>90</v>
      </c>
    </row>
    <row r="28" spans="1:21" x14ac:dyDescent="0.4">
      <c r="A28" s="29">
        <v>26</v>
      </c>
      <c r="B28" s="13">
        <f t="shared" si="1"/>
        <v>2.6</v>
      </c>
      <c r="C28" s="13">
        <f t="shared" si="1"/>
        <v>5.2</v>
      </c>
      <c r="D28" s="13">
        <f t="shared" si="1"/>
        <v>7.8000000000000007</v>
      </c>
      <c r="E28" s="27">
        <f t="shared" si="1"/>
        <v>10.4</v>
      </c>
      <c r="F28" s="13">
        <f t="shared" si="1"/>
        <v>13</v>
      </c>
      <c r="G28" s="14">
        <f t="shared" si="1"/>
        <v>15.600000000000001</v>
      </c>
      <c r="H28" s="13">
        <f t="shared" si="1"/>
        <v>18.200000000000003</v>
      </c>
      <c r="I28" s="13">
        <f t="shared" si="1"/>
        <v>20.8</v>
      </c>
      <c r="J28" s="14">
        <f t="shared" si="1"/>
        <v>23.400000000000002</v>
      </c>
      <c r="L28" s="29">
        <v>101</v>
      </c>
      <c r="M28" s="13">
        <f>$L28*(B$2*0.1)</f>
        <v>10.100000000000001</v>
      </c>
      <c r="N28" s="13">
        <f>$L28*(C$2*0.1)</f>
        <v>20.200000000000003</v>
      </c>
      <c r="O28" s="13">
        <f>$L28*(D$2*0.1)</f>
        <v>30.300000000000004</v>
      </c>
      <c r="P28" s="27">
        <f>$L28*(E$2*0.1)</f>
        <v>40.400000000000006</v>
      </c>
      <c r="Q28" s="13">
        <f>$L28*(F$2*0.1)</f>
        <v>50.5</v>
      </c>
      <c r="R28" s="14">
        <f>$L28*(G$2*0.1)</f>
        <v>60.600000000000009</v>
      </c>
      <c r="S28" s="13">
        <f>$L28*(H$2*0.1)</f>
        <v>70.7</v>
      </c>
      <c r="T28" s="13">
        <f>$L28*(I$2*0.1)</f>
        <v>80.800000000000011</v>
      </c>
      <c r="U28" s="14">
        <f>$L28*(J$2*0.1)</f>
        <v>90.9</v>
      </c>
    </row>
    <row r="29" spans="1:21" x14ac:dyDescent="0.4">
      <c r="A29" s="29">
        <v>27</v>
      </c>
      <c r="B29" s="13">
        <f t="shared" si="1"/>
        <v>2.7</v>
      </c>
      <c r="C29" s="13">
        <f t="shared" si="1"/>
        <v>5.4</v>
      </c>
      <c r="D29" s="13">
        <f t="shared" si="1"/>
        <v>8.1000000000000014</v>
      </c>
      <c r="E29" s="27">
        <f t="shared" si="1"/>
        <v>10.8</v>
      </c>
      <c r="F29" s="13">
        <f t="shared" si="1"/>
        <v>13.5</v>
      </c>
      <c r="G29" s="14">
        <f t="shared" si="1"/>
        <v>16.200000000000003</v>
      </c>
      <c r="H29" s="13">
        <f t="shared" si="1"/>
        <v>18.900000000000002</v>
      </c>
      <c r="I29" s="13">
        <f t="shared" si="1"/>
        <v>21.6</v>
      </c>
      <c r="J29" s="14">
        <f t="shared" si="1"/>
        <v>24.3</v>
      </c>
      <c r="L29" s="29">
        <v>102</v>
      </c>
      <c r="M29" s="13">
        <f>$L29*(B$2*0.1)</f>
        <v>10.200000000000001</v>
      </c>
      <c r="N29" s="13">
        <f>$L29*(C$2*0.1)</f>
        <v>20.400000000000002</v>
      </c>
      <c r="O29" s="13">
        <f>$L29*(D$2*0.1)</f>
        <v>30.600000000000005</v>
      </c>
      <c r="P29" s="27">
        <f>$L29*(E$2*0.1)</f>
        <v>40.800000000000004</v>
      </c>
      <c r="Q29" s="13">
        <f>$L29*(F$2*0.1)</f>
        <v>51</v>
      </c>
      <c r="R29" s="14">
        <f>$L29*(G$2*0.1)</f>
        <v>61.20000000000001</v>
      </c>
      <c r="S29" s="13">
        <f>$L29*(H$2*0.1)</f>
        <v>71.400000000000006</v>
      </c>
      <c r="T29" s="13">
        <f>$L29*(I$2*0.1)</f>
        <v>81.600000000000009</v>
      </c>
      <c r="U29" s="14">
        <f>$L29*(J$2*0.1)</f>
        <v>91.8</v>
      </c>
    </row>
    <row r="30" spans="1:21" x14ac:dyDescent="0.4">
      <c r="A30" s="29">
        <v>28</v>
      </c>
      <c r="B30" s="13">
        <f t="shared" si="1"/>
        <v>2.8000000000000003</v>
      </c>
      <c r="C30" s="13">
        <f t="shared" si="1"/>
        <v>5.6000000000000005</v>
      </c>
      <c r="D30" s="13">
        <f t="shared" si="1"/>
        <v>8.4000000000000021</v>
      </c>
      <c r="E30" s="27">
        <f t="shared" si="1"/>
        <v>11.200000000000001</v>
      </c>
      <c r="F30" s="13">
        <f t="shared" si="1"/>
        <v>14</v>
      </c>
      <c r="G30" s="14">
        <f t="shared" si="1"/>
        <v>16.800000000000004</v>
      </c>
      <c r="H30" s="13">
        <f t="shared" si="1"/>
        <v>19.600000000000001</v>
      </c>
      <c r="I30" s="13">
        <f t="shared" si="1"/>
        <v>22.400000000000002</v>
      </c>
      <c r="J30" s="14">
        <f t="shared" si="1"/>
        <v>25.2</v>
      </c>
      <c r="L30" s="29">
        <v>103</v>
      </c>
      <c r="M30" s="13">
        <f>$L30*(B$2*0.1)</f>
        <v>10.3</v>
      </c>
      <c r="N30" s="13">
        <f>$L30*(C$2*0.1)</f>
        <v>20.6</v>
      </c>
      <c r="O30" s="13">
        <f>$L30*(D$2*0.1)</f>
        <v>30.900000000000006</v>
      </c>
      <c r="P30" s="27">
        <f>$L30*(E$2*0.1)</f>
        <v>41.2</v>
      </c>
      <c r="Q30" s="13">
        <f>$L30*(F$2*0.1)</f>
        <v>51.5</v>
      </c>
      <c r="R30" s="14">
        <f>$L30*(G$2*0.1)</f>
        <v>61.800000000000011</v>
      </c>
      <c r="S30" s="13">
        <f>$L30*(H$2*0.1)</f>
        <v>72.100000000000009</v>
      </c>
      <c r="T30" s="13">
        <f>$L30*(I$2*0.1)</f>
        <v>82.4</v>
      </c>
      <c r="U30" s="14">
        <f>$L30*(J$2*0.1)</f>
        <v>92.7</v>
      </c>
    </row>
    <row r="31" spans="1:21" x14ac:dyDescent="0.4">
      <c r="A31" s="29">
        <v>29</v>
      </c>
      <c r="B31" s="13">
        <f t="shared" si="1"/>
        <v>2.9000000000000004</v>
      </c>
      <c r="C31" s="13">
        <f t="shared" si="1"/>
        <v>5.8000000000000007</v>
      </c>
      <c r="D31" s="13">
        <f t="shared" si="1"/>
        <v>8.7000000000000011</v>
      </c>
      <c r="E31" s="27">
        <f t="shared" si="1"/>
        <v>11.600000000000001</v>
      </c>
      <c r="F31" s="13">
        <f t="shared" si="1"/>
        <v>14.5</v>
      </c>
      <c r="G31" s="14">
        <f t="shared" si="1"/>
        <v>17.400000000000002</v>
      </c>
      <c r="H31" s="13">
        <f t="shared" si="1"/>
        <v>20.3</v>
      </c>
      <c r="I31" s="13">
        <f t="shared" si="1"/>
        <v>23.200000000000003</v>
      </c>
      <c r="J31" s="14">
        <f t="shared" si="1"/>
        <v>26.1</v>
      </c>
      <c r="L31" s="29">
        <v>104</v>
      </c>
      <c r="M31" s="13">
        <f>$L31*(B$2*0.1)</f>
        <v>10.4</v>
      </c>
      <c r="N31" s="13">
        <f>$L31*(C$2*0.1)</f>
        <v>20.8</v>
      </c>
      <c r="O31" s="13">
        <f>$L31*(D$2*0.1)</f>
        <v>31.200000000000003</v>
      </c>
      <c r="P31" s="27">
        <f>$L31*(E$2*0.1)</f>
        <v>41.6</v>
      </c>
      <c r="Q31" s="13">
        <f>$L31*(F$2*0.1)</f>
        <v>52</v>
      </c>
      <c r="R31" s="14">
        <f>$L31*(G$2*0.1)</f>
        <v>62.400000000000006</v>
      </c>
      <c r="S31" s="13">
        <f>$L31*(H$2*0.1)</f>
        <v>72.800000000000011</v>
      </c>
      <c r="T31" s="13">
        <f>$L31*(I$2*0.1)</f>
        <v>83.2</v>
      </c>
      <c r="U31" s="14">
        <f>$L31*(J$2*0.1)</f>
        <v>93.600000000000009</v>
      </c>
    </row>
    <row r="32" spans="1:21" x14ac:dyDescent="0.4">
      <c r="A32" s="29">
        <v>30</v>
      </c>
      <c r="B32" s="13">
        <f t="shared" si="1"/>
        <v>3</v>
      </c>
      <c r="C32" s="13">
        <f t="shared" si="1"/>
        <v>6</v>
      </c>
      <c r="D32" s="13">
        <f t="shared" si="1"/>
        <v>9.0000000000000018</v>
      </c>
      <c r="E32" s="27">
        <f t="shared" si="1"/>
        <v>12</v>
      </c>
      <c r="F32" s="13">
        <f t="shared" si="1"/>
        <v>15</v>
      </c>
      <c r="G32" s="14">
        <f t="shared" si="1"/>
        <v>18.000000000000004</v>
      </c>
      <c r="H32" s="13">
        <f t="shared" si="1"/>
        <v>21.000000000000004</v>
      </c>
      <c r="I32" s="13">
        <f t="shared" si="1"/>
        <v>24</v>
      </c>
      <c r="J32" s="14">
        <f t="shared" si="1"/>
        <v>27</v>
      </c>
      <c r="L32" s="29">
        <v>105</v>
      </c>
      <c r="M32" s="13">
        <f>$L32*(B$2*0.1)</f>
        <v>10.5</v>
      </c>
      <c r="N32" s="13">
        <f>$L32*(C$2*0.1)</f>
        <v>21</v>
      </c>
      <c r="O32" s="13">
        <f>$L32*(D$2*0.1)</f>
        <v>31.500000000000004</v>
      </c>
      <c r="P32" s="27">
        <f>$L32*(E$2*0.1)</f>
        <v>42</v>
      </c>
      <c r="Q32" s="13">
        <f>$L32*(F$2*0.1)</f>
        <v>52.5</v>
      </c>
      <c r="R32" s="14">
        <f>$L32*(G$2*0.1)</f>
        <v>63.000000000000007</v>
      </c>
      <c r="S32" s="13">
        <f>$L32*(H$2*0.1)</f>
        <v>73.5</v>
      </c>
      <c r="T32" s="13">
        <f>$L32*(I$2*0.1)</f>
        <v>84</v>
      </c>
      <c r="U32" s="14">
        <f>$L32*(J$2*0.1)</f>
        <v>94.5</v>
      </c>
    </row>
    <row r="33" spans="1:21" x14ac:dyDescent="0.4">
      <c r="A33" s="29">
        <v>31</v>
      </c>
      <c r="B33" s="13">
        <f t="shared" si="1"/>
        <v>3.1</v>
      </c>
      <c r="C33" s="13">
        <f t="shared" si="1"/>
        <v>6.2</v>
      </c>
      <c r="D33" s="13">
        <f t="shared" si="1"/>
        <v>9.3000000000000007</v>
      </c>
      <c r="E33" s="27">
        <f t="shared" si="1"/>
        <v>12.4</v>
      </c>
      <c r="F33" s="13">
        <f t="shared" si="1"/>
        <v>15.5</v>
      </c>
      <c r="G33" s="14">
        <f t="shared" si="1"/>
        <v>18.600000000000001</v>
      </c>
      <c r="H33" s="13">
        <f t="shared" si="1"/>
        <v>21.700000000000003</v>
      </c>
      <c r="I33" s="13">
        <f t="shared" si="1"/>
        <v>24.8</v>
      </c>
      <c r="J33" s="14">
        <f t="shared" si="1"/>
        <v>27.900000000000002</v>
      </c>
      <c r="L33" s="29">
        <v>106</v>
      </c>
      <c r="M33" s="13">
        <f>$L33*(B$2*0.1)</f>
        <v>10.600000000000001</v>
      </c>
      <c r="N33" s="13">
        <f>$L33*(C$2*0.1)</f>
        <v>21.200000000000003</v>
      </c>
      <c r="O33" s="13">
        <f>$L33*(D$2*0.1)</f>
        <v>31.800000000000004</v>
      </c>
      <c r="P33" s="27">
        <f>$L33*(E$2*0.1)</f>
        <v>42.400000000000006</v>
      </c>
      <c r="Q33" s="13">
        <f>$L33*(F$2*0.1)</f>
        <v>53</v>
      </c>
      <c r="R33" s="14">
        <f>$L33*(G$2*0.1)</f>
        <v>63.600000000000009</v>
      </c>
      <c r="S33" s="13">
        <f>$L33*(H$2*0.1)</f>
        <v>74.2</v>
      </c>
      <c r="T33" s="13">
        <f>$L33*(I$2*0.1)</f>
        <v>84.800000000000011</v>
      </c>
      <c r="U33" s="14">
        <f>$L33*(J$2*0.1)</f>
        <v>95.4</v>
      </c>
    </row>
    <row r="34" spans="1:21" x14ac:dyDescent="0.4">
      <c r="A34" s="29">
        <v>32</v>
      </c>
      <c r="B34" s="13">
        <f t="shared" si="1"/>
        <v>3.2</v>
      </c>
      <c r="C34" s="13">
        <f t="shared" si="1"/>
        <v>6.4</v>
      </c>
      <c r="D34" s="13">
        <f t="shared" si="1"/>
        <v>9.6000000000000014</v>
      </c>
      <c r="E34" s="27">
        <f t="shared" si="1"/>
        <v>12.8</v>
      </c>
      <c r="F34" s="13">
        <f t="shared" si="1"/>
        <v>16</v>
      </c>
      <c r="G34" s="14">
        <f t="shared" si="1"/>
        <v>19.200000000000003</v>
      </c>
      <c r="H34" s="13">
        <f t="shared" si="1"/>
        <v>22.400000000000002</v>
      </c>
      <c r="I34" s="13">
        <f t="shared" si="1"/>
        <v>25.6</v>
      </c>
      <c r="J34" s="14">
        <f t="shared" si="1"/>
        <v>28.8</v>
      </c>
      <c r="L34" s="29">
        <v>107</v>
      </c>
      <c r="M34" s="13">
        <f>$L34*(B$2*0.1)</f>
        <v>10.700000000000001</v>
      </c>
      <c r="N34" s="13">
        <f>$L34*(C$2*0.1)</f>
        <v>21.400000000000002</v>
      </c>
      <c r="O34" s="13">
        <f>$L34*(D$2*0.1)</f>
        <v>32.1</v>
      </c>
      <c r="P34" s="27">
        <f>$L34*(E$2*0.1)</f>
        <v>42.800000000000004</v>
      </c>
      <c r="Q34" s="13">
        <f>$L34*(F$2*0.1)</f>
        <v>53.5</v>
      </c>
      <c r="R34" s="14">
        <f>$L34*(G$2*0.1)</f>
        <v>64.2</v>
      </c>
      <c r="S34" s="13">
        <f>$L34*(H$2*0.1)</f>
        <v>74.900000000000006</v>
      </c>
      <c r="T34" s="13">
        <f>$L34*(I$2*0.1)</f>
        <v>85.600000000000009</v>
      </c>
      <c r="U34" s="14">
        <f>$L34*(J$2*0.1)</f>
        <v>96.3</v>
      </c>
    </row>
    <row r="35" spans="1:21" x14ac:dyDescent="0.4">
      <c r="A35" s="29">
        <v>33</v>
      </c>
      <c r="B35" s="13">
        <f t="shared" si="1"/>
        <v>3.3000000000000003</v>
      </c>
      <c r="C35" s="13">
        <f t="shared" si="1"/>
        <v>6.6000000000000005</v>
      </c>
      <c r="D35" s="13">
        <f t="shared" si="1"/>
        <v>9.9000000000000021</v>
      </c>
      <c r="E35" s="27">
        <f t="shared" si="1"/>
        <v>13.200000000000001</v>
      </c>
      <c r="F35" s="13">
        <f t="shared" si="1"/>
        <v>16.5</v>
      </c>
      <c r="G35" s="14">
        <f t="shared" si="1"/>
        <v>19.800000000000004</v>
      </c>
      <c r="H35" s="13">
        <f t="shared" si="1"/>
        <v>23.1</v>
      </c>
      <c r="I35" s="13">
        <f t="shared" si="1"/>
        <v>26.400000000000002</v>
      </c>
      <c r="J35" s="14">
        <f t="shared" si="1"/>
        <v>29.7</v>
      </c>
      <c r="L35" s="29">
        <v>108</v>
      </c>
      <c r="M35" s="13">
        <f>$L35*(B$2*0.1)</f>
        <v>10.8</v>
      </c>
      <c r="N35" s="13">
        <f>$L35*(C$2*0.1)</f>
        <v>21.6</v>
      </c>
      <c r="O35" s="13">
        <f>$L35*(D$2*0.1)</f>
        <v>32.400000000000006</v>
      </c>
      <c r="P35" s="27">
        <f>$L35*(E$2*0.1)</f>
        <v>43.2</v>
      </c>
      <c r="Q35" s="13">
        <f>$L35*(F$2*0.1)</f>
        <v>54</v>
      </c>
      <c r="R35" s="14">
        <f>$L35*(G$2*0.1)</f>
        <v>64.800000000000011</v>
      </c>
      <c r="S35" s="13">
        <f>$L35*(H$2*0.1)</f>
        <v>75.600000000000009</v>
      </c>
      <c r="T35" s="13">
        <f>$L35*(I$2*0.1)</f>
        <v>86.4</v>
      </c>
      <c r="U35" s="14">
        <f>$L35*(J$2*0.1)</f>
        <v>97.2</v>
      </c>
    </row>
    <row r="36" spans="1:21" x14ac:dyDescent="0.4">
      <c r="A36" s="29">
        <v>34</v>
      </c>
      <c r="B36" s="13">
        <f t="shared" ref="B36:J77" si="2">$A36*(B$2*0.1)</f>
        <v>3.4000000000000004</v>
      </c>
      <c r="C36" s="13">
        <f t="shared" si="2"/>
        <v>6.8000000000000007</v>
      </c>
      <c r="D36" s="13">
        <f t="shared" si="2"/>
        <v>10.200000000000001</v>
      </c>
      <c r="E36" s="27">
        <f t="shared" si="2"/>
        <v>13.600000000000001</v>
      </c>
      <c r="F36" s="13">
        <f t="shared" si="2"/>
        <v>17</v>
      </c>
      <c r="G36" s="14">
        <f t="shared" si="2"/>
        <v>20.400000000000002</v>
      </c>
      <c r="H36" s="13">
        <f t="shared" si="2"/>
        <v>23.8</v>
      </c>
      <c r="I36" s="13">
        <f t="shared" si="2"/>
        <v>27.200000000000003</v>
      </c>
      <c r="J36" s="14">
        <f t="shared" si="2"/>
        <v>30.6</v>
      </c>
      <c r="L36" s="29">
        <v>109</v>
      </c>
      <c r="M36" s="13">
        <f>$L36*(B$2*0.1)</f>
        <v>10.9</v>
      </c>
      <c r="N36" s="13">
        <f>$L36*(C$2*0.1)</f>
        <v>21.8</v>
      </c>
      <c r="O36" s="13">
        <f>$L36*(D$2*0.1)</f>
        <v>32.700000000000003</v>
      </c>
      <c r="P36" s="27">
        <f>$L36*(E$2*0.1)</f>
        <v>43.6</v>
      </c>
      <c r="Q36" s="13">
        <f>$L36*(F$2*0.1)</f>
        <v>54.5</v>
      </c>
      <c r="R36" s="14">
        <f>$L36*(G$2*0.1)</f>
        <v>65.400000000000006</v>
      </c>
      <c r="S36" s="13">
        <f>$L36*(H$2*0.1)</f>
        <v>76.300000000000011</v>
      </c>
      <c r="T36" s="13">
        <f>$L36*(I$2*0.1)</f>
        <v>87.2</v>
      </c>
      <c r="U36" s="14">
        <f>$L36*(J$2*0.1)</f>
        <v>98.100000000000009</v>
      </c>
    </row>
    <row r="37" spans="1:21" x14ac:dyDescent="0.4">
      <c r="A37" s="29">
        <v>35</v>
      </c>
      <c r="B37" s="13">
        <f t="shared" si="2"/>
        <v>3.5</v>
      </c>
      <c r="C37" s="13">
        <f t="shared" si="2"/>
        <v>7</v>
      </c>
      <c r="D37" s="13">
        <f t="shared" si="2"/>
        <v>10.500000000000002</v>
      </c>
      <c r="E37" s="27">
        <f t="shared" si="2"/>
        <v>14</v>
      </c>
      <c r="F37" s="13">
        <f t="shared" si="2"/>
        <v>17.5</v>
      </c>
      <c r="G37" s="14">
        <f t="shared" si="2"/>
        <v>21.000000000000004</v>
      </c>
      <c r="H37" s="13">
        <f t="shared" si="2"/>
        <v>24.500000000000004</v>
      </c>
      <c r="I37" s="13">
        <f t="shared" si="2"/>
        <v>28</v>
      </c>
      <c r="J37" s="14">
        <f t="shared" si="2"/>
        <v>31.5</v>
      </c>
      <c r="L37" s="29">
        <v>110</v>
      </c>
      <c r="M37" s="13">
        <f>$L37*(B$2*0.1)</f>
        <v>11</v>
      </c>
      <c r="N37" s="13">
        <f>$L37*(C$2*0.1)</f>
        <v>22</v>
      </c>
      <c r="O37" s="13">
        <f>$L37*(D$2*0.1)</f>
        <v>33.000000000000007</v>
      </c>
      <c r="P37" s="27">
        <f>$L37*(E$2*0.1)</f>
        <v>44</v>
      </c>
      <c r="Q37" s="13">
        <f>$L37*(F$2*0.1)</f>
        <v>55</v>
      </c>
      <c r="R37" s="14">
        <f>$L37*(G$2*0.1)</f>
        <v>66.000000000000014</v>
      </c>
      <c r="S37" s="13">
        <f>$L37*(H$2*0.1)</f>
        <v>77.000000000000014</v>
      </c>
      <c r="T37" s="13">
        <f>$L37*(I$2*0.1)</f>
        <v>88</v>
      </c>
      <c r="U37" s="14">
        <f>$L37*(J$2*0.1)</f>
        <v>99</v>
      </c>
    </row>
    <row r="38" spans="1:21" x14ac:dyDescent="0.4">
      <c r="A38" s="29">
        <v>36</v>
      </c>
      <c r="B38" s="13">
        <f t="shared" si="2"/>
        <v>3.6</v>
      </c>
      <c r="C38" s="13">
        <f t="shared" si="2"/>
        <v>7.2</v>
      </c>
      <c r="D38" s="13">
        <f t="shared" si="2"/>
        <v>10.8</v>
      </c>
      <c r="E38" s="27">
        <f t="shared" si="2"/>
        <v>14.4</v>
      </c>
      <c r="F38" s="13">
        <f t="shared" si="2"/>
        <v>18</v>
      </c>
      <c r="G38" s="14">
        <f t="shared" si="2"/>
        <v>21.6</v>
      </c>
      <c r="H38" s="13">
        <f t="shared" si="2"/>
        <v>25.200000000000003</v>
      </c>
      <c r="I38" s="13">
        <f t="shared" si="2"/>
        <v>28.8</v>
      </c>
      <c r="J38" s="14">
        <f t="shared" si="2"/>
        <v>32.4</v>
      </c>
      <c r="L38" s="29">
        <v>111</v>
      </c>
      <c r="M38" s="13">
        <f>$L38*(B$2*0.1)</f>
        <v>11.100000000000001</v>
      </c>
      <c r="N38" s="13">
        <f>$L38*(C$2*0.1)</f>
        <v>22.200000000000003</v>
      </c>
      <c r="O38" s="13">
        <f>$L38*(D$2*0.1)</f>
        <v>33.300000000000004</v>
      </c>
      <c r="P38" s="27">
        <f>$L38*(E$2*0.1)</f>
        <v>44.400000000000006</v>
      </c>
      <c r="Q38" s="13">
        <f>$L38*(F$2*0.1)</f>
        <v>55.5</v>
      </c>
      <c r="R38" s="14">
        <f>$L38*(G$2*0.1)</f>
        <v>66.600000000000009</v>
      </c>
      <c r="S38" s="13">
        <f>$L38*(H$2*0.1)</f>
        <v>77.7</v>
      </c>
      <c r="T38" s="13">
        <f>$L38*(I$2*0.1)</f>
        <v>88.800000000000011</v>
      </c>
      <c r="U38" s="14">
        <f>$L38*(J$2*0.1)</f>
        <v>99.9</v>
      </c>
    </row>
    <row r="39" spans="1:21" x14ac:dyDescent="0.4">
      <c r="A39" s="29">
        <v>37</v>
      </c>
      <c r="B39" s="13">
        <f t="shared" si="2"/>
        <v>3.7</v>
      </c>
      <c r="C39" s="13">
        <f t="shared" si="2"/>
        <v>7.4</v>
      </c>
      <c r="D39" s="13">
        <f t="shared" si="2"/>
        <v>11.100000000000001</v>
      </c>
      <c r="E39" s="27">
        <f t="shared" si="2"/>
        <v>14.8</v>
      </c>
      <c r="F39" s="13">
        <f t="shared" si="2"/>
        <v>18.5</v>
      </c>
      <c r="G39" s="14">
        <f t="shared" si="2"/>
        <v>22.200000000000003</v>
      </c>
      <c r="H39" s="13">
        <f t="shared" si="2"/>
        <v>25.900000000000002</v>
      </c>
      <c r="I39" s="13">
        <f t="shared" si="2"/>
        <v>29.6</v>
      </c>
      <c r="J39" s="14">
        <f t="shared" si="2"/>
        <v>33.300000000000004</v>
      </c>
      <c r="L39" s="29">
        <v>112</v>
      </c>
      <c r="M39" s="13">
        <f>$L39*(B$2*0.1)</f>
        <v>11.200000000000001</v>
      </c>
      <c r="N39" s="13">
        <f>$L39*(C$2*0.1)</f>
        <v>22.400000000000002</v>
      </c>
      <c r="O39" s="13">
        <f>$L39*(D$2*0.1)</f>
        <v>33.600000000000009</v>
      </c>
      <c r="P39" s="27">
        <f>$L39*(E$2*0.1)</f>
        <v>44.800000000000004</v>
      </c>
      <c r="Q39" s="13">
        <f>$L39*(F$2*0.1)</f>
        <v>56</v>
      </c>
      <c r="R39" s="14">
        <f>$L39*(G$2*0.1)</f>
        <v>67.200000000000017</v>
      </c>
      <c r="S39" s="13">
        <f>$L39*(H$2*0.1)</f>
        <v>78.400000000000006</v>
      </c>
      <c r="T39" s="13">
        <f>$L39*(I$2*0.1)</f>
        <v>89.600000000000009</v>
      </c>
      <c r="U39" s="14">
        <f>$L39*(J$2*0.1)</f>
        <v>100.8</v>
      </c>
    </row>
    <row r="40" spans="1:21" x14ac:dyDescent="0.4">
      <c r="A40" s="29">
        <v>38</v>
      </c>
      <c r="B40" s="13">
        <f t="shared" si="2"/>
        <v>3.8000000000000003</v>
      </c>
      <c r="C40" s="13">
        <f t="shared" si="2"/>
        <v>7.6000000000000005</v>
      </c>
      <c r="D40" s="13">
        <f t="shared" si="2"/>
        <v>11.400000000000002</v>
      </c>
      <c r="E40" s="27">
        <f t="shared" si="2"/>
        <v>15.200000000000001</v>
      </c>
      <c r="F40" s="13">
        <f t="shared" si="2"/>
        <v>19</v>
      </c>
      <c r="G40" s="14">
        <f t="shared" si="2"/>
        <v>22.800000000000004</v>
      </c>
      <c r="H40" s="13">
        <f t="shared" si="2"/>
        <v>26.6</v>
      </c>
      <c r="I40" s="13">
        <f t="shared" si="2"/>
        <v>30.400000000000002</v>
      </c>
      <c r="J40" s="14">
        <f t="shared" si="2"/>
        <v>34.200000000000003</v>
      </c>
      <c r="L40" s="29">
        <v>113</v>
      </c>
      <c r="M40" s="13">
        <f>$L40*(B$2*0.1)</f>
        <v>11.3</v>
      </c>
      <c r="N40" s="13">
        <f>$L40*(C$2*0.1)</f>
        <v>22.6</v>
      </c>
      <c r="O40" s="13">
        <f>$L40*(D$2*0.1)</f>
        <v>33.900000000000006</v>
      </c>
      <c r="P40" s="27">
        <f>$L40*(E$2*0.1)</f>
        <v>45.2</v>
      </c>
      <c r="Q40" s="13">
        <f>$L40*(F$2*0.1)</f>
        <v>56.5</v>
      </c>
      <c r="R40" s="14">
        <f>$L40*(G$2*0.1)</f>
        <v>67.800000000000011</v>
      </c>
      <c r="S40" s="13">
        <f>$L40*(H$2*0.1)</f>
        <v>79.100000000000009</v>
      </c>
      <c r="T40" s="13">
        <f>$L40*(I$2*0.1)</f>
        <v>90.4</v>
      </c>
      <c r="U40" s="14">
        <f>$L40*(J$2*0.1)</f>
        <v>101.7</v>
      </c>
    </row>
    <row r="41" spans="1:21" x14ac:dyDescent="0.4">
      <c r="A41" s="29">
        <v>39</v>
      </c>
      <c r="B41" s="13">
        <f t="shared" si="2"/>
        <v>3.9000000000000004</v>
      </c>
      <c r="C41" s="13">
        <f t="shared" si="2"/>
        <v>7.8000000000000007</v>
      </c>
      <c r="D41" s="13">
        <f t="shared" si="2"/>
        <v>11.700000000000001</v>
      </c>
      <c r="E41" s="27">
        <f t="shared" si="2"/>
        <v>15.600000000000001</v>
      </c>
      <c r="F41" s="13">
        <f t="shared" si="2"/>
        <v>19.5</v>
      </c>
      <c r="G41" s="14">
        <f t="shared" si="2"/>
        <v>23.400000000000002</v>
      </c>
      <c r="H41" s="13">
        <f t="shared" si="2"/>
        <v>27.300000000000004</v>
      </c>
      <c r="I41" s="13">
        <f t="shared" si="2"/>
        <v>31.200000000000003</v>
      </c>
      <c r="J41" s="14">
        <f t="shared" si="2"/>
        <v>35.1</v>
      </c>
      <c r="L41" s="29">
        <v>114</v>
      </c>
      <c r="M41" s="13">
        <f>$L41*(B$2*0.1)</f>
        <v>11.4</v>
      </c>
      <c r="N41" s="13">
        <f>$L41*(C$2*0.1)</f>
        <v>22.8</v>
      </c>
      <c r="O41" s="13">
        <f>$L41*(D$2*0.1)</f>
        <v>34.200000000000003</v>
      </c>
      <c r="P41" s="27">
        <f>$L41*(E$2*0.1)</f>
        <v>45.6</v>
      </c>
      <c r="Q41" s="13">
        <f>$L41*(F$2*0.1)</f>
        <v>57</v>
      </c>
      <c r="R41" s="14">
        <f>$L41*(G$2*0.1)</f>
        <v>68.400000000000006</v>
      </c>
      <c r="S41" s="13">
        <f>$L41*(H$2*0.1)</f>
        <v>79.800000000000011</v>
      </c>
      <c r="T41" s="13">
        <f>$L41*(I$2*0.1)</f>
        <v>91.2</v>
      </c>
      <c r="U41" s="14">
        <f>$L41*(J$2*0.1)</f>
        <v>102.60000000000001</v>
      </c>
    </row>
    <row r="42" spans="1:21" x14ac:dyDescent="0.4">
      <c r="A42" s="29">
        <v>40</v>
      </c>
      <c r="B42" s="13">
        <f t="shared" si="2"/>
        <v>4</v>
      </c>
      <c r="C42" s="13">
        <f t="shared" si="2"/>
        <v>8</v>
      </c>
      <c r="D42" s="13">
        <f t="shared" si="2"/>
        <v>12.000000000000002</v>
      </c>
      <c r="E42" s="27">
        <f t="shared" si="2"/>
        <v>16</v>
      </c>
      <c r="F42" s="13">
        <f t="shared" si="2"/>
        <v>20</v>
      </c>
      <c r="G42" s="14">
        <f t="shared" si="2"/>
        <v>24.000000000000004</v>
      </c>
      <c r="H42" s="13">
        <f t="shared" si="2"/>
        <v>28.000000000000004</v>
      </c>
      <c r="I42" s="13">
        <f t="shared" si="2"/>
        <v>32</v>
      </c>
      <c r="J42" s="14">
        <f t="shared" si="2"/>
        <v>36</v>
      </c>
      <c r="L42" s="29">
        <v>115</v>
      </c>
      <c r="M42" s="13">
        <f>$L42*(B$2*0.1)</f>
        <v>11.5</v>
      </c>
      <c r="N42" s="13">
        <f>$L42*(C$2*0.1)</f>
        <v>23</v>
      </c>
      <c r="O42" s="13">
        <f>$L42*(D$2*0.1)</f>
        <v>34.500000000000007</v>
      </c>
      <c r="P42" s="27">
        <f>$L42*(E$2*0.1)</f>
        <v>46</v>
      </c>
      <c r="Q42" s="13">
        <f>$L42*(F$2*0.1)</f>
        <v>57.5</v>
      </c>
      <c r="R42" s="14">
        <f>$L42*(G$2*0.1)</f>
        <v>69.000000000000014</v>
      </c>
      <c r="S42" s="13">
        <f>$L42*(H$2*0.1)</f>
        <v>80.500000000000014</v>
      </c>
      <c r="T42" s="13">
        <f>$L42*(I$2*0.1)</f>
        <v>92</v>
      </c>
      <c r="U42" s="14">
        <f>$L42*(J$2*0.1)</f>
        <v>103.5</v>
      </c>
    </row>
    <row r="43" spans="1:21" x14ac:dyDescent="0.4">
      <c r="A43" s="29">
        <v>41</v>
      </c>
      <c r="B43" s="13">
        <f t="shared" si="2"/>
        <v>4.1000000000000005</v>
      </c>
      <c r="C43" s="13">
        <f t="shared" si="2"/>
        <v>8.2000000000000011</v>
      </c>
      <c r="D43" s="13">
        <f t="shared" si="2"/>
        <v>12.300000000000002</v>
      </c>
      <c r="E43" s="27">
        <f t="shared" si="2"/>
        <v>16.400000000000002</v>
      </c>
      <c r="F43" s="13">
        <f t="shared" si="2"/>
        <v>20.5</v>
      </c>
      <c r="G43" s="14">
        <f t="shared" si="2"/>
        <v>24.600000000000005</v>
      </c>
      <c r="H43" s="13">
        <f t="shared" si="2"/>
        <v>28.700000000000003</v>
      </c>
      <c r="I43" s="13">
        <f t="shared" si="2"/>
        <v>32.800000000000004</v>
      </c>
      <c r="J43" s="14">
        <f t="shared" si="2"/>
        <v>36.9</v>
      </c>
      <c r="L43" s="29">
        <v>116</v>
      </c>
      <c r="M43" s="13">
        <f>$L43*(B$2*0.1)</f>
        <v>11.600000000000001</v>
      </c>
      <c r="N43" s="13">
        <f>$L43*(C$2*0.1)</f>
        <v>23.200000000000003</v>
      </c>
      <c r="O43" s="13">
        <f>$L43*(D$2*0.1)</f>
        <v>34.800000000000004</v>
      </c>
      <c r="P43" s="27">
        <f>$L43*(E$2*0.1)</f>
        <v>46.400000000000006</v>
      </c>
      <c r="Q43" s="13">
        <f>$L43*(F$2*0.1)</f>
        <v>58</v>
      </c>
      <c r="R43" s="14">
        <f>$L43*(G$2*0.1)</f>
        <v>69.600000000000009</v>
      </c>
      <c r="S43" s="13">
        <f>$L43*(H$2*0.1)</f>
        <v>81.2</v>
      </c>
      <c r="T43" s="13">
        <f>$L43*(I$2*0.1)</f>
        <v>92.800000000000011</v>
      </c>
      <c r="U43" s="14">
        <f>$L43*(J$2*0.1)</f>
        <v>104.4</v>
      </c>
    </row>
    <row r="44" spans="1:21" x14ac:dyDescent="0.4">
      <c r="A44" s="29">
        <v>42</v>
      </c>
      <c r="B44" s="13">
        <f t="shared" si="2"/>
        <v>4.2</v>
      </c>
      <c r="C44" s="13">
        <f t="shared" si="2"/>
        <v>8.4</v>
      </c>
      <c r="D44" s="13">
        <f t="shared" si="2"/>
        <v>12.600000000000001</v>
      </c>
      <c r="E44" s="27">
        <f t="shared" si="2"/>
        <v>16.8</v>
      </c>
      <c r="F44" s="13">
        <f t="shared" si="2"/>
        <v>21</v>
      </c>
      <c r="G44" s="14">
        <f t="shared" si="2"/>
        <v>25.200000000000003</v>
      </c>
      <c r="H44" s="13">
        <f t="shared" si="2"/>
        <v>29.400000000000002</v>
      </c>
      <c r="I44" s="13">
        <f t="shared" si="2"/>
        <v>33.6</v>
      </c>
      <c r="J44" s="14">
        <f t="shared" si="2"/>
        <v>37.800000000000004</v>
      </c>
      <c r="L44" s="29">
        <v>117</v>
      </c>
      <c r="M44" s="13">
        <f>$L44*(B$2*0.1)</f>
        <v>11.700000000000001</v>
      </c>
      <c r="N44" s="13">
        <f>$L44*(C$2*0.1)</f>
        <v>23.400000000000002</v>
      </c>
      <c r="O44" s="13">
        <f>$L44*(D$2*0.1)</f>
        <v>35.100000000000009</v>
      </c>
      <c r="P44" s="27">
        <f>$L44*(E$2*0.1)</f>
        <v>46.800000000000004</v>
      </c>
      <c r="Q44" s="13">
        <f>$L44*(F$2*0.1)</f>
        <v>58.5</v>
      </c>
      <c r="R44" s="14">
        <f>$L44*(G$2*0.1)</f>
        <v>70.200000000000017</v>
      </c>
      <c r="S44" s="13">
        <f>$L44*(H$2*0.1)</f>
        <v>81.900000000000006</v>
      </c>
      <c r="T44" s="13">
        <f>$L44*(I$2*0.1)</f>
        <v>93.600000000000009</v>
      </c>
      <c r="U44" s="14">
        <f>$L44*(J$2*0.1)</f>
        <v>105.3</v>
      </c>
    </row>
    <row r="45" spans="1:21" x14ac:dyDescent="0.4">
      <c r="A45" s="29">
        <v>43</v>
      </c>
      <c r="B45" s="13">
        <f t="shared" si="2"/>
        <v>4.3</v>
      </c>
      <c r="C45" s="13">
        <f t="shared" si="2"/>
        <v>8.6</v>
      </c>
      <c r="D45" s="13">
        <f t="shared" si="2"/>
        <v>12.900000000000002</v>
      </c>
      <c r="E45" s="27">
        <f t="shared" si="2"/>
        <v>17.2</v>
      </c>
      <c r="F45" s="13">
        <f t="shared" si="2"/>
        <v>21.5</v>
      </c>
      <c r="G45" s="14">
        <f t="shared" si="2"/>
        <v>25.800000000000004</v>
      </c>
      <c r="H45" s="13">
        <f t="shared" si="2"/>
        <v>30.1</v>
      </c>
      <c r="I45" s="13">
        <f t="shared" si="2"/>
        <v>34.4</v>
      </c>
      <c r="J45" s="14">
        <f t="shared" si="2"/>
        <v>38.700000000000003</v>
      </c>
      <c r="L45" s="29">
        <v>118</v>
      </c>
      <c r="M45" s="13">
        <f>$L45*(B$2*0.1)</f>
        <v>11.8</v>
      </c>
      <c r="N45" s="13">
        <f>$L45*(C$2*0.1)</f>
        <v>23.6</v>
      </c>
      <c r="O45" s="13">
        <f>$L45*(D$2*0.1)</f>
        <v>35.400000000000006</v>
      </c>
      <c r="P45" s="27">
        <f>$L45*(E$2*0.1)</f>
        <v>47.2</v>
      </c>
      <c r="Q45" s="13">
        <f>$L45*(F$2*0.1)</f>
        <v>59</v>
      </c>
      <c r="R45" s="14">
        <f>$L45*(G$2*0.1)</f>
        <v>70.800000000000011</v>
      </c>
      <c r="S45" s="13">
        <f>$L45*(H$2*0.1)</f>
        <v>82.600000000000009</v>
      </c>
      <c r="T45" s="13">
        <f>$L45*(I$2*0.1)</f>
        <v>94.4</v>
      </c>
      <c r="U45" s="14">
        <f>$L45*(J$2*0.1)</f>
        <v>106.2</v>
      </c>
    </row>
    <row r="46" spans="1:21" x14ac:dyDescent="0.4">
      <c r="A46" s="29">
        <v>44</v>
      </c>
      <c r="B46" s="13">
        <f t="shared" si="2"/>
        <v>4.4000000000000004</v>
      </c>
      <c r="C46" s="13">
        <f t="shared" si="2"/>
        <v>8.8000000000000007</v>
      </c>
      <c r="D46" s="13">
        <f t="shared" si="2"/>
        <v>13.200000000000003</v>
      </c>
      <c r="E46" s="27">
        <f t="shared" si="2"/>
        <v>17.600000000000001</v>
      </c>
      <c r="F46" s="13">
        <f t="shared" si="2"/>
        <v>22</v>
      </c>
      <c r="G46" s="14">
        <f t="shared" si="2"/>
        <v>26.400000000000006</v>
      </c>
      <c r="H46" s="13">
        <f t="shared" si="2"/>
        <v>30.800000000000004</v>
      </c>
      <c r="I46" s="13">
        <f t="shared" si="2"/>
        <v>35.200000000000003</v>
      </c>
      <c r="J46" s="14">
        <f t="shared" si="2"/>
        <v>39.6</v>
      </c>
      <c r="L46" s="29">
        <v>119</v>
      </c>
      <c r="M46" s="13">
        <f>$L46*(B$2*0.1)</f>
        <v>11.9</v>
      </c>
      <c r="N46" s="13">
        <f>$L46*(C$2*0.1)</f>
        <v>23.8</v>
      </c>
      <c r="O46" s="13">
        <f>$L46*(D$2*0.1)</f>
        <v>35.700000000000003</v>
      </c>
      <c r="P46" s="27">
        <f>$L46*(E$2*0.1)</f>
        <v>47.6</v>
      </c>
      <c r="Q46" s="13">
        <f>$L46*(F$2*0.1)</f>
        <v>59.5</v>
      </c>
      <c r="R46" s="14">
        <f>$L46*(G$2*0.1)</f>
        <v>71.400000000000006</v>
      </c>
      <c r="S46" s="13">
        <f>$L46*(H$2*0.1)</f>
        <v>83.300000000000011</v>
      </c>
      <c r="T46" s="13">
        <f>$L46*(I$2*0.1)</f>
        <v>95.2</v>
      </c>
      <c r="U46" s="14">
        <f>$L46*(J$2*0.1)</f>
        <v>107.10000000000001</v>
      </c>
    </row>
    <row r="47" spans="1:21" x14ac:dyDescent="0.4">
      <c r="A47" s="29">
        <v>45</v>
      </c>
      <c r="B47" s="13">
        <f t="shared" si="2"/>
        <v>4.5</v>
      </c>
      <c r="C47" s="13">
        <f t="shared" si="2"/>
        <v>9</v>
      </c>
      <c r="D47" s="13">
        <f t="shared" si="2"/>
        <v>13.500000000000002</v>
      </c>
      <c r="E47" s="27">
        <f t="shared" si="2"/>
        <v>18</v>
      </c>
      <c r="F47" s="13">
        <f t="shared" si="2"/>
        <v>22.5</v>
      </c>
      <c r="G47" s="14">
        <f t="shared" si="2"/>
        <v>27.000000000000004</v>
      </c>
      <c r="H47" s="13">
        <f t="shared" si="2"/>
        <v>31.500000000000004</v>
      </c>
      <c r="I47" s="13">
        <f t="shared" si="2"/>
        <v>36</v>
      </c>
      <c r="J47" s="14">
        <f t="shared" si="2"/>
        <v>40.5</v>
      </c>
      <c r="L47" s="29">
        <v>120</v>
      </c>
      <c r="M47" s="13">
        <f>$L47*(B$2*0.1)</f>
        <v>12</v>
      </c>
      <c r="N47" s="13">
        <f>$L47*(C$2*0.1)</f>
        <v>24</v>
      </c>
      <c r="O47" s="13">
        <f>$L47*(D$2*0.1)</f>
        <v>36.000000000000007</v>
      </c>
      <c r="P47" s="27">
        <f>$L47*(E$2*0.1)</f>
        <v>48</v>
      </c>
      <c r="Q47" s="13">
        <f>$L47*(F$2*0.1)</f>
        <v>60</v>
      </c>
      <c r="R47" s="14">
        <f>$L47*(G$2*0.1)</f>
        <v>72.000000000000014</v>
      </c>
      <c r="S47" s="13">
        <f>$L47*(H$2*0.1)</f>
        <v>84.000000000000014</v>
      </c>
      <c r="T47" s="13">
        <f>$L47*(I$2*0.1)</f>
        <v>96</v>
      </c>
      <c r="U47" s="14">
        <f>$L47*(J$2*0.1)</f>
        <v>108</v>
      </c>
    </row>
    <row r="48" spans="1:21" x14ac:dyDescent="0.4">
      <c r="A48" s="29">
        <v>46</v>
      </c>
      <c r="B48" s="13">
        <f t="shared" si="2"/>
        <v>4.6000000000000005</v>
      </c>
      <c r="C48" s="13">
        <f t="shared" si="2"/>
        <v>9.2000000000000011</v>
      </c>
      <c r="D48" s="13">
        <f t="shared" si="2"/>
        <v>13.800000000000002</v>
      </c>
      <c r="E48" s="27">
        <f t="shared" si="2"/>
        <v>18.400000000000002</v>
      </c>
      <c r="F48" s="13">
        <f t="shared" si="2"/>
        <v>23</v>
      </c>
      <c r="G48" s="14">
        <f t="shared" si="2"/>
        <v>27.600000000000005</v>
      </c>
      <c r="H48" s="13">
        <f t="shared" si="2"/>
        <v>32.200000000000003</v>
      </c>
      <c r="I48" s="13">
        <f t="shared" si="2"/>
        <v>36.800000000000004</v>
      </c>
      <c r="J48" s="14">
        <f t="shared" si="2"/>
        <v>41.4</v>
      </c>
      <c r="L48" s="29">
        <v>121</v>
      </c>
      <c r="M48" s="13">
        <f>$L48*(B$2*0.1)</f>
        <v>12.100000000000001</v>
      </c>
      <c r="N48" s="13">
        <f>$L48*(C$2*0.1)</f>
        <v>24.200000000000003</v>
      </c>
      <c r="O48" s="13">
        <f>$L48*(D$2*0.1)</f>
        <v>36.300000000000004</v>
      </c>
      <c r="P48" s="27">
        <f>$L48*(E$2*0.1)</f>
        <v>48.400000000000006</v>
      </c>
      <c r="Q48" s="13">
        <f>$L48*(F$2*0.1)</f>
        <v>60.5</v>
      </c>
      <c r="R48" s="14">
        <f>$L48*(G$2*0.1)</f>
        <v>72.600000000000009</v>
      </c>
      <c r="S48" s="13">
        <f>$L48*(H$2*0.1)</f>
        <v>84.7</v>
      </c>
      <c r="T48" s="13">
        <f>$L48*(I$2*0.1)</f>
        <v>96.800000000000011</v>
      </c>
      <c r="U48" s="14">
        <f>$L48*(J$2*0.1)</f>
        <v>108.9</v>
      </c>
    </row>
    <row r="49" spans="1:21" x14ac:dyDescent="0.4">
      <c r="A49" s="29">
        <v>47</v>
      </c>
      <c r="B49" s="13">
        <f t="shared" si="2"/>
        <v>4.7</v>
      </c>
      <c r="C49" s="13">
        <f t="shared" si="2"/>
        <v>9.4</v>
      </c>
      <c r="D49" s="13">
        <f t="shared" si="2"/>
        <v>14.100000000000001</v>
      </c>
      <c r="E49" s="27">
        <f t="shared" si="2"/>
        <v>18.8</v>
      </c>
      <c r="F49" s="13">
        <f t="shared" si="2"/>
        <v>23.5</v>
      </c>
      <c r="G49" s="14">
        <f t="shared" si="2"/>
        <v>28.200000000000003</v>
      </c>
      <c r="H49" s="13">
        <f t="shared" si="2"/>
        <v>32.900000000000006</v>
      </c>
      <c r="I49" s="13">
        <f t="shared" si="2"/>
        <v>37.6</v>
      </c>
      <c r="J49" s="14">
        <f t="shared" si="2"/>
        <v>42.300000000000004</v>
      </c>
      <c r="L49" s="29">
        <v>122</v>
      </c>
      <c r="M49" s="13">
        <f>$L49*(B$2*0.1)</f>
        <v>12.200000000000001</v>
      </c>
      <c r="N49" s="13">
        <f>$L49*(C$2*0.1)</f>
        <v>24.400000000000002</v>
      </c>
      <c r="O49" s="13">
        <f>$L49*(D$2*0.1)</f>
        <v>36.600000000000009</v>
      </c>
      <c r="P49" s="27">
        <f>$L49*(E$2*0.1)</f>
        <v>48.800000000000004</v>
      </c>
      <c r="Q49" s="13">
        <f>$L49*(F$2*0.1)</f>
        <v>61</v>
      </c>
      <c r="R49" s="14">
        <f>$L49*(G$2*0.1)</f>
        <v>73.200000000000017</v>
      </c>
      <c r="S49" s="13">
        <f>$L49*(H$2*0.1)</f>
        <v>85.4</v>
      </c>
      <c r="T49" s="13">
        <f>$L49*(I$2*0.1)</f>
        <v>97.600000000000009</v>
      </c>
      <c r="U49" s="14">
        <f>$L49*(J$2*0.1)</f>
        <v>109.8</v>
      </c>
    </row>
    <row r="50" spans="1:21" x14ac:dyDescent="0.4">
      <c r="A50" s="29">
        <v>48</v>
      </c>
      <c r="B50" s="13">
        <f t="shared" si="2"/>
        <v>4.8000000000000007</v>
      </c>
      <c r="C50" s="13">
        <f t="shared" si="2"/>
        <v>9.6000000000000014</v>
      </c>
      <c r="D50" s="13">
        <f t="shared" si="2"/>
        <v>14.400000000000002</v>
      </c>
      <c r="E50" s="27">
        <f t="shared" si="2"/>
        <v>19.200000000000003</v>
      </c>
      <c r="F50" s="13">
        <f t="shared" si="2"/>
        <v>24</v>
      </c>
      <c r="G50" s="14">
        <f t="shared" si="2"/>
        <v>28.800000000000004</v>
      </c>
      <c r="H50" s="13">
        <f t="shared" si="2"/>
        <v>33.6</v>
      </c>
      <c r="I50" s="13">
        <f t="shared" si="2"/>
        <v>38.400000000000006</v>
      </c>
      <c r="J50" s="14">
        <f t="shared" si="2"/>
        <v>43.2</v>
      </c>
      <c r="L50" s="29">
        <v>123</v>
      </c>
      <c r="M50" s="13">
        <f>$L50*(B$2*0.1)</f>
        <v>12.3</v>
      </c>
      <c r="N50" s="13">
        <f>$L50*(C$2*0.1)</f>
        <v>24.6</v>
      </c>
      <c r="O50" s="13">
        <f>$L50*(D$2*0.1)</f>
        <v>36.900000000000006</v>
      </c>
      <c r="P50" s="27">
        <f>$L50*(E$2*0.1)</f>
        <v>49.2</v>
      </c>
      <c r="Q50" s="13">
        <f>$L50*(F$2*0.1)</f>
        <v>61.5</v>
      </c>
      <c r="R50" s="14">
        <f>$L50*(G$2*0.1)</f>
        <v>73.800000000000011</v>
      </c>
      <c r="S50" s="13">
        <f>$L50*(H$2*0.1)</f>
        <v>86.100000000000009</v>
      </c>
      <c r="T50" s="13">
        <f>$L50*(I$2*0.1)</f>
        <v>98.4</v>
      </c>
      <c r="U50" s="14">
        <f>$L50*(J$2*0.1)</f>
        <v>110.7</v>
      </c>
    </row>
    <row r="51" spans="1:21" x14ac:dyDescent="0.4">
      <c r="A51" s="29">
        <v>49</v>
      </c>
      <c r="B51" s="13">
        <f t="shared" si="2"/>
        <v>4.9000000000000004</v>
      </c>
      <c r="C51" s="13">
        <f t="shared" si="2"/>
        <v>9.8000000000000007</v>
      </c>
      <c r="D51" s="13">
        <f t="shared" si="2"/>
        <v>14.700000000000003</v>
      </c>
      <c r="E51" s="27">
        <f t="shared" si="2"/>
        <v>19.600000000000001</v>
      </c>
      <c r="F51" s="13">
        <f t="shared" si="2"/>
        <v>24.5</v>
      </c>
      <c r="G51" s="14">
        <f t="shared" si="2"/>
        <v>29.400000000000006</v>
      </c>
      <c r="H51" s="13">
        <f t="shared" si="2"/>
        <v>34.300000000000004</v>
      </c>
      <c r="I51" s="13">
        <f t="shared" si="2"/>
        <v>39.200000000000003</v>
      </c>
      <c r="J51" s="14">
        <f t="shared" si="2"/>
        <v>44.1</v>
      </c>
      <c r="L51" s="29">
        <v>124</v>
      </c>
      <c r="M51" s="13">
        <f>$L51*(B$2*0.1)</f>
        <v>12.4</v>
      </c>
      <c r="N51" s="13">
        <f>$L51*(C$2*0.1)</f>
        <v>24.8</v>
      </c>
      <c r="O51" s="13">
        <f>$L51*(D$2*0.1)</f>
        <v>37.200000000000003</v>
      </c>
      <c r="P51" s="27">
        <f>$L51*(E$2*0.1)</f>
        <v>49.6</v>
      </c>
      <c r="Q51" s="13">
        <f>$L51*(F$2*0.1)</f>
        <v>62</v>
      </c>
      <c r="R51" s="14">
        <f>$L51*(G$2*0.1)</f>
        <v>74.400000000000006</v>
      </c>
      <c r="S51" s="13">
        <f>$L51*(H$2*0.1)</f>
        <v>86.800000000000011</v>
      </c>
      <c r="T51" s="13">
        <f>$L51*(I$2*0.1)</f>
        <v>99.2</v>
      </c>
      <c r="U51" s="14">
        <f>$L51*(J$2*0.1)</f>
        <v>111.60000000000001</v>
      </c>
    </row>
    <row r="52" spans="1:21" x14ac:dyDescent="0.4">
      <c r="A52" s="29">
        <v>50</v>
      </c>
      <c r="B52" s="13">
        <f t="shared" si="2"/>
        <v>5</v>
      </c>
      <c r="C52" s="13">
        <f t="shared" si="2"/>
        <v>10</v>
      </c>
      <c r="D52" s="13">
        <f t="shared" si="2"/>
        <v>15.000000000000002</v>
      </c>
      <c r="E52" s="27">
        <f t="shared" si="2"/>
        <v>20</v>
      </c>
      <c r="F52" s="13">
        <f t="shared" si="2"/>
        <v>25</v>
      </c>
      <c r="G52" s="14">
        <f t="shared" si="2"/>
        <v>30.000000000000004</v>
      </c>
      <c r="H52" s="13">
        <f t="shared" si="2"/>
        <v>35</v>
      </c>
      <c r="I52" s="13">
        <f t="shared" si="2"/>
        <v>40</v>
      </c>
      <c r="J52" s="14">
        <f t="shared" si="2"/>
        <v>45</v>
      </c>
      <c r="L52" s="29">
        <v>125</v>
      </c>
      <c r="M52" s="13">
        <f>$L52*(B$2*0.1)</f>
        <v>12.5</v>
      </c>
      <c r="N52" s="13">
        <f>$L52*(C$2*0.1)</f>
        <v>25</v>
      </c>
      <c r="O52" s="13">
        <f>$L52*(D$2*0.1)</f>
        <v>37.500000000000007</v>
      </c>
      <c r="P52" s="27">
        <f>$L52*(E$2*0.1)</f>
        <v>50</v>
      </c>
      <c r="Q52" s="13">
        <f>$L52*(F$2*0.1)</f>
        <v>62.5</v>
      </c>
      <c r="R52" s="14">
        <f>$L52*(G$2*0.1)</f>
        <v>75.000000000000014</v>
      </c>
      <c r="S52" s="13">
        <f>$L52*(H$2*0.1)</f>
        <v>87.500000000000014</v>
      </c>
      <c r="T52" s="13">
        <f>$L52*(I$2*0.1)</f>
        <v>100</v>
      </c>
      <c r="U52" s="14">
        <f>$L52*(J$2*0.1)</f>
        <v>112.5</v>
      </c>
    </row>
    <row r="53" spans="1:21" x14ac:dyDescent="0.4">
      <c r="A53" s="29">
        <v>51</v>
      </c>
      <c r="B53" s="13">
        <f t="shared" si="2"/>
        <v>5.1000000000000005</v>
      </c>
      <c r="C53" s="13">
        <f t="shared" si="2"/>
        <v>10.200000000000001</v>
      </c>
      <c r="D53" s="13">
        <f t="shared" si="2"/>
        <v>15.300000000000002</v>
      </c>
      <c r="E53" s="27">
        <f t="shared" si="2"/>
        <v>20.400000000000002</v>
      </c>
      <c r="F53" s="13">
        <f t="shared" si="2"/>
        <v>25.5</v>
      </c>
      <c r="G53" s="14">
        <f t="shared" si="2"/>
        <v>30.600000000000005</v>
      </c>
      <c r="H53" s="13">
        <f t="shared" si="2"/>
        <v>35.700000000000003</v>
      </c>
      <c r="I53" s="13">
        <f t="shared" si="2"/>
        <v>40.800000000000004</v>
      </c>
      <c r="J53" s="14">
        <f t="shared" si="2"/>
        <v>45.9</v>
      </c>
      <c r="L53" s="29">
        <v>126</v>
      </c>
      <c r="M53" s="13">
        <f>$L53*(B$2*0.1)</f>
        <v>12.600000000000001</v>
      </c>
      <c r="N53" s="13">
        <f>$L53*(C$2*0.1)</f>
        <v>25.200000000000003</v>
      </c>
      <c r="O53" s="13">
        <f>$L53*(D$2*0.1)</f>
        <v>37.800000000000004</v>
      </c>
      <c r="P53" s="27">
        <f>$L53*(E$2*0.1)</f>
        <v>50.400000000000006</v>
      </c>
      <c r="Q53" s="13">
        <f>$L53*(F$2*0.1)</f>
        <v>63</v>
      </c>
      <c r="R53" s="14">
        <f>$L53*(G$2*0.1)</f>
        <v>75.600000000000009</v>
      </c>
      <c r="S53" s="13">
        <f>$L53*(H$2*0.1)</f>
        <v>88.2</v>
      </c>
      <c r="T53" s="13">
        <f>$L53*(I$2*0.1)</f>
        <v>100.80000000000001</v>
      </c>
      <c r="U53" s="14">
        <f>$L53*(J$2*0.1)</f>
        <v>113.4</v>
      </c>
    </row>
    <row r="54" spans="1:21" x14ac:dyDescent="0.4">
      <c r="A54" s="29">
        <v>52</v>
      </c>
      <c r="B54" s="13">
        <f t="shared" si="2"/>
        <v>5.2</v>
      </c>
      <c r="C54" s="13">
        <f t="shared" si="2"/>
        <v>10.4</v>
      </c>
      <c r="D54" s="13">
        <f t="shared" si="2"/>
        <v>15.600000000000001</v>
      </c>
      <c r="E54" s="27">
        <f t="shared" si="2"/>
        <v>20.8</v>
      </c>
      <c r="F54" s="13">
        <f t="shared" si="2"/>
        <v>26</v>
      </c>
      <c r="G54" s="14">
        <f t="shared" si="2"/>
        <v>31.200000000000003</v>
      </c>
      <c r="H54" s="13">
        <f t="shared" si="2"/>
        <v>36.400000000000006</v>
      </c>
      <c r="I54" s="13">
        <f t="shared" si="2"/>
        <v>41.6</v>
      </c>
      <c r="J54" s="14">
        <f t="shared" si="2"/>
        <v>46.800000000000004</v>
      </c>
      <c r="L54" s="29">
        <v>127</v>
      </c>
      <c r="M54" s="13">
        <f>$L54*(B$2*0.1)</f>
        <v>12.700000000000001</v>
      </c>
      <c r="N54" s="13">
        <f>$L54*(C$2*0.1)</f>
        <v>25.400000000000002</v>
      </c>
      <c r="O54" s="13">
        <f>$L54*(D$2*0.1)</f>
        <v>38.100000000000009</v>
      </c>
      <c r="P54" s="27">
        <f>$L54*(E$2*0.1)</f>
        <v>50.800000000000004</v>
      </c>
      <c r="Q54" s="13">
        <f>$L54*(F$2*0.1)</f>
        <v>63.5</v>
      </c>
      <c r="R54" s="14">
        <f>$L54*(G$2*0.1)</f>
        <v>76.200000000000017</v>
      </c>
      <c r="S54" s="13">
        <f>$L54*(H$2*0.1)</f>
        <v>88.9</v>
      </c>
      <c r="T54" s="13">
        <f>$L54*(I$2*0.1)</f>
        <v>101.60000000000001</v>
      </c>
      <c r="U54" s="14">
        <f>$L54*(J$2*0.1)</f>
        <v>114.3</v>
      </c>
    </row>
    <row r="55" spans="1:21" x14ac:dyDescent="0.4">
      <c r="A55" s="29">
        <v>53</v>
      </c>
      <c r="B55" s="13">
        <f t="shared" si="2"/>
        <v>5.3000000000000007</v>
      </c>
      <c r="C55" s="13">
        <f t="shared" si="2"/>
        <v>10.600000000000001</v>
      </c>
      <c r="D55" s="13">
        <f t="shared" si="2"/>
        <v>15.900000000000002</v>
      </c>
      <c r="E55" s="27">
        <f t="shared" si="2"/>
        <v>21.200000000000003</v>
      </c>
      <c r="F55" s="13">
        <f t="shared" si="2"/>
        <v>26.5</v>
      </c>
      <c r="G55" s="14">
        <f t="shared" si="2"/>
        <v>31.800000000000004</v>
      </c>
      <c r="H55" s="13">
        <f t="shared" si="2"/>
        <v>37.1</v>
      </c>
      <c r="I55" s="13">
        <f t="shared" si="2"/>
        <v>42.400000000000006</v>
      </c>
      <c r="J55" s="14">
        <f t="shared" si="2"/>
        <v>47.7</v>
      </c>
      <c r="L55" s="29">
        <v>128</v>
      </c>
      <c r="M55" s="13">
        <f>$L55*(B$2*0.1)</f>
        <v>12.8</v>
      </c>
      <c r="N55" s="13">
        <f>$L55*(C$2*0.1)</f>
        <v>25.6</v>
      </c>
      <c r="O55" s="13">
        <f>$L55*(D$2*0.1)</f>
        <v>38.400000000000006</v>
      </c>
      <c r="P55" s="27">
        <f>$L55*(E$2*0.1)</f>
        <v>51.2</v>
      </c>
      <c r="Q55" s="13">
        <f>$L55*(F$2*0.1)</f>
        <v>64</v>
      </c>
      <c r="R55" s="14">
        <f>$L55*(G$2*0.1)</f>
        <v>76.800000000000011</v>
      </c>
      <c r="S55" s="13">
        <f>$L55*(H$2*0.1)</f>
        <v>89.600000000000009</v>
      </c>
      <c r="T55" s="13">
        <f>$L55*(I$2*0.1)</f>
        <v>102.4</v>
      </c>
      <c r="U55" s="14">
        <f>$L55*(J$2*0.1)</f>
        <v>115.2</v>
      </c>
    </row>
    <row r="56" spans="1:21" x14ac:dyDescent="0.4">
      <c r="A56" s="29">
        <v>54</v>
      </c>
      <c r="B56" s="13">
        <f t="shared" si="2"/>
        <v>5.4</v>
      </c>
      <c r="C56" s="13">
        <f t="shared" si="2"/>
        <v>10.8</v>
      </c>
      <c r="D56" s="13">
        <f t="shared" si="2"/>
        <v>16.200000000000003</v>
      </c>
      <c r="E56" s="27">
        <f t="shared" si="2"/>
        <v>21.6</v>
      </c>
      <c r="F56" s="13">
        <f t="shared" si="2"/>
        <v>27</v>
      </c>
      <c r="G56" s="14">
        <f t="shared" si="2"/>
        <v>32.400000000000006</v>
      </c>
      <c r="H56" s="13">
        <f t="shared" si="2"/>
        <v>37.800000000000004</v>
      </c>
      <c r="I56" s="13">
        <f t="shared" si="2"/>
        <v>43.2</v>
      </c>
      <c r="J56" s="14">
        <f t="shared" si="2"/>
        <v>48.6</v>
      </c>
      <c r="L56" s="29">
        <v>129</v>
      </c>
      <c r="M56" s="13">
        <f>$L56*(B$2*0.1)</f>
        <v>12.9</v>
      </c>
      <c r="N56" s="13">
        <f>$L56*(C$2*0.1)</f>
        <v>25.8</v>
      </c>
      <c r="O56" s="13">
        <f>$L56*(D$2*0.1)</f>
        <v>38.700000000000003</v>
      </c>
      <c r="P56" s="27">
        <f>$L56*(E$2*0.1)</f>
        <v>51.6</v>
      </c>
      <c r="Q56" s="13">
        <f>$L56*(F$2*0.1)</f>
        <v>64.5</v>
      </c>
      <c r="R56" s="14">
        <f>$L56*(G$2*0.1)</f>
        <v>77.400000000000006</v>
      </c>
      <c r="S56" s="13">
        <f>$L56*(H$2*0.1)</f>
        <v>90.300000000000011</v>
      </c>
      <c r="T56" s="13">
        <f>$L56*(I$2*0.1)</f>
        <v>103.2</v>
      </c>
      <c r="U56" s="14">
        <f>$L56*(J$2*0.1)</f>
        <v>116.10000000000001</v>
      </c>
    </row>
    <row r="57" spans="1:21" x14ac:dyDescent="0.4">
      <c r="A57" s="29">
        <v>55</v>
      </c>
      <c r="B57" s="13">
        <f t="shared" si="2"/>
        <v>5.5</v>
      </c>
      <c r="C57" s="13">
        <f t="shared" si="2"/>
        <v>11</v>
      </c>
      <c r="D57" s="13">
        <f t="shared" si="2"/>
        <v>16.500000000000004</v>
      </c>
      <c r="E57" s="27">
        <f t="shared" si="2"/>
        <v>22</v>
      </c>
      <c r="F57" s="13">
        <f t="shared" si="2"/>
        <v>27.5</v>
      </c>
      <c r="G57" s="14">
        <f t="shared" si="2"/>
        <v>33.000000000000007</v>
      </c>
      <c r="H57" s="13">
        <f t="shared" si="2"/>
        <v>38.500000000000007</v>
      </c>
      <c r="I57" s="13">
        <f t="shared" si="2"/>
        <v>44</v>
      </c>
      <c r="J57" s="14">
        <f t="shared" si="2"/>
        <v>49.5</v>
      </c>
      <c r="L57" s="29">
        <v>130</v>
      </c>
      <c r="M57" s="13">
        <f>$L57*(B$2*0.1)</f>
        <v>13</v>
      </c>
      <c r="N57" s="13">
        <f>$L57*(C$2*0.1)</f>
        <v>26</v>
      </c>
      <c r="O57" s="13">
        <f>$L57*(D$2*0.1)</f>
        <v>39.000000000000007</v>
      </c>
      <c r="P57" s="27">
        <f>$L57*(E$2*0.1)</f>
        <v>52</v>
      </c>
      <c r="Q57" s="13">
        <f>$L57*(F$2*0.1)</f>
        <v>65</v>
      </c>
      <c r="R57" s="14">
        <f>$L57*(G$2*0.1)</f>
        <v>78.000000000000014</v>
      </c>
      <c r="S57" s="13">
        <f>$L57*(H$2*0.1)</f>
        <v>91.000000000000014</v>
      </c>
      <c r="T57" s="13">
        <f>$L57*(I$2*0.1)</f>
        <v>104</v>
      </c>
      <c r="U57" s="14">
        <f>$L57*(J$2*0.1)</f>
        <v>117</v>
      </c>
    </row>
    <row r="58" spans="1:21" x14ac:dyDescent="0.4">
      <c r="A58" s="29">
        <v>56</v>
      </c>
      <c r="B58" s="13">
        <f t="shared" si="2"/>
        <v>5.6000000000000005</v>
      </c>
      <c r="C58" s="13">
        <f t="shared" si="2"/>
        <v>11.200000000000001</v>
      </c>
      <c r="D58" s="13">
        <f t="shared" si="2"/>
        <v>16.800000000000004</v>
      </c>
      <c r="E58" s="27">
        <f t="shared" si="2"/>
        <v>22.400000000000002</v>
      </c>
      <c r="F58" s="13">
        <f t="shared" si="2"/>
        <v>28</v>
      </c>
      <c r="G58" s="14">
        <f t="shared" si="2"/>
        <v>33.600000000000009</v>
      </c>
      <c r="H58" s="13">
        <f t="shared" si="2"/>
        <v>39.200000000000003</v>
      </c>
      <c r="I58" s="13">
        <f t="shared" si="2"/>
        <v>44.800000000000004</v>
      </c>
      <c r="J58" s="14">
        <f t="shared" si="2"/>
        <v>50.4</v>
      </c>
      <c r="L58" s="29">
        <v>131</v>
      </c>
      <c r="M58" s="13">
        <f>$L58*(B$2*0.1)</f>
        <v>13.100000000000001</v>
      </c>
      <c r="N58" s="13">
        <f>$L58*(C$2*0.1)</f>
        <v>26.200000000000003</v>
      </c>
      <c r="O58" s="13">
        <f>$L58*(D$2*0.1)</f>
        <v>39.300000000000004</v>
      </c>
      <c r="P58" s="27">
        <f>$L58*(E$2*0.1)</f>
        <v>52.400000000000006</v>
      </c>
      <c r="Q58" s="13">
        <f>$L58*(F$2*0.1)</f>
        <v>65.5</v>
      </c>
      <c r="R58" s="14">
        <f>$L58*(G$2*0.1)</f>
        <v>78.600000000000009</v>
      </c>
      <c r="S58" s="13">
        <f>$L58*(H$2*0.1)</f>
        <v>91.7</v>
      </c>
      <c r="T58" s="13">
        <f>$L58*(I$2*0.1)</f>
        <v>104.80000000000001</v>
      </c>
      <c r="U58" s="14">
        <f>$L58*(J$2*0.1)</f>
        <v>117.9</v>
      </c>
    </row>
    <row r="59" spans="1:21" x14ac:dyDescent="0.4">
      <c r="A59" s="29">
        <v>57</v>
      </c>
      <c r="B59" s="13">
        <f t="shared" si="2"/>
        <v>5.7</v>
      </c>
      <c r="C59" s="13">
        <f t="shared" si="2"/>
        <v>11.4</v>
      </c>
      <c r="D59" s="13">
        <f t="shared" si="2"/>
        <v>17.100000000000001</v>
      </c>
      <c r="E59" s="27">
        <f t="shared" si="2"/>
        <v>22.8</v>
      </c>
      <c r="F59" s="13">
        <f t="shared" si="2"/>
        <v>28.5</v>
      </c>
      <c r="G59" s="14">
        <f t="shared" si="2"/>
        <v>34.200000000000003</v>
      </c>
      <c r="H59" s="13">
        <f t="shared" si="2"/>
        <v>39.900000000000006</v>
      </c>
      <c r="I59" s="13">
        <f t="shared" si="2"/>
        <v>45.6</v>
      </c>
      <c r="J59" s="14">
        <f t="shared" si="2"/>
        <v>51.300000000000004</v>
      </c>
      <c r="L59" s="29">
        <v>132</v>
      </c>
      <c r="M59" s="13">
        <f>$L59*(B$2*0.1)</f>
        <v>13.200000000000001</v>
      </c>
      <c r="N59" s="13">
        <f>$L59*(C$2*0.1)</f>
        <v>26.400000000000002</v>
      </c>
      <c r="O59" s="13">
        <f>$L59*(D$2*0.1)</f>
        <v>39.600000000000009</v>
      </c>
      <c r="P59" s="27">
        <f>$L59*(E$2*0.1)</f>
        <v>52.800000000000004</v>
      </c>
      <c r="Q59" s="13">
        <f>$L59*(F$2*0.1)</f>
        <v>66</v>
      </c>
      <c r="R59" s="14">
        <f>$L59*(G$2*0.1)</f>
        <v>79.200000000000017</v>
      </c>
      <c r="S59" s="13">
        <f>$L59*(H$2*0.1)</f>
        <v>92.4</v>
      </c>
      <c r="T59" s="13">
        <f>$L59*(I$2*0.1)</f>
        <v>105.60000000000001</v>
      </c>
      <c r="U59" s="14">
        <f>$L59*(J$2*0.1)</f>
        <v>118.8</v>
      </c>
    </row>
    <row r="60" spans="1:21" x14ac:dyDescent="0.4">
      <c r="A60" s="29">
        <v>58</v>
      </c>
      <c r="B60" s="13">
        <f t="shared" si="2"/>
        <v>5.8000000000000007</v>
      </c>
      <c r="C60" s="13">
        <f t="shared" si="2"/>
        <v>11.600000000000001</v>
      </c>
      <c r="D60" s="13">
        <f t="shared" si="2"/>
        <v>17.400000000000002</v>
      </c>
      <c r="E60" s="27">
        <f t="shared" si="2"/>
        <v>23.200000000000003</v>
      </c>
      <c r="F60" s="13">
        <f t="shared" si="2"/>
        <v>29</v>
      </c>
      <c r="G60" s="14">
        <f t="shared" si="2"/>
        <v>34.800000000000004</v>
      </c>
      <c r="H60" s="13">
        <f t="shared" si="2"/>
        <v>40.6</v>
      </c>
      <c r="I60" s="13">
        <f t="shared" si="2"/>
        <v>46.400000000000006</v>
      </c>
      <c r="J60" s="14">
        <f t="shared" si="2"/>
        <v>52.2</v>
      </c>
      <c r="L60" s="29">
        <v>133</v>
      </c>
      <c r="M60" s="13">
        <f>$L60*(B$2*0.1)</f>
        <v>13.3</v>
      </c>
      <c r="N60" s="13">
        <f>$L60*(C$2*0.1)</f>
        <v>26.6</v>
      </c>
      <c r="O60" s="13">
        <f>$L60*(D$2*0.1)</f>
        <v>39.900000000000006</v>
      </c>
      <c r="P60" s="27">
        <f>$L60*(E$2*0.1)</f>
        <v>53.2</v>
      </c>
      <c r="Q60" s="13">
        <f>$L60*(F$2*0.1)</f>
        <v>66.5</v>
      </c>
      <c r="R60" s="14">
        <f>$L60*(G$2*0.1)</f>
        <v>79.800000000000011</v>
      </c>
      <c r="S60" s="13">
        <f>$L60*(H$2*0.1)</f>
        <v>93.100000000000009</v>
      </c>
      <c r="T60" s="13">
        <f>$L60*(I$2*0.1)</f>
        <v>106.4</v>
      </c>
      <c r="U60" s="14">
        <f>$L60*(J$2*0.1)</f>
        <v>119.7</v>
      </c>
    </row>
    <row r="61" spans="1:21" x14ac:dyDescent="0.4">
      <c r="A61" s="29">
        <v>59</v>
      </c>
      <c r="B61" s="13">
        <f t="shared" si="2"/>
        <v>5.9</v>
      </c>
      <c r="C61" s="13">
        <f t="shared" si="2"/>
        <v>11.8</v>
      </c>
      <c r="D61" s="13">
        <f t="shared" si="2"/>
        <v>17.700000000000003</v>
      </c>
      <c r="E61" s="27">
        <f t="shared" si="2"/>
        <v>23.6</v>
      </c>
      <c r="F61" s="13">
        <f t="shared" si="2"/>
        <v>29.5</v>
      </c>
      <c r="G61" s="14">
        <f t="shared" si="2"/>
        <v>35.400000000000006</v>
      </c>
      <c r="H61" s="13">
        <f t="shared" si="2"/>
        <v>41.300000000000004</v>
      </c>
      <c r="I61" s="13">
        <f t="shared" si="2"/>
        <v>47.2</v>
      </c>
      <c r="J61" s="14">
        <f t="shared" si="2"/>
        <v>53.1</v>
      </c>
      <c r="L61" s="29">
        <v>134</v>
      </c>
      <c r="M61" s="13">
        <f>$L61*(B$2*0.1)</f>
        <v>13.4</v>
      </c>
      <c r="N61" s="13">
        <f>$L61*(C$2*0.1)</f>
        <v>26.8</v>
      </c>
      <c r="O61" s="13">
        <f>$L61*(D$2*0.1)</f>
        <v>40.200000000000003</v>
      </c>
      <c r="P61" s="27">
        <f>$L61*(E$2*0.1)</f>
        <v>53.6</v>
      </c>
      <c r="Q61" s="13">
        <f>$L61*(F$2*0.1)</f>
        <v>67</v>
      </c>
      <c r="R61" s="14">
        <f>$L61*(G$2*0.1)</f>
        <v>80.400000000000006</v>
      </c>
      <c r="S61" s="13">
        <f>$L61*(H$2*0.1)</f>
        <v>93.800000000000011</v>
      </c>
      <c r="T61" s="13">
        <f>$L61*(I$2*0.1)</f>
        <v>107.2</v>
      </c>
      <c r="U61" s="14">
        <f>$L61*(J$2*0.1)</f>
        <v>120.60000000000001</v>
      </c>
    </row>
    <row r="62" spans="1:21" x14ac:dyDescent="0.4">
      <c r="A62" s="29">
        <v>60</v>
      </c>
      <c r="B62" s="13">
        <f t="shared" si="2"/>
        <v>6</v>
      </c>
      <c r="C62" s="13">
        <f t="shared" si="2"/>
        <v>12</v>
      </c>
      <c r="D62" s="13">
        <f t="shared" si="2"/>
        <v>18.000000000000004</v>
      </c>
      <c r="E62" s="27">
        <f t="shared" si="2"/>
        <v>24</v>
      </c>
      <c r="F62" s="13">
        <f t="shared" si="2"/>
        <v>30</v>
      </c>
      <c r="G62" s="14">
        <f t="shared" si="2"/>
        <v>36.000000000000007</v>
      </c>
      <c r="H62" s="13">
        <f t="shared" si="2"/>
        <v>42.000000000000007</v>
      </c>
      <c r="I62" s="13">
        <f t="shared" si="2"/>
        <v>48</v>
      </c>
      <c r="J62" s="14">
        <f t="shared" si="2"/>
        <v>54</v>
      </c>
      <c r="L62" s="29">
        <v>135</v>
      </c>
      <c r="M62" s="13">
        <f>$L62*(B$2*0.1)</f>
        <v>13.5</v>
      </c>
      <c r="N62" s="13">
        <f>$L62*(C$2*0.1)</f>
        <v>27</v>
      </c>
      <c r="O62" s="13">
        <f>$L62*(D$2*0.1)</f>
        <v>40.500000000000007</v>
      </c>
      <c r="P62" s="27">
        <f>$L62*(E$2*0.1)</f>
        <v>54</v>
      </c>
      <c r="Q62" s="13">
        <f>$L62*(F$2*0.1)</f>
        <v>67.5</v>
      </c>
      <c r="R62" s="14">
        <f>$L62*(G$2*0.1)</f>
        <v>81.000000000000014</v>
      </c>
      <c r="S62" s="13">
        <f>$L62*(H$2*0.1)</f>
        <v>94.500000000000014</v>
      </c>
      <c r="T62" s="13">
        <f>$L62*(I$2*0.1)</f>
        <v>108</v>
      </c>
      <c r="U62" s="14">
        <f>$L62*(J$2*0.1)</f>
        <v>121.5</v>
      </c>
    </row>
    <row r="63" spans="1:21" x14ac:dyDescent="0.4">
      <c r="A63" s="29">
        <v>61</v>
      </c>
      <c r="B63" s="13">
        <f t="shared" si="2"/>
        <v>6.1000000000000005</v>
      </c>
      <c r="C63" s="13">
        <f t="shared" si="2"/>
        <v>12.200000000000001</v>
      </c>
      <c r="D63" s="13">
        <f t="shared" si="2"/>
        <v>18.300000000000004</v>
      </c>
      <c r="E63" s="27">
        <f t="shared" si="2"/>
        <v>24.400000000000002</v>
      </c>
      <c r="F63" s="13">
        <f t="shared" si="2"/>
        <v>30.5</v>
      </c>
      <c r="G63" s="14">
        <f t="shared" si="2"/>
        <v>36.600000000000009</v>
      </c>
      <c r="H63" s="13">
        <f t="shared" si="2"/>
        <v>42.7</v>
      </c>
      <c r="I63" s="13">
        <f t="shared" si="2"/>
        <v>48.800000000000004</v>
      </c>
      <c r="J63" s="14">
        <f t="shared" si="2"/>
        <v>54.9</v>
      </c>
      <c r="L63" s="29">
        <v>136</v>
      </c>
      <c r="M63" s="13">
        <f>$L63*(B$2*0.1)</f>
        <v>13.600000000000001</v>
      </c>
      <c r="N63" s="13">
        <f>$L63*(C$2*0.1)</f>
        <v>27.200000000000003</v>
      </c>
      <c r="O63" s="13">
        <f>$L63*(D$2*0.1)</f>
        <v>40.800000000000004</v>
      </c>
      <c r="P63" s="27">
        <f>$L63*(E$2*0.1)</f>
        <v>54.400000000000006</v>
      </c>
      <c r="Q63" s="13">
        <f>$L63*(F$2*0.1)</f>
        <v>68</v>
      </c>
      <c r="R63" s="14">
        <f>$L63*(G$2*0.1)</f>
        <v>81.600000000000009</v>
      </c>
      <c r="S63" s="13">
        <f>$L63*(H$2*0.1)</f>
        <v>95.2</v>
      </c>
      <c r="T63" s="13">
        <f>$L63*(I$2*0.1)</f>
        <v>108.80000000000001</v>
      </c>
      <c r="U63" s="14">
        <f>$L63*(J$2*0.1)</f>
        <v>122.4</v>
      </c>
    </row>
    <row r="64" spans="1:21" x14ac:dyDescent="0.4">
      <c r="A64" s="29">
        <v>62</v>
      </c>
      <c r="B64" s="13">
        <f t="shared" si="2"/>
        <v>6.2</v>
      </c>
      <c r="C64" s="13">
        <f t="shared" si="2"/>
        <v>12.4</v>
      </c>
      <c r="D64" s="13">
        <f t="shared" si="2"/>
        <v>18.600000000000001</v>
      </c>
      <c r="E64" s="27">
        <f t="shared" ref="C64:J79" si="3">$A64*(E$2*0.1)</f>
        <v>24.8</v>
      </c>
      <c r="F64" s="13">
        <f t="shared" si="3"/>
        <v>31</v>
      </c>
      <c r="G64" s="14">
        <f t="shared" si="3"/>
        <v>37.200000000000003</v>
      </c>
      <c r="H64" s="13">
        <f t="shared" si="3"/>
        <v>43.400000000000006</v>
      </c>
      <c r="I64" s="13">
        <f t="shared" si="3"/>
        <v>49.6</v>
      </c>
      <c r="J64" s="14">
        <f t="shared" si="3"/>
        <v>55.800000000000004</v>
      </c>
      <c r="L64" s="29">
        <v>137</v>
      </c>
      <c r="M64" s="13">
        <f>$L64*(B$2*0.1)</f>
        <v>13.700000000000001</v>
      </c>
      <c r="N64" s="13">
        <f>$L64*(C$2*0.1)</f>
        <v>27.400000000000002</v>
      </c>
      <c r="O64" s="13">
        <f>$L64*(D$2*0.1)</f>
        <v>41.100000000000009</v>
      </c>
      <c r="P64" s="27">
        <f>$L64*(E$2*0.1)</f>
        <v>54.800000000000004</v>
      </c>
      <c r="Q64" s="13">
        <f>$L64*(F$2*0.1)</f>
        <v>68.5</v>
      </c>
      <c r="R64" s="14">
        <f>$L64*(G$2*0.1)</f>
        <v>82.200000000000017</v>
      </c>
      <c r="S64" s="13">
        <f>$L64*(H$2*0.1)</f>
        <v>95.9</v>
      </c>
      <c r="T64" s="13">
        <f>$L64*(I$2*0.1)</f>
        <v>109.60000000000001</v>
      </c>
      <c r="U64" s="14">
        <f>$L64*(J$2*0.1)</f>
        <v>123.3</v>
      </c>
    </row>
    <row r="65" spans="1:21" x14ac:dyDescent="0.4">
      <c r="A65" s="29">
        <v>63</v>
      </c>
      <c r="B65" s="13">
        <f t="shared" ref="B65:J80" si="4">$A65*(B$2*0.1)</f>
        <v>6.3000000000000007</v>
      </c>
      <c r="C65" s="13">
        <f t="shared" si="3"/>
        <v>12.600000000000001</v>
      </c>
      <c r="D65" s="13">
        <f t="shared" si="3"/>
        <v>18.900000000000002</v>
      </c>
      <c r="E65" s="27">
        <f t="shared" si="3"/>
        <v>25.200000000000003</v>
      </c>
      <c r="F65" s="13">
        <f t="shared" si="3"/>
        <v>31.5</v>
      </c>
      <c r="G65" s="14">
        <f t="shared" si="3"/>
        <v>37.800000000000004</v>
      </c>
      <c r="H65" s="13">
        <f t="shared" si="3"/>
        <v>44.1</v>
      </c>
      <c r="I65" s="13">
        <f t="shared" si="3"/>
        <v>50.400000000000006</v>
      </c>
      <c r="J65" s="14">
        <f t="shared" si="3"/>
        <v>56.7</v>
      </c>
      <c r="L65" s="29">
        <v>138</v>
      </c>
      <c r="M65" s="13">
        <f>$L65*(B$2*0.1)</f>
        <v>13.8</v>
      </c>
      <c r="N65" s="13">
        <f>$L65*(C$2*0.1)</f>
        <v>27.6</v>
      </c>
      <c r="O65" s="13">
        <f>$L65*(D$2*0.1)</f>
        <v>41.400000000000006</v>
      </c>
      <c r="P65" s="27">
        <f>$L65*(E$2*0.1)</f>
        <v>55.2</v>
      </c>
      <c r="Q65" s="13">
        <f>$L65*(F$2*0.1)</f>
        <v>69</v>
      </c>
      <c r="R65" s="14">
        <f>$L65*(G$2*0.1)</f>
        <v>82.800000000000011</v>
      </c>
      <c r="S65" s="13">
        <f>$L65*(H$2*0.1)</f>
        <v>96.600000000000009</v>
      </c>
      <c r="T65" s="13">
        <f>$L65*(I$2*0.1)</f>
        <v>110.4</v>
      </c>
      <c r="U65" s="14">
        <f>$L65*(J$2*0.1)</f>
        <v>124.2</v>
      </c>
    </row>
    <row r="66" spans="1:21" x14ac:dyDescent="0.4">
      <c r="A66" s="29">
        <v>64</v>
      </c>
      <c r="B66" s="13">
        <f t="shared" si="4"/>
        <v>6.4</v>
      </c>
      <c r="C66" s="13">
        <f t="shared" si="3"/>
        <v>12.8</v>
      </c>
      <c r="D66" s="13">
        <f t="shared" si="3"/>
        <v>19.200000000000003</v>
      </c>
      <c r="E66" s="27">
        <f t="shared" si="3"/>
        <v>25.6</v>
      </c>
      <c r="F66" s="13">
        <f t="shared" si="3"/>
        <v>32</v>
      </c>
      <c r="G66" s="14">
        <f t="shared" si="3"/>
        <v>38.400000000000006</v>
      </c>
      <c r="H66" s="13">
        <f t="shared" si="3"/>
        <v>44.800000000000004</v>
      </c>
      <c r="I66" s="13">
        <f t="shared" si="3"/>
        <v>51.2</v>
      </c>
      <c r="J66" s="14">
        <f t="shared" si="3"/>
        <v>57.6</v>
      </c>
      <c r="L66" s="29">
        <v>139</v>
      </c>
      <c r="M66" s="13">
        <f>$L66*(B$2*0.1)</f>
        <v>13.9</v>
      </c>
      <c r="N66" s="13">
        <f>$L66*(C$2*0.1)</f>
        <v>27.8</v>
      </c>
      <c r="O66" s="13">
        <f>$L66*(D$2*0.1)</f>
        <v>41.7</v>
      </c>
      <c r="P66" s="27">
        <f>$L66*(E$2*0.1)</f>
        <v>55.6</v>
      </c>
      <c r="Q66" s="13">
        <f>$L66*(F$2*0.1)</f>
        <v>69.5</v>
      </c>
      <c r="R66" s="14">
        <f>$L66*(G$2*0.1)</f>
        <v>83.4</v>
      </c>
      <c r="S66" s="13">
        <f>$L66*(H$2*0.1)</f>
        <v>97.300000000000011</v>
      </c>
      <c r="T66" s="13">
        <f>$L66*(I$2*0.1)</f>
        <v>111.2</v>
      </c>
      <c r="U66" s="14">
        <f>$L66*(J$2*0.1)</f>
        <v>125.10000000000001</v>
      </c>
    </row>
    <row r="67" spans="1:21" x14ac:dyDescent="0.4">
      <c r="A67" s="29">
        <v>65</v>
      </c>
      <c r="B67" s="13">
        <f t="shared" si="4"/>
        <v>6.5</v>
      </c>
      <c r="C67" s="13">
        <f t="shared" si="3"/>
        <v>13</v>
      </c>
      <c r="D67" s="13">
        <f t="shared" si="3"/>
        <v>19.500000000000004</v>
      </c>
      <c r="E67" s="27">
        <f t="shared" si="3"/>
        <v>26</v>
      </c>
      <c r="F67" s="13">
        <f t="shared" si="3"/>
        <v>32.5</v>
      </c>
      <c r="G67" s="14">
        <f t="shared" si="3"/>
        <v>39.000000000000007</v>
      </c>
      <c r="H67" s="13">
        <f t="shared" si="3"/>
        <v>45.500000000000007</v>
      </c>
      <c r="I67" s="13">
        <f t="shared" si="3"/>
        <v>52</v>
      </c>
      <c r="J67" s="14">
        <f t="shared" si="3"/>
        <v>58.5</v>
      </c>
      <c r="L67" s="29">
        <v>140</v>
      </c>
      <c r="M67" s="13">
        <f>$L67*(B$2*0.1)</f>
        <v>14</v>
      </c>
      <c r="N67" s="13">
        <f>$L67*(C$2*0.1)</f>
        <v>28</v>
      </c>
      <c r="O67" s="13">
        <f>$L67*(D$2*0.1)</f>
        <v>42.000000000000007</v>
      </c>
      <c r="P67" s="27">
        <f>$L67*(E$2*0.1)</f>
        <v>56</v>
      </c>
      <c r="Q67" s="13">
        <f>$L67*(F$2*0.1)</f>
        <v>70</v>
      </c>
      <c r="R67" s="14">
        <f>$L67*(G$2*0.1)</f>
        <v>84.000000000000014</v>
      </c>
      <c r="S67" s="13">
        <f>$L67*(H$2*0.1)</f>
        <v>98.000000000000014</v>
      </c>
      <c r="T67" s="13">
        <f>$L67*(I$2*0.1)</f>
        <v>112</v>
      </c>
      <c r="U67" s="14">
        <f>$L67*(J$2*0.1)</f>
        <v>126</v>
      </c>
    </row>
    <row r="68" spans="1:21" x14ac:dyDescent="0.4">
      <c r="A68" s="29">
        <v>66</v>
      </c>
      <c r="B68" s="13">
        <f t="shared" si="4"/>
        <v>6.6000000000000005</v>
      </c>
      <c r="C68" s="13">
        <f t="shared" si="3"/>
        <v>13.200000000000001</v>
      </c>
      <c r="D68" s="13">
        <f t="shared" si="3"/>
        <v>19.800000000000004</v>
      </c>
      <c r="E68" s="27">
        <f t="shared" si="3"/>
        <v>26.400000000000002</v>
      </c>
      <c r="F68" s="13">
        <f t="shared" si="3"/>
        <v>33</v>
      </c>
      <c r="G68" s="14">
        <f t="shared" si="3"/>
        <v>39.600000000000009</v>
      </c>
      <c r="H68" s="13">
        <f t="shared" si="3"/>
        <v>46.2</v>
      </c>
      <c r="I68" s="13">
        <f t="shared" si="3"/>
        <v>52.800000000000004</v>
      </c>
      <c r="J68" s="14">
        <f t="shared" si="3"/>
        <v>59.4</v>
      </c>
      <c r="L68" s="29">
        <v>141</v>
      </c>
      <c r="M68" s="13">
        <f>$L68*(B$2*0.1)</f>
        <v>14.100000000000001</v>
      </c>
      <c r="N68" s="13">
        <f>$L68*(C$2*0.1)</f>
        <v>28.200000000000003</v>
      </c>
      <c r="O68" s="13">
        <f>$L68*(D$2*0.1)</f>
        <v>42.300000000000004</v>
      </c>
      <c r="P68" s="27">
        <f>$L68*(E$2*0.1)</f>
        <v>56.400000000000006</v>
      </c>
      <c r="Q68" s="13">
        <f>$L68*(F$2*0.1)</f>
        <v>70.5</v>
      </c>
      <c r="R68" s="14">
        <f>$L68*(G$2*0.1)</f>
        <v>84.600000000000009</v>
      </c>
      <c r="S68" s="13">
        <f>$L68*(H$2*0.1)</f>
        <v>98.7</v>
      </c>
      <c r="T68" s="13">
        <f>$L68*(I$2*0.1)</f>
        <v>112.80000000000001</v>
      </c>
      <c r="U68" s="14">
        <f>$L68*(J$2*0.1)</f>
        <v>126.9</v>
      </c>
    </row>
    <row r="69" spans="1:21" x14ac:dyDescent="0.4">
      <c r="A69" s="29">
        <v>67</v>
      </c>
      <c r="B69" s="13">
        <f t="shared" si="4"/>
        <v>6.7</v>
      </c>
      <c r="C69" s="13">
        <f t="shared" si="3"/>
        <v>13.4</v>
      </c>
      <c r="D69" s="13">
        <f t="shared" si="3"/>
        <v>20.100000000000001</v>
      </c>
      <c r="E69" s="27">
        <f t="shared" si="3"/>
        <v>26.8</v>
      </c>
      <c r="F69" s="13">
        <f t="shared" si="3"/>
        <v>33.5</v>
      </c>
      <c r="G69" s="14">
        <f t="shared" si="3"/>
        <v>40.200000000000003</v>
      </c>
      <c r="H69" s="13">
        <f t="shared" si="3"/>
        <v>46.900000000000006</v>
      </c>
      <c r="I69" s="13">
        <f t="shared" si="3"/>
        <v>53.6</v>
      </c>
      <c r="J69" s="14">
        <f t="shared" si="3"/>
        <v>60.300000000000004</v>
      </c>
      <c r="L69" s="29">
        <v>142</v>
      </c>
      <c r="M69" s="13">
        <f>$L69*(B$2*0.1)</f>
        <v>14.200000000000001</v>
      </c>
      <c r="N69" s="13">
        <f>$L69*(C$2*0.1)</f>
        <v>28.400000000000002</v>
      </c>
      <c r="O69" s="13">
        <f>$L69*(D$2*0.1)</f>
        <v>42.600000000000009</v>
      </c>
      <c r="P69" s="27">
        <f>$L69*(E$2*0.1)</f>
        <v>56.800000000000004</v>
      </c>
      <c r="Q69" s="13">
        <f>$L69*(F$2*0.1)</f>
        <v>71</v>
      </c>
      <c r="R69" s="14">
        <f>$L69*(G$2*0.1)</f>
        <v>85.200000000000017</v>
      </c>
      <c r="S69" s="13">
        <f>$L69*(H$2*0.1)</f>
        <v>99.4</v>
      </c>
      <c r="T69" s="13">
        <f>$L69*(I$2*0.1)</f>
        <v>113.60000000000001</v>
      </c>
      <c r="U69" s="14">
        <f>$L69*(J$2*0.1)</f>
        <v>127.8</v>
      </c>
    </row>
    <row r="70" spans="1:21" x14ac:dyDescent="0.4">
      <c r="A70" s="29">
        <v>68</v>
      </c>
      <c r="B70" s="13">
        <f t="shared" si="4"/>
        <v>6.8000000000000007</v>
      </c>
      <c r="C70" s="13">
        <f t="shared" si="3"/>
        <v>13.600000000000001</v>
      </c>
      <c r="D70" s="13">
        <f t="shared" si="3"/>
        <v>20.400000000000002</v>
      </c>
      <c r="E70" s="27">
        <f t="shared" si="3"/>
        <v>27.200000000000003</v>
      </c>
      <c r="F70" s="13">
        <f t="shared" si="3"/>
        <v>34</v>
      </c>
      <c r="G70" s="14">
        <f t="shared" si="3"/>
        <v>40.800000000000004</v>
      </c>
      <c r="H70" s="13">
        <f t="shared" si="3"/>
        <v>47.6</v>
      </c>
      <c r="I70" s="13">
        <f t="shared" si="3"/>
        <v>54.400000000000006</v>
      </c>
      <c r="J70" s="14">
        <f t="shared" si="3"/>
        <v>61.2</v>
      </c>
      <c r="L70" s="29">
        <v>143</v>
      </c>
      <c r="M70" s="13">
        <f>$L70*(B$2*0.1)</f>
        <v>14.3</v>
      </c>
      <c r="N70" s="13">
        <f>$L70*(C$2*0.1)</f>
        <v>28.6</v>
      </c>
      <c r="O70" s="13">
        <f>$L70*(D$2*0.1)</f>
        <v>42.900000000000006</v>
      </c>
      <c r="P70" s="27">
        <f>$L70*(E$2*0.1)</f>
        <v>57.2</v>
      </c>
      <c r="Q70" s="13">
        <f>$L70*(F$2*0.1)</f>
        <v>71.5</v>
      </c>
      <c r="R70" s="14">
        <f>$L70*(G$2*0.1)</f>
        <v>85.800000000000011</v>
      </c>
      <c r="S70" s="13">
        <f>$L70*(H$2*0.1)</f>
        <v>100.10000000000001</v>
      </c>
      <c r="T70" s="13">
        <f>$L70*(I$2*0.1)</f>
        <v>114.4</v>
      </c>
      <c r="U70" s="14">
        <f>$L70*(J$2*0.1)</f>
        <v>128.70000000000002</v>
      </c>
    </row>
    <row r="71" spans="1:21" x14ac:dyDescent="0.4">
      <c r="A71" s="29">
        <v>69</v>
      </c>
      <c r="B71" s="13">
        <f t="shared" si="4"/>
        <v>6.9</v>
      </c>
      <c r="C71" s="13">
        <f t="shared" si="3"/>
        <v>13.8</v>
      </c>
      <c r="D71" s="13">
        <f t="shared" si="3"/>
        <v>20.700000000000003</v>
      </c>
      <c r="E71" s="27">
        <f t="shared" si="3"/>
        <v>27.6</v>
      </c>
      <c r="F71" s="13">
        <f t="shared" si="3"/>
        <v>34.5</v>
      </c>
      <c r="G71" s="14">
        <f t="shared" si="3"/>
        <v>41.400000000000006</v>
      </c>
      <c r="H71" s="13">
        <f t="shared" si="3"/>
        <v>48.300000000000004</v>
      </c>
      <c r="I71" s="13">
        <f t="shared" si="3"/>
        <v>55.2</v>
      </c>
      <c r="J71" s="14">
        <f t="shared" si="3"/>
        <v>62.1</v>
      </c>
      <c r="L71" s="29">
        <v>144</v>
      </c>
      <c r="M71" s="13">
        <f>$L71*(B$2*0.1)</f>
        <v>14.4</v>
      </c>
      <c r="N71" s="13">
        <f>$L71*(C$2*0.1)</f>
        <v>28.8</v>
      </c>
      <c r="O71" s="13">
        <f>$L71*(D$2*0.1)</f>
        <v>43.2</v>
      </c>
      <c r="P71" s="27">
        <f>$L71*(E$2*0.1)</f>
        <v>57.6</v>
      </c>
      <c r="Q71" s="13">
        <f>$L71*(F$2*0.1)</f>
        <v>72</v>
      </c>
      <c r="R71" s="14">
        <f>$L71*(G$2*0.1)</f>
        <v>86.4</v>
      </c>
      <c r="S71" s="13">
        <f>$L71*(H$2*0.1)</f>
        <v>100.80000000000001</v>
      </c>
      <c r="T71" s="13">
        <f>$L71*(I$2*0.1)</f>
        <v>115.2</v>
      </c>
      <c r="U71" s="14">
        <f>$L71*(J$2*0.1)</f>
        <v>129.6</v>
      </c>
    </row>
    <row r="72" spans="1:21" x14ac:dyDescent="0.4">
      <c r="A72" s="29">
        <v>70</v>
      </c>
      <c r="B72" s="13">
        <f t="shared" si="4"/>
        <v>7</v>
      </c>
      <c r="C72" s="13">
        <f t="shared" si="3"/>
        <v>14</v>
      </c>
      <c r="D72" s="13">
        <f t="shared" si="3"/>
        <v>21.000000000000004</v>
      </c>
      <c r="E72" s="27">
        <f t="shared" si="3"/>
        <v>28</v>
      </c>
      <c r="F72" s="13">
        <f t="shared" si="3"/>
        <v>35</v>
      </c>
      <c r="G72" s="14">
        <f t="shared" si="3"/>
        <v>42.000000000000007</v>
      </c>
      <c r="H72" s="13">
        <f t="shared" si="3"/>
        <v>49.000000000000007</v>
      </c>
      <c r="I72" s="13">
        <f t="shared" si="3"/>
        <v>56</v>
      </c>
      <c r="J72" s="14">
        <f t="shared" si="3"/>
        <v>63</v>
      </c>
      <c r="L72" s="29">
        <v>145</v>
      </c>
      <c r="M72" s="13">
        <f>$L72*(B$2*0.1)</f>
        <v>14.5</v>
      </c>
      <c r="N72" s="13">
        <f>$L72*(C$2*0.1)</f>
        <v>29</v>
      </c>
      <c r="O72" s="13">
        <f>$L72*(D$2*0.1)</f>
        <v>43.500000000000007</v>
      </c>
      <c r="P72" s="27">
        <f>$L72*(E$2*0.1)</f>
        <v>58</v>
      </c>
      <c r="Q72" s="13">
        <f>$L72*(F$2*0.1)</f>
        <v>72.5</v>
      </c>
      <c r="R72" s="14">
        <f>$L72*(G$2*0.1)</f>
        <v>87.000000000000014</v>
      </c>
      <c r="S72" s="13">
        <f>$L72*(H$2*0.1)</f>
        <v>101.50000000000001</v>
      </c>
      <c r="T72" s="13">
        <f>$L72*(I$2*0.1)</f>
        <v>116</v>
      </c>
      <c r="U72" s="14">
        <f>$L72*(J$2*0.1)</f>
        <v>130.5</v>
      </c>
    </row>
    <row r="73" spans="1:21" x14ac:dyDescent="0.4">
      <c r="A73" s="29">
        <v>71</v>
      </c>
      <c r="B73" s="13">
        <f t="shared" si="4"/>
        <v>7.1000000000000005</v>
      </c>
      <c r="C73" s="13">
        <f t="shared" si="3"/>
        <v>14.200000000000001</v>
      </c>
      <c r="D73" s="13">
        <f t="shared" si="3"/>
        <v>21.300000000000004</v>
      </c>
      <c r="E73" s="27">
        <f t="shared" si="3"/>
        <v>28.400000000000002</v>
      </c>
      <c r="F73" s="13">
        <f t="shared" si="3"/>
        <v>35.5</v>
      </c>
      <c r="G73" s="14">
        <f t="shared" si="3"/>
        <v>42.600000000000009</v>
      </c>
      <c r="H73" s="13">
        <f t="shared" si="3"/>
        <v>49.7</v>
      </c>
      <c r="I73" s="13">
        <f t="shared" si="3"/>
        <v>56.800000000000004</v>
      </c>
      <c r="J73" s="14">
        <f t="shared" si="3"/>
        <v>63.9</v>
      </c>
      <c r="L73" s="29">
        <v>146</v>
      </c>
      <c r="M73" s="13">
        <f>$L73*(B$2*0.1)</f>
        <v>14.600000000000001</v>
      </c>
      <c r="N73" s="13">
        <f>$L73*(C$2*0.1)</f>
        <v>29.200000000000003</v>
      </c>
      <c r="O73" s="13">
        <f>$L73*(D$2*0.1)</f>
        <v>43.800000000000004</v>
      </c>
      <c r="P73" s="27">
        <f>$L73*(E$2*0.1)</f>
        <v>58.400000000000006</v>
      </c>
      <c r="Q73" s="13">
        <f>$L73*(F$2*0.1)</f>
        <v>73</v>
      </c>
      <c r="R73" s="14">
        <f>$L73*(G$2*0.1)</f>
        <v>87.600000000000009</v>
      </c>
      <c r="S73" s="13">
        <f>$L73*(H$2*0.1)</f>
        <v>102.2</v>
      </c>
      <c r="T73" s="13">
        <f>$L73*(I$2*0.1)</f>
        <v>116.80000000000001</v>
      </c>
      <c r="U73" s="14">
        <f>$L73*(J$2*0.1)</f>
        <v>131.4</v>
      </c>
    </row>
    <row r="74" spans="1:21" x14ac:dyDescent="0.4">
      <c r="A74" s="29">
        <v>72</v>
      </c>
      <c r="B74" s="13">
        <f t="shared" si="4"/>
        <v>7.2</v>
      </c>
      <c r="C74" s="13">
        <f t="shared" si="3"/>
        <v>14.4</v>
      </c>
      <c r="D74" s="13">
        <f t="shared" si="3"/>
        <v>21.6</v>
      </c>
      <c r="E74" s="27">
        <f t="shared" si="3"/>
        <v>28.8</v>
      </c>
      <c r="F74" s="13">
        <f t="shared" si="3"/>
        <v>36</v>
      </c>
      <c r="G74" s="14">
        <f t="shared" si="3"/>
        <v>43.2</v>
      </c>
      <c r="H74" s="13">
        <f t="shared" si="3"/>
        <v>50.400000000000006</v>
      </c>
      <c r="I74" s="13">
        <f t="shared" si="3"/>
        <v>57.6</v>
      </c>
      <c r="J74" s="14">
        <f t="shared" si="3"/>
        <v>64.8</v>
      </c>
      <c r="L74" s="29">
        <v>147</v>
      </c>
      <c r="M74" s="13">
        <f>$L74*(B$2*0.1)</f>
        <v>14.700000000000001</v>
      </c>
      <c r="N74" s="13">
        <f>$L74*(C$2*0.1)</f>
        <v>29.400000000000002</v>
      </c>
      <c r="O74" s="13">
        <f>$L74*(D$2*0.1)</f>
        <v>44.100000000000009</v>
      </c>
      <c r="P74" s="27">
        <f>$L74*(E$2*0.1)</f>
        <v>58.800000000000004</v>
      </c>
      <c r="Q74" s="13">
        <f>$L74*(F$2*0.1)</f>
        <v>73.5</v>
      </c>
      <c r="R74" s="14">
        <f>$L74*(G$2*0.1)</f>
        <v>88.200000000000017</v>
      </c>
      <c r="S74" s="13">
        <f>$L74*(H$2*0.1)</f>
        <v>102.9</v>
      </c>
      <c r="T74" s="13">
        <f>$L74*(I$2*0.1)</f>
        <v>117.60000000000001</v>
      </c>
      <c r="U74" s="14">
        <f>$L74*(J$2*0.1)</f>
        <v>132.30000000000001</v>
      </c>
    </row>
    <row r="75" spans="1:21" x14ac:dyDescent="0.4">
      <c r="A75" s="29">
        <v>73</v>
      </c>
      <c r="B75" s="13">
        <f t="shared" si="4"/>
        <v>7.3000000000000007</v>
      </c>
      <c r="C75" s="13">
        <f t="shared" si="3"/>
        <v>14.600000000000001</v>
      </c>
      <c r="D75" s="13">
        <f t="shared" si="3"/>
        <v>21.900000000000002</v>
      </c>
      <c r="E75" s="27">
        <f t="shared" si="3"/>
        <v>29.200000000000003</v>
      </c>
      <c r="F75" s="13">
        <f t="shared" si="3"/>
        <v>36.5</v>
      </c>
      <c r="G75" s="14">
        <f t="shared" si="3"/>
        <v>43.800000000000004</v>
      </c>
      <c r="H75" s="13">
        <f t="shared" si="3"/>
        <v>51.1</v>
      </c>
      <c r="I75" s="13">
        <f t="shared" si="3"/>
        <v>58.400000000000006</v>
      </c>
      <c r="J75" s="14">
        <f t="shared" si="3"/>
        <v>65.7</v>
      </c>
      <c r="L75" s="29">
        <v>148</v>
      </c>
      <c r="M75" s="13">
        <f>$L75*(B$2*0.1)</f>
        <v>14.8</v>
      </c>
      <c r="N75" s="13">
        <f>$L75*(C$2*0.1)</f>
        <v>29.6</v>
      </c>
      <c r="O75" s="13">
        <f>$L75*(D$2*0.1)</f>
        <v>44.400000000000006</v>
      </c>
      <c r="P75" s="27">
        <f>$L75*(E$2*0.1)</f>
        <v>59.2</v>
      </c>
      <c r="Q75" s="13">
        <f>$L75*(F$2*0.1)</f>
        <v>74</v>
      </c>
      <c r="R75" s="14">
        <f>$L75*(G$2*0.1)</f>
        <v>88.800000000000011</v>
      </c>
      <c r="S75" s="13">
        <f>$L75*(H$2*0.1)</f>
        <v>103.60000000000001</v>
      </c>
      <c r="T75" s="13">
        <f>$L75*(I$2*0.1)</f>
        <v>118.4</v>
      </c>
      <c r="U75" s="14">
        <f>$L75*(J$2*0.1)</f>
        <v>133.20000000000002</v>
      </c>
    </row>
    <row r="76" spans="1:21" x14ac:dyDescent="0.4">
      <c r="A76" s="29">
        <v>74</v>
      </c>
      <c r="B76" s="13">
        <f t="shared" si="4"/>
        <v>7.4</v>
      </c>
      <c r="C76" s="13">
        <f t="shared" si="3"/>
        <v>14.8</v>
      </c>
      <c r="D76" s="13">
        <f t="shared" si="3"/>
        <v>22.200000000000003</v>
      </c>
      <c r="E76" s="27">
        <f t="shared" si="3"/>
        <v>29.6</v>
      </c>
      <c r="F76" s="13">
        <f t="shared" si="3"/>
        <v>37</v>
      </c>
      <c r="G76" s="14">
        <f t="shared" si="3"/>
        <v>44.400000000000006</v>
      </c>
      <c r="H76" s="13">
        <f t="shared" si="3"/>
        <v>51.800000000000004</v>
      </c>
      <c r="I76" s="13">
        <f t="shared" si="3"/>
        <v>59.2</v>
      </c>
      <c r="J76" s="14">
        <f t="shared" si="3"/>
        <v>66.600000000000009</v>
      </c>
      <c r="L76" s="29">
        <v>149</v>
      </c>
      <c r="M76" s="13">
        <f>$L76*(B$2*0.1)</f>
        <v>14.9</v>
      </c>
      <c r="N76" s="13">
        <f>$L76*(C$2*0.1)</f>
        <v>29.8</v>
      </c>
      <c r="O76" s="13">
        <f>$L76*(D$2*0.1)</f>
        <v>44.70000000000001</v>
      </c>
      <c r="P76" s="27">
        <f>$L76*(E$2*0.1)</f>
        <v>59.6</v>
      </c>
      <c r="Q76" s="13">
        <f>$L76*(F$2*0.1)</f>
        <v>74.5</v>
      </c>
      <c r="R76" s="14">
        <f>$L76*(G$2*0.1)</f>
        <v>89.40000000000002</v>
      </c>
      <c r="S76" s="13">
        <f>$L76*(H$2*0.1)</f>
        <v>104.30000000000001</v>
      </c>
      <c r="T76" s="13">
        <f>$L76*(I$2*0.1)</f>
        <v>119.2</v>
      </c>
      <c r="U76" s="14">
        <f>$L76*(J$2*0.1)</f>
        <v>134.1</v>
      </c>
    </row>
    <row r="77" spans="1:21" x14ac:dyDescent="0.4">
      <c r="A77" s="30">
        <v>75</v>
      </c>
      <c r="B77" s="16">
        <f t="shared" si="4"/>
        <v>7.5</v>
      </c>
      <c r="C77" s="16">
        <f t="shared" si="3"/>
        <v>15</v>
      </c>
      <c r="D77" s="16">
        <f t="shared" si="3"/>
        <v>22.500000000000004</v>
      </c>
      <c r="E77" s="28">
        <f t="shared" si="3"/>
        <v>30</v>
      </c>
      <c r="F77" s="16">
        <f t="shared" si="3"/>
        <v>37.5</v>
      </c>
      <c r="G77" s="17">
        <f t="shared" si="3"/>
        <v>45.000000000000007</v>
      </c>
      <c r="H77" s="16">
        <f t="shared" si="3"/>
        <v>52.500000000000007</v>
      </c>
      <c r="I77" s="16">
        <f t="shared" si="3"/>
        <v>60</v>
      </c>
      <c r="J77" s="17">
        <f t="shared" si="3"/>
        <v>67.5</v>
      </c>
      <c r="L77" s="30">
        <v>150</v>
      </c>
      <c r="M77" s="16">
        <f>$L77*(B$2*0.1)</f>
        <v>15</v>
      </c>
      <c r="N77" s="16">
        <f>$L77*(C$2*0.1)</f>
        <v>30</v>
      </c>
      <c r="O77" s="16">
        <f>$L77*(D$2*0.1)</f>
        <v>45.000000000000007</v>
      </c>
      <c r="P77" s="28">
        <f>$L77*(E$2*0.1)</f>
        <v>60</v>
      </c>
      <c r="Q77" s="16">
        <f>$L77*(F$2*0.1)</f>
        <v>75</v>
      </c>
      <c r="R77" s="17">
        <f>$L77*(G$2*0.1)</f>
        <v>90.000000000000014</v>
      </c>
      <c r="S77" s="16">
        <f>$L77*(H$2*0.1)</f>
        <v>105.00000000000001</v>
      </c>
      <c r="T77" s="16">
        <f>$L77*(I$2*0.1)</f>
        <v>120</v>
      </c>
      <c r="U77" s="17">
        <f>$L77*(J$2*0.1)</f>
        <v>135</v>
      </c>
    </row>
  </sheetData>
  <mergeCells count="2">
    <mergeCell ref="A1:J1"/>
    <mergeCell ref="L1:U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4"/>
  <sheetViews>
    <sheetView zoomScaleNormal="100" workbookViewId="0">
      <selection sqref="A1:V1"/>
    </sheetView>
  </sheetViews>
  <sheetFormatPr defaultRowHeight="16.5" x14ac:dyDescent="0.4"/>
  <cols>
    <col min="1" max="1" width="2.59765625" style="66" bestFit="1" customWidth="1"/>
    <col min="2" max="22" width="6.09765625" style="66" customWidth="1"/>
    <col min="23" max="16384" width="8.796875" style="103"/>
  </cols>
  <sheetData>
    <row r="1" spans="1:22" x14ac:dyDescent="0.4">
      <c r="A1" s="228" t="s">
        <v>23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</row>
    <row r="2" spans="1:22" ht="17.25" customHeight="1" x14ac:dyDescent="0.4">
      <c r="A2" s="105" t="s">
        <v>22</v>
      </c>
      <c r="B2" s="238">
        <v>0</v>
      </c>
      <c r="C2" s="234">
        <v>1</v>
      </c>
      <c r="D2" s="234">
        <v>2</v>
      </c>
      <c r="E2" s="234">
        <v>3</v>
      </c>
      <c r="F2" s="234">
        <v>4</v>
      </c>
      <c r="G2" s="234">
        <v>5</v>
      </c>
      <c r="H2" s="232">
        <v>6</v>
      </c>
      <c r="I2" s="234">
        <v>7</v>
      </c>
      <c r="J2" s="234">
        <v>8</v>
      </c>
      <c r="K2" s="234">
        <v>9</v>
      </c>
      <c r="L2" s="236">
        <v>10</v>
      </c>
      <c r="M2" s="234">
        <v>11</v>
      </c>
      <c r="N2" s="234">
        <v>12</v>
      </c>
      <c r="O2" s="234">
        <v>13</v>
      </c>
      <c r="P2" s="234">
        <v>14</v>
      </c>
      <c r="Q2" s="234">
        <v>15</v>
      </c>
      <c r="R2" s="232">
        <v>16</v>
      </c>
      <c r="S2" s="234">
        <v>17</v>
      </c>
      <c r="T2" s="234">
        <v>18</v>
      </c>
      <c r="U2" s="234">
        <v>19</v>
      </c>
      <c r="V2" s="236">
        <v>20</v>
      </c>
    </row>
    <row r="3" spans="1:22" s="66" customFormat="1" x14ac:dyDescent="0.4">
      <c r="A3" s="106" t="s">
        <v>21</v>
      </c>
      <c r="B3" s="239"/>
      <c r="C3" s="235"/>
      <c r="D3" s="235"/>
      <c r="E3" s="235"/>
      <c r="F3" s="235"/>
      <c r="G3" s="235"/>
      <c r="H3" s="233"/>
      <c r="I3" s="235"/>
      <c r="J3" s="235"/>
      <c r="K3" s="235"/>
      <c r="L3" s="237"/>
      <c r="M3" s="235"/>
      <c r="N3" s="235"/>
      <c r="O3" s="235"/>
      <c r="P3" s="235"/>
      <c r="Q3" s="235"/>
      <c r="R3" s="233"/>
      <c r="S3" s="235"/>
      <c r="T3" s="235"/>
      <c r="U3" s="235"/>
      <c r="V3" s="237"/>
    </row>
    <row r="4" spans="1:22" x14ac:dyDescent="0.4">
      <c r="A4" s="29">
        <v>0</v>
      </c>
      <c r="B4" s="107">
        <f t="shared" ref="B4:B24" si="0">COMBIN($A4,B$2)</f>
        <v>1</v>
      </c>
      <c r="C4" s="75"/>
      <c r="D4" s="102"/>
      <c r="E4" s="102"/>
      <c r="F4" s="102"/>
      <c r="G4" s="102"/>
      <c r="H4" s="12"/>
      <c r="I4" s="102"/>
      <c r="J4" s="102"/>
      <c r="K4" s="102"/>
      <c r="L4" s="104"/>
      <c r="M4" s="102"/>
      <c r="N4" s="102"/>
      <c r="O4" s="102"/>
      <c r="P4" s="102"/>
      <c r="Q4" s="102"/>
      <c r="R4" s="12"/>
      <c r="S4" s="102"/>
      <c r="T4" s="102"/>
      <c r="U4" s="102"/>
      <c r="V4" s="104"/>
    </row>
    <row r="5" spans="1:22" x14ac:dyDescent="0.4">
      <c r="A5" s="29">
        <v>1</v>
      </c>
      <c r="B5" s="29">
        <f t="shared" si="0"/>
        <v>1</v>
      </c>
      <c r="C5" s="107">
        <f t="shared" ref="C5:C24" si="1">COMBIN($A5,C$2)</f>
        <v>1</v>
      </c>
      <c r="D5" s="15"/>
      <c r="E5" s="102"/>
      <c r="F5" s="102"/>
      <c r="G5" s="102"/>
      <c r="H5" s="12"/>
      <c r="I5" s="102"/>
      <c r="J5" s="102"/>
      <c r="K5" s="102"/>
      <c r="L5" s="104"/>
      <c r="M5" s="102"/>
      <c r="N5" s="102"/>
      <c r="O5" s="102"/>
      <c r="P5" s="102"/>
      <c r="Q5" s="102"/>
      <c r="R5" s="12"/>
      <c r="S5" s="102"/>
      <c r="T5" s="102"/>
      <c r="U5" s="102"/>
      <c r="V5" s="104"/>
    </row>
    <row r="6" spans="1:22" x14ac:dyDescent="0.4">
      <c r="A6" s="29">
        <v>2</v>
      </c>
      <c r="B6" s="29">
        <f t="shared" si="0"/>
        <v>1</v>
      </c>
      <c r="C6" s="102">
        <f t="shared" si="1"/>
        <v>2</v>
      </c>
      <c r="D6" s="102">
        <f t="shared" ref="D6:D24" si="2">COMBIN($A6,D$2)</f>
        <v>1</v>
      </c>
      <c r="E6" s="12"/>
      <c r="F6" s="102"/>
      <c r="G6" s="102"/>
      <c r="H6" s="12"/>
      <c r="I6" s="102"/>
      <c r="J6" s="102"/>
      <c r="K6" s="102"/>
      <c r="L6" s="104"/>
      <c r="M6" s="102"/>
      <c r="N6" s="102"/>
      <c r="O6" s="102"/>
      <c r="P6" s="102"/>
      <c r="Q6" s="102"/>
      <c r="R6" s="12"/>
      <c r="S6" s="102"/>
      <c r="T6" s="102"/>
      <c r="U6" s="102"/>
      <c r="V6" s="104"/>
    </row>
    <row r="7" spans="1:22" x14ac:dyDescent="0.4">
      <c r="A7" s="29">
        <v>3</v>
      </c>
      <c r="B7" s="29">
        <f t="shared" si="0"/>
        <v>1</v>
      </c>
      <c r="C7" s="102">
        <f t="shared" si="1"/>
        <v>3</v>
      </c>
      <c r="D7" s="102">
        <f t="shared" si="2"/>
        <v>3</v>
      </c>
      <c r="E7" s="65">
        <f t="shared" ref="E7:E24" si="3">COMBIN($A7,E$2)</f>
        <v>1</v>
      </c>
      <c r="F7" s="12"/>
      <c r="G7" s="102"/>
      <c r="H7" s="12"/>
      <c r="I7" s="102"/>
      <c r="J7" s="102"/>
      <c r="K7" s="102"/>
      <c r="L7" s="104"/>
      <c r="M7" s="102"/>
      <c r="N7" s="102"/>
      <c r="O7" s="102"/>
      <c r="P7" s="102"/>
      <c r="Q7" s="102"/>
      <c r="R7" s="12"/>
      <c r="S7" s="102"/>
      <c r="T7" s="102"/>
      <c r="U7" s="102"/>
      <c r="V7" s="104"/>
    </row>
    <row r="8" spans="1:22" x14ac:dyDescent="0.4">
      <c r="A8" s="29">
        <v>4</v>
      </c>
      <c r="B8" s="29">
        <f t="shared" si="0"/>
        <v>1</v>
      </c>
      <c r="C8" s="102">
        <f t="shared" si="1"/>
        <v>4</v>
      </c>
      <c r="D8" s="102">
        <f t="shared" si="2"/>
        <v>6</v>
      </c>
      <c r="E8" s="102">
        <f t="shared" si="3"/>
        <v>4</v>
      </c>
      <c r="F8" s="65">
        <f t="shared" ref="F8:F24" si="4">COMBIN($A8,F$2)</f>
        <v>1</v>
      </c>
      <c r="G8" s="29"/>
      <c r="H8" s="12"/>
      <c r="I8" s="102"/>
      <c r="J8" s="102"/>
      <c r="K8" s="102"/>
      <c r="L8" s="104"/>
      <c r="M8" s="102"/>
      <c r="N8" s="102"/>
      <c r="O8" s="102"/>
      <c r="P8" s="102"/>
      <c r="Q8" s="102"/>
      <c r="R8" s="12"/>
      <c r="S8" s="102"/>
      <c r="T8" s="102"/>
      <c r="U8" s="102"/>
      <c r="V8" s="104"/>
    </row>
    <row r="9" spans="1:22" x14ac:dyDescent="0.4">
      <c r="A9" s="30">
        <v>5</v>
      </c>
      <c r="B9" s="30">
        <f t="shared" si="0"/>
        <v>1</v>
      </c>
      <c r="C9" s="78">
        <f t="shared" si="1"/>
        <v>5</v>
      </c>
      <c r="D9" s="78">
        <f t="shared" si="2"/>
        <v>10</v>
      </c>
      <c r="E9" s="78">
        <f t="shared" si="3"/>
        <v>10</v>
      </c>
      <c r="F9" s="78">
        <f t="shared" si="4"/>
        <v>5</v>
      </c>
      <c r="G9" s="77">
        <f t="shared" ref="G9:G24" si="5">COMBIN($A9,G$2)</f>
        <v>1</v>
      </c>
      <c r="H9" s="15"/>
      <c r="I9" s="102"/>
      <c r="J9" s="102"/>
      <c r="K9" s="102"/>
      <c r="L9" s="104"/>
      <c r="M9" s="102"/>
      <c r="N9" s="102"/>
      <c r="O9" s="102"/>
      <c r="P9" s="102"/>
      <c r="Q9" s="102"/>
      <c r="R9" s="12"/>
      <c r="S9" s="102"/>
      <c r="T9" s="102"/>
      <c r="U9" s="102"/>
      <c r="V9" s="104"/>
    </row>
    <row r="10" spans="1:22" x14ac:dyDescent="0.4">
      <c r="A10" s="29">
        <v>6</v>
      </c>
      <c r="B10" s="29">
        <f t="shared" si="0"/>
        <v>1</v>
      </c>
      <c r="C10" s="102">
        <f t="shared" si="1"/>
        <v>6</v>
      </c>
      <c r="D10" s="102">
        <f t="shared" si="2"/>
        <v>15</v>
      </c>
      <c r="E10" s="102">
        <f t="shared" si="3"/>
        <v>20</v>
      </c>
      <c r="F10" s="102">
        <f t="shared" si="4"/>
        <v>15</v>
      </c>
      <c r="G10" s="102">
        <f t="shared" si="5"/>
        <v>6</v>
      </c>
      <c r="H10" s="12">
        <f t="shared" ref="H10:H24" si="6">COMBIN($A10,H$2)</f>
        <v>1</v>
      </c>
      <c r="I10" s="12"/>
      <c r="J10" s="102"/>
      <c r="K10" s="102"/>
      <c r="L10" s="104"/>
      <c r="M10" s="102"/>
      <c r="N10" s="102"/>
      <c r="O10" s="102"/>
      <c r="P10" s="102"/>
      <c r="Q10" s="102"/>
      <c r="R10" s="12"/>
      <c r="S10" s="102"/>
      <c r="T10" s="102"/>
      <c r="U10" s="102"/>
      <c r="V10" s="104"/>
    </row>
    <row r="11" spans="1:22" x14ac:dyDescent="0.4">
      <c r="A11" s="29">
        <v>7</v>
      </c>
      <c r="B11" s="29">
        <f t="shared" si="0"/>
        <v>1</v>
      </c>
      <c r="C11" s="102">
        <f t="shared" si="1"/>
        <v>7</v>
      </c>
      <c r="D11" s="102">
        <f t="shared" si="2"/>
        <v>21</v>
      </c>
      <c r="E11" s="102">
        <f t="shared" si="3"/>
        <v>35</v>
      </c>
      <c r="F11" s="102">
        <f t="shared" si="4"/>
        <v>35</v>
      </c>
      <c r="G11" s="102">
        <f t="shared" si="5"/>
        <v>21</v>
      </c>
      <c r="H11" s="12">
        <f t="shared" si="6"/>
        <v>7</v>
      </c>
      <c r="I11" s="65">
        <f t="shared" ref="I11:I24" si="7">COMBIN($A11,I$2)</f>
        <v>1</v>
      </c>
      <c r="J11" s="15"/>
      <c r="K11" s="102"/>
      <c r="L11" s="104"/>
      <c r="M11" s="102"/>
      <c r="N11" s="102"/>
      <c r="O11" s="102"/>
      <c r="P11" s="102"/>
      <c r="Q11" s="102"/>
      <c r="R11" s="12"/>
      <c r="S11" s="102"/>
      <c r="T11" s="102"/>
      <c r="U11" s="102"/>
      <c r="V11" s="104"/>
    </row>
    <row r="12" spans="1:22" x14ac:dyDescent="0.4">
      <c r="A12" s="29">
        <v>8</v>
      </c>
      <c r="B12" s="29">
        <f t="shared" si="0"/>
        <v>1</v>
      </c>
      <c r="C12" s="102">
        <f t="shared" si="1"/>
        <v>8</v>
      </c>
      <c r="D12" s="102">
        <f t="shared" si="2"/>
        <v>28</v>
      </c>
      <c r="E12" s="102">
        <f t="shared" si="3"/>
        <v>56</v>
      </c>
      <c r="F12" s="102">
        <f t="shared" si="4"/>
        <v>70</v>
      </c>
      <c r="G12" s="102">
        <f t="shared" si="5"/>
        <v>56</v>
      </c>
      <c r="H12" s="12">
        <f t="shared" si="6"/>
        <v>28</v>
      </c>
      <c r="I12" s="102">
        <f t="shared" si="7"/>
        <v>8</v>
      </c>
      <c r="J12" s="102">
        <f t="shared" ref="J12:J24" si="8">COMBIN($A12,J$2)</f>
        <v>1</v>
      </c>
      <c r="K12" s="12"/>
      <c r="L12" s="104"/>
      <c r="M12" s="102"/>
      <c r="N12" s="102"/>
      <c r="O12" s="102"/>
      <c r="P12" s="102"/>
      <c r="Q12" s="102"/>
      <c r="R12" s="12"/>
      <c r="S12" s="102"/>
      <c r="T12" s="102"/>
      <c r="U12" s="102"/>
      <c r="V12" s="104"/>
    </row>
    <row r="13" spans="1:22" x14ac:dyDescent="0.4">
      <c r="A13" s="29">
        <v>9</v>
      </c>
      <c r="B13" s="29">
        <f t="shared" si="0"/>
        <v>1</v>
      </c>
      <c r="C13" s="102">
        <f t="shared" si="1"/>
        <v>9</v>
      </c>
      <c r="D13" s="102">
        <f t="shared" si="2"/>
        <v>36</v>
      </c>
      <c r="E13" s="102">
        <f t="shared" si="3"/>
        <v>83.999999999999986</v>
      </c>
      <c r="F13" s="102">
        <f t="shared" si="4"/>
        <v>126</v>
      </c>
      <c r="G13" s="102">
        <f t="shared" si="5"/>
        <v>126</v>
      </c>
      <c r="H13" s="12">
        <f t="shared" si="6"/>
        <v>83.999999999999986</v>
      </c>
      <c r="I13" s="102">
        <f t="shared" si="7"/>
        <v>36</v>
      </c>
      <c r="J13" s="102">
        <f t="shared" si="8"/>
        <v>9</v>
      </c>
      <c r="K13" s="65">
        <f t="shared" ref="K13:K24" si="9">COMBIN($A13,K$2)</f>
        <v>1</v>
      </c>
      <c r="L13" s="29"/>
      <c r="M13" s="102"/>
      <c r="N13" s="102"/>
      <c r="O13" s="102"/>
      <c r="P13" s="102"/>
      <c r="Q13" s="102"/>
      <c r="R13" s="12"/>
      <c r="S13" s="102"/>
      <c r="T13" s="102"/>
      <c r="U13" s="102"/>
      <c r="V13" s="104"/>
    </row>
    <row r="14" spans="1:22" x14ac:dyDescent="0.4">
      <c r="A14" s="30">
        <v>10</v>
      </c>
      <c r="B14" s="30">
        <f t="shared" si="0"/>
        <v>1</v>
      </c>
      <c r="C14" s="78">
        <f t="shared" si="1"/>
        <v>10</v>
      </c>
      <c r="D14" s="78">
        <f t="shared" si="2"/>
        <v>45</v>
      </c>
      <c r="E14" s="78">
        <f t="shared" si="3"/>
        <v>120</v>
      </c>
      <c r="F14" s="78">
        <f t="shared" si="4"/>
        <v>209.99999999999997</v>
      </c>
      <c r="G14" s="78">
        <f t="shared" si="5"/>
        <v>252</v>
      </c>
      <c r="H14" s="15">
        <f t="shared" si="6"/>
        <v>209.99999999999997</v>
      </c>
      <c r="I14" s="78">
        <f t="shared" si="7"/>
        <v>120</v>
      </c>
      <c r="J14" s="78">
        <f t="shared" si="8"/>
        <v>45</v>
      </c>
      <c r="K14" s="78">
        <f t="shared" si="9"/>
        <v>10</v>
      </c>
      <c r="L14" s="77">
        <f t="shared" ref="L14:L24" si="10">COMBIN($A14,L$2)</f>
        <v>1</v>
      </c>
      <c r="M14" s="15"/>
      <c r="N14" s="102"/>
      <c r="O14" s="102"/>
      <c r="P14" s="102"/>
      <c r="Q14" s="102"/>
      <c r="R14" s="12"/>
      <c r="S14" s="102"/>
      <c r="T14" s="102"/>
      <c r="U14" s="102"/>
      <c r="V14" s="104"/>
    </row>
    <row r="15" spans="1:22" x14ac:dyDescent="0.4">
      <c r="A15" s="29">
        <v>11</v>
      </c>
      <c r="B15" s="29">
        <f t="shared" si="0"/>
        <v>1</v>
      </c>
      <c r="C15" s="102">
        <f t="shared" si="1"/>
        <v>11</v>
      </c>
      <c r="D15" s="102">
        <f t="shared" si="2"/>
        <v>55</v>
      </c>
      <c r="E15" s="102">
        <f t="shared" si="3"/>
        <v>165</v>
      </c>
      <c r="F15" s="102">
        <f t="shared" si="4"/>
        <v>330</v>
      </c>
      <c r="G15" s="102">
        <f t="shared" si="5"/>
        <v>461.99999999999994</v>
      </c>
      <c r="H15" s="12">
        <f t="shared" si="6"/>
        <v>461.99999999999994</v>
      </c>
      <c r="I15" s="102">
        <f t="shared" si="7"/>
        <v>330</v>
      </c>
      <c r="J15" s="102">
        <f t="shared" si="8"/>
        <v>165</v>
      </c>
      <c r="K15" s="102">
        <f t="shared" si="9"/>
        <v>55</v>
      </c>
      <c r="L15" s="104">
        <f t="shared" si="10"/>
        <v>11</v>
      </c>
      <c r="M15" s="102">
        <f t="shared" ref="M15:M24" si="11">COMBIN($A15,M$2)</f>
        <v>1</v>
      </c>
      <c r="N15" s="15"/>
      <c r="O15" s="102"/>
      <c r="P15" s="102"/>
      <c r="Q15" s="102"/>
      <c r="R15" s="12"/>
      <c r="S15" s="102"/>
      <c r="T15" s="102"/>
      <c r="U15" s="102"/>
      <c r="V15" s="104"/>
    </row>
    <row r="16" spans="1:22" x14ac:dyDescent="0.4">
      <c r="A16" s="29">
        <v>12</v>
      </c>
      <c r="B16" s="29">
        <f t="shared" si="0"/>
        <v>1</v>
      </c>
      <c r="C16" s="102">
        <f t="shared" si="1"/>
        <v>12</v>
      </c>
      <c r="D16" s="102">
        <f t="shared" si="2"/>
        <v>66</v>
      </c>
      <c r="E16" s="102">
        <f t="shared" si="3"/>
        <v>220</v>
      </c>
      <c r="F16" s="102">
        <f t="shared" si="4"/>
        <v>495</v>
      </c>
      <c r="G16" s="102">
        <f t="shared" si="5"/>
        <v>792</v>
      </c>
      <c r="H16" s="12">
        <f t="shared" si="6"/>
        <v>923.99999999999977</v>
      </c>
      <c r="I16" s="102">
        <f t="shared" si="7"/>
        <v>792</v>
      </c>
      <c r="J16" s="102">
        <f t="shared" si="8"/>
        <v>495</v>
      </c>
      <c r="K16" s="102">
        <f t="shared" si="9"/>
        <v>220</v>
      </c>
      <c r="L16" s="104">
        <f t="shared" si="10"/>
        <v>66</v>
      </c>
      <c r="M16" s="102">
        <f t="shared" si="11"/>
        <v>12</v>
      </c>
      <c r="N16" s="65">
        <f t="shared" ref="N16:N24" si="12">COMBIN($A16,N$2)</f>
        <v>1</v>
      </c>
      <c r="O16" s="15"/>
      <c r="P16" s="102"/>
      <c r="Q16" s="102"/>
      <c r="R16" s="12"/>
      <c r="S16" s="102"/>
      <c r="T16" s="102"/>
      <c r="U16" s="102"/>
      <c r="V16" s="104"/>
    </row>
    <row r="17" spans="1:22" x14ac:dyDescent="0.4">
      <c r="A17" s="29">
        <v>13</v>
      </c>
      <c r="B17" s="29">
        <f t="shared" si="0"/>
        <v>1</v>
      </c>
      <c r="C17" s="102">
        <f t="shared" si="1"/>
        <v>13</v>
      </c>
      <c r="D17" s="102">
        <f t="shared" si="2"/>
        <v>78</v>
      </c>
      <c r="E17" s="102">
        <f t="shared" si="3"/>
        <v>286</v>
      </c>
      <c r="F17" s="102">
        <f t="shared" si="4"/>
        <v>715</v>
      </c>
      <c r="G17" s="102">
        <f t="shared" si="5"/>
        <v>1287</v>
      </c>
      <c r="H17" s="12">
        <f t="shared" si="6"/>
        <v>1716</v>
      </c>
      <c r="I17" s="102">
        <f t="shared" si="7"/>
        <v>1716</v>
      </c>
      <c r="J17" s="102">
        <f t="shared" si="8"/>
        <v>1287</v>
      </c>
      <c r="K17" s="102">
        <f t="shared" si="9"/>
        <v>715</v>
      </c>
      <c r="L17" s="104">
        <f t="shared" si="10"/>
        <v>286</v>
      </c>
      <c r="M17" s="102">
        <f t="shared" si="11"/>
        <v>78</v>
      </c>
      <c r="N17" s="102">
        <f t="shared" si="12"/>
        <v>13</v>
      </c>
      <c r="O17" s="102">
        <f t="shared" ref="O17:O24" si="13">COMBIN($A17,O$2)</f>
        <v>1</v>
      </c>
      <c r="P17" s="12"/>
      <c r="Q17" s="102"/>
      <c r="R17" s="12"/>
      <c r="S17" s="102"/>
      <c r="T17" s="102"/>
      <c r="U17" s="102"/>
      <c r="V17" s="104"/>
    </row>
    <row r="18" spans="1:22" x14ac:dyDescent="0.4">
      <c r="A18" s="29">
        <v>14</v>
      </c>
      <c r="B18" s="29">
        <f t="shared" si="0"/>
        <v>1</v>
      </c>
      <c r="C18" s="102">
        <f t="shared" si="1"/>
        <v>14</v>
      </c>
      <c r="D18" s="102">
        <f t="shared" si="2"/>
        <v>91</v>
      </c>
      <c r="E18" s="102">
        <f t="shared" si="3"/>
        <v>364</v>
      </c>
      <c r="F18" s="102">
        <f t="shared" si="4"/>
        <v>1001</v>
      </c>
      <c r="G18" s="102">
        <f t="shared" si="5"/>
        <v>2002</v>
      </c>
      <c r="H18" s="12">
        <f t="shared" si="6"/>
        <v>3002.9999999999995</v>
      </c>
      <c r="I18" s="102">
        <f t="shared" si="7"/>
        <v>3432</v>
      </c>
      <c r="J18" s="102">
        <f t="shared" si="8"/>
        <v>3002.9999999999995</v>
      </c>
      <c r="K18" s="102">
        <f t="shared" si="9"/>
        <v>2002</v>
      </c>
      <c r="L18" s="104">
        <f t="shared" si="10"/>
        <v>1001</v>
      </c>
      <c r="M18" s="102">
        <f t="shared" si="11"/>
        <v>364</v>
      </c>
      <c r="N18" s="102">
        <f t="shared" si="12"/>
        <v>91</v>
      </c>
      <c r="O18" s="102">
        <f t="shared" si="13"/>
        <v>14</v>
      </c>
      <c r="P18" s="65">
        <f t="shared" ref="P18:P24" si="14">COMBIN($A18,P$2)</f>
        <v>1</v>
      </c>
      <c r="Q18" s="30"/>
      <c r="R18" s="12"/>
      <c r="S18" s="102"/>
      <c r="T18" s="102"/>
      <c r="U18" s="102"/>
      <c r="V18" s="104"/>
    </row>
    <row r="19" spans="1:22" x14ac:dyDescent="0.4">
      <c r="A19" s="30">
        <v>15</v>
      </c>
      <c r="B19" s="30">
        <f t="shared" si="0"/>
        <v>1</v>
      </c>
      <c r="C19" s="78">
        <f t="shared" si="1"/>
        <v>15</v>
      </c>
      <c r="D19" s="78">
        <f t="shared" si="2"/>
        <v>105</v>
      </c>
      <c r="E19" s="78">
        <f t="shared" si="3"/>
        <v>455.00000000000006</v>
      </c>
      <c r="F19" s="78">
        <f t="shared" si="4"/>
        <v>1365</v>
      </c>
      <c r="G19" s="78">
        <f t="shared" si="5"/>
        <v>3003</v>
      </c>
      <c r="H19" s="15">
        <f t="shared" si="6"/>
        <v>5005</v>
      </c>
      <c r="I19" s="78">
        <f t="shared" si="7"/>
        <v>6434.9999999999991</v>
      </c>
      <c r="J19" s="78">
        <f t="shared" si="8"/>
        <v>6434.9999999999991</v>
      </c>
      <c r="K19" s="78">
        <f t="shared" si="9"/>
        <v>5005</v>
      </c>
      <c r="L19" s="19">
        <f t="shared" si="10"/>
        <v>3003</v>
      </c>
      <c r="M19" s="78">
        <f t="shared" si="11"/>
        <v>1365</v>
      </c>
      <c r="N19" s="78">
        <f t="shared" si="12"/>
        <v>455.00000000000006</v>
      </c>
      <c r="O19" s="78">
        <f t="shared" si="13"/>
        <v>105</v>
      </c>
      <c r="P19" s="78">
        <f t="shared" si="14"/>
        <v>15</v>
      </c>
      <c r="Q19" s="19">
        <f t="shared" ref="Q19:Q24" si="15">COMBIN($A19,Q$2)</f>
        <v>1</v>
      </c>
      <c r="R19" s="12"/>
      <c r="S19" s="102"/>
      <c r="T19" s="102"/>
      <c r="U19" s="102"/>
      <c r="V19" s="104"/>
    </row>
    <row r="20" spans="1:22" x14ac:dyDescent="0.4">
      <c r="A20" s="29">
        <v>16</v>
      </c>
      <c r="B20" s="29">
        <f t="shared" si="0"/>
        <v>1</v>
      </c>
      <c r="C20" s="102">
        <f t="shared" si="1"/>
        <v>16</v>
      </c>
      <c r="D20" s="102">
        <f t="shared" si="2"/>
        <v>120</v>
      </c>
      <c r="E20" s="102">
        <f t="shared" si="3"/>
        <v>560</v>
      </c>
      <c r="F20" s="102">
        <f t="shared" si="4"/>
        <v>1820.0000000000002</v>
      </c>
      <c r="G20" s="102">
        <f t="shared" si="5"/>
        <v>4368</v>
      </c>
      <c r="H20" s="12">
        <f t="shared" si="6"/>
        <v>8008</v>
      </c>
      <c r="I20" s="102">
        <f t="shared" si="7"/>
        <v>11440</v>
      </c>
      <c r="J20" s="102">
        <f t="shared" si="8"/>
        <v>12869.999999999998</v>
      </c>
      <c r="K20" s="102">
        <f t="shared" si="9"/>
        <v>11440</v>
      </c>
      <c r="L20" s="104">
        <f t="shared" si="10"/>
        <v>8008</v>
      </c>
      <c r="M20" s="102">
        <f t="shared" si="11"/>
        <v>4368</v>
      </c>
      <c r="N20" s="102">
        <f t="shared" si="12"/>
        <v>1820.0000000000002</v>
      </c>
      <c r="O20" s="102">
        <f t="shared" si="13"/>
        <v>560</v>
      </c>
      <c r="P20" s="102">
        <f t="shared" si="14"/>
        <v>120</v>
      </c>
      <c r="Q20" s="102">
        <f t="shared" si="15"/>
        <v>16</v>
      </c>
      <c r="R20" s="64">
        <f>COMBIN($A20,R$2)</f>
        <v>1</v>
      </c>
      <c r="S20" s="15"/>
      <c r="T20" s="102"/>
      <c r="U20" s="102"/>
      <c r="V20" s="104"/>
    </row>
    <row r="21" spans="1:22" x14ac:dyDescent="0.4">
      <c r="A21" s="29">
        <v>17</v>
      </c>
      <c r="B21" s="29">
        <f t="shared" si="0"/>
        <v>1</v>
      </c>
      <c r="C21" s="102">
        <f t="shared" si="1"/>
        <v>17</v>
      </c>
      <c r="D21" s="102">
        <f t="shared" si="2"/>
        <v>136</v>
      </c>
      <c r="E21" s="102">
        <f t="shared" si="3"/>
        <v>680</v>
      </c>
      <c r="F21" s="102">
        <f t="shared" si="4"/>
        <v>2380</v>
      </c>
      <c r="G21" s="102">
        <f t="shared" si="5"/>
        <v>6188.0000000000009</v>
      </c>
      <c r="H21" s="12">
        <f t="shared" si="6"/>
        <v>12376</v>
      </c>
      <c r="I21" s="102">
        <f t="shared" si="7"/>
        <v>19448</v>
      </c>
      <c r="J21" s="102">
        <f t="shared" si="8"/>
        <v>24310</v>
      </c>
      <c r="K21" s="102">
        <f t="shared" si="9"/>
        <v>24310</v>
      </c>
      <c r="L21" s="104">
        <f t="shared" si="10"/>
        <v>19448</v>
      </c>
      <c r="M21" s="102">
        <f t="shared" si="11"/>
        <v>12376</v>
      </c>
      <c r="N21" s="102">
        <f t="shared" si="12"/>
        <v>6188.0000000000009</v>
      </c>
      <c r="O21" s="102">
        <f t="shared" si="13"/>
        <v>2380</v>
      </c>
      <c r="P21" s="102">
        <f t="shared" si="14"/>
        <v>680</v>
      </c>
      <c r="Q21" s="102">
        <f t="shared" si="15"/>
        <v>136</v>
      </c>
      <c r="R21" s="12">
        <f>COMBIN($A21,R$2)</f>
        <v>17</v>
      </c>
      <c r="S21" s="65">
        <f>COMBIN($A21,S$2)</f>
        <v>1</v>
      </c>
      <c r="T21" s="15"/>
      <c r="U21" s="102"/>
      <c r="V21" s="104"/>
    </row>
    <row r="22" spans="1:22" x14ac:dyDescent="0.4">
      <c r="A22" s="29">
        <v>18</v>
      </c>
      <c r="B22" s="29">
        <f t="shared" si="0"/>
        <v>1</v>
      </c>
      <c r="C22" s="102">
        <f t="shared" si="1"/>
        <v>18</v>
      </c>
      <c r="D22" s="102">
        <f t="shared" si="2"/>
        <v>153</v>
      </c>
      <c r="E22" s="102">
        <f t="shared" si="3"/>
        <v>816</v>
      </c>
      <c r="F22" s="102">
        <f t="shared" si="4"/>
        <v>3060</v>
      </c>
      <c r="G22" s="102">
        <f t="shared" si="5"/>
        <v>8568</v>
      </c>
      <c r="H22" s="12">
        <f t="shared" si="6"/>
        <v>18564.000000000004</v>
      </c>
      <c r="I22" s="102">
        <f t="shared" si="7"/>
        <v>31823.999999999996</v>
      </c>
      <c r="J22" s="102">
        <f t="shared" si="8"/>
        <v>43758</v>
      </c>
      <c r="K22" s="102">
        <f t="shared" si="9"/>
        <v>48619.999999999993</v>
      </c>
      <c r="L22" s="104">
        <f t="shared" si="10"/>
        <v>43758</v>
      </c>
      <c r="M22" s="102">
        <f t="shared" si="11"/>
        <v>31823.999999999996</v>
      </c>
      <c r="N22" s="102">
        <f t="shared" si="12"/>
        <v>18564.000000000004</v>
      </c>
      <c r="O22" s="102">
        <f t="shared" si="13"/>
        <v>8568</v>
      </c>
      <c r="P22" s="102">
        <f t="shared" si="14"/>
        <v>3060</v>
      </c>
      <c r="Q22" s="102">
        <f t="shared" si="15"/>
        <v>816</v>
      </c>
      <c r="R22" s="12">
        <f>COMBIN($A22,R$2)</f>
        <v>153</v>
      </c>
      <c r="S22" s="102">
        <f>COMBIN($A22,S$2)</f>
        <v>18</v>
      </c>
      <c r="T22" s="102">
        <f>COMBIN($A22,T$2)</f>
        <v>1</v>
      </c>
      <c r="U22" s="15"/>
      <c r="V22" s="104"/>
    </row>
    <row r="23" spans="1:22" x14ac:dyDescent="0.4">
      <c r="A23" s="29">
        <v>19</v>
      </c>
      <c r="B23" s="29">
        <f t="shared" si="0"/>
        <v>1</v>
      </c>
      <c r="C23" s="102">
        <f t="shared" si="1"/>
        <v>19</v>
      </c>
      <c r="D23" s="102">
        <f t="shared" si="2"/>
        <v>171</v>
      </c>
      <c r="E23" s="102">
        <f t="shared" si="3"/>
        <v>969</v>
      </c>
      <c r="F23" s="102">
        <f t="shared" si="4"/>
        <v>3876</v>
      </c>
      <c r="G23" s="102">
        <f t="shared" si="5"/>
        <v>11628</v>
      </c>
      <c r="H23" s="12">
        <f t="shared" si="6"/>
        <v>27132</v>
      </c>
      <c r="I23" s="102">
        <f t="shared" si="7"/>
        <v>50388.000000000007</v>
      </c>
      <c r="J23" s="102">
        <f t="shared" si="8"/>
        <v>75581.999999999985</v>
      </c>
      <c r="K23" s="102">
        <f t="shared" si="9"/>
        <v>92378</v>
      </c>
      <c r="L23" s="104">
        <f t="shared" si="10"/>
        <v>92378</v>
      </c>
      <c r="M23" s="102">
        <f t="shared" si="11"/>
        <v>75581.999999999985</v>
      </c>
      <c r="N23" s="102">
        <f t="shared" si="12"/>
        <v>50388.000000000007</v>
      </c>
      <c r="O23" s="102">
        <f t="shared" si="13"/>
        <v>27132</v>
      </c>
      <c r="P23" s="102">
        <f t="shared" si="14"/>
        <v>11628</v>
      </c>
      <c r="Q23" s="102">
        <f t="shared" si="15"/>
        <v>3876</v>
      </c>
      <c r="R23" s="12">
        <f>COMBIN($A23,R$2)</f>
        <v>969</v>
      </c>
      <c r="S23" s="102">
        <f>COMBIN($A23,S$2)</f>
        <v>171</v>
      </c>
      <c r="T23" s="102">
        <f>COMBIN($A23,T$2)</f>
        <v>19</v>
      </c>
      <c r="U23" s="102">
        <f>COMBIN($A23,U$2)</f>
        <v>1</v>
      </c>
      <c r="V23" s="30"/>
    </row>
    <row r="24" spans="1:22" x14ac:dyDescent="0.4">
      <c r="A24" s="30">
        <v>20</v>
      </c>
      <c r="B24" s="30">
        <f t="shared" si="0"/>
        <v>1</v>
      </c>
      <c r="C24" s="78">
        <f t="shared" si="1"/>
        <v>20</v>
      </c>
      <c r="D24" s="78">
        <f t="shared" si="2"/>
        <v>190</v>
      </c>
      <c r="E24" s="78">
        <f t="shared" si="3"/>
        <v>1140</v>
      </c>
      <c r="F24" s="78">
        <f t="shared" si="4"/>
        <v>4845</v>
      </c>
      <c r="G24" s="78">
        <f t="shared" si="5"/>
        <v>15503.999999999998</v>
      </c>
      <c r="H24" s="15">
        <f t="shared" si="6"/>
        <v>38760</v>
      </c>
      <c r="I24" s="78">
        <f t="shared" si="7"/>
        <v>77520</v>
      </c>
      <c r="J24" s="78">
        <f t="shared" si="8"/>
        <v>125970.00000000001</v>
      </c>
      <c r="K24" s="78">
        <f t="shared" si="9"/>
        <v>167960</v>
      </c>
      <c r="L24" s="19">
        <f t="shared" si="10"/>
        <v>184756</v>
      </c>
      <c r="M24" s="78">
        <f t="shared" si="11"/>
        <v>167960</v>
      </c>
      <c r="N24" s="78">
        <f t="shared" si="12"/>
        <v>125970.00000000001</v>
      </c>
      <c r="O24" s="78">
        <f t="shared" si="13"/>
        <v>77520</v>
      </c>
      <c r="P24" s="78">
        <f t="shared" si="14"/>
        <v>38760</v>
      </c>
      <c r="Q24" s="78">
        <f t="shared" si="15"/>
        <v>15503.999999999998</v>
      </c>
      <c r="R24" s="15">
        <f>COMBIN($A24,R$2)</f>
        <v>4845</v>
      </c>
      <c r="S24" s="78">
        <f>COMBIN($A24,S$2)</f>
        <v>1140</v>
      </c>
      <c r="T24" s="78">
        <f>COMBIN($A24,T$2)</f>
        <v>190</v>
      </c>
      <c r="U24" s="78">
        <f>COMBIN($A24,U$2)</f>
        <v>20</v>
      </c>
      <c r="V24" s="19">
        <f>COMBIN($A24,V$2)</f>
        <v>1</v>
      </c>
    </row>
  </sheetData>
  <mergeCells count="22">
    <mergeCell ref="R2:R3"/>
    <mergeCell ref="Q2:Q3"/>
    <mergeCell ref="P2:P3"/>
    <mergeCell ref="O2:O3"/>
    <mergeCell ref="V2:V3"/>
    <mergeCell ref="U2:U3"/>
    <mergeCell ref="B2:B3"/>
    <mergeCell ref="A1:V1"/>
    <mergeCell ref="H2:H3"/>
    <mergeCell ref="G2:G3"/>
    <mergeCell ref="F2:F3"/>
    <mergeCell ref="E2:E3"/>
    <mergeCell ref="D2:D3"/>
    <mergeCell ref="C2:C3"/>
    <mergeCell ref="N2:N3"/>
    <mergeCell ref="M2:M3"/>
    <mergeCell ref="L2:L3"/>
    <mergeCell ref="K2:K3"/>
    <mergeCell ref="J2:J3"/>
    <mergeCell ref="I2:I3"/>
    <mergeCell ref="T2:T3"/>
    <mergeCell ref="S2:S3"/>
  </mergeCells>
  <pageMargins left="0.7" right="0.7" top="0.75" bottom="0.75" header="0.3" footer="0.3"/>
  <pageSetup paperSize="9" scale="7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94"/>
  <sheetViews>
    <sheetView zoomScaleNormal="100" workbookViewId="0">
      <selection sqref="A1:T1"/>
    </sheetView>
  </sheetViews>
  <sheetFormatPr defaultRowHeight="16.5" x14ac:dyDescent="0.4"/>
  <cols>
    <col min="1" max="1" width="3" style="5" customWidth="1"/>
    <col min="2" max="11" width="5" style="1" customWidth="1"/>
    <col min="12" max="20" width="3.5" style="1" customWidth="1"/>
    <col min="21" max="21" width="2.09765625" style="1" customWidth="1"/>
    <col min="22" max="22" width="3" style="1" customWidth="1"/>
    <col min="23" max="32" width="5" style="1" customWidth="1"/>
    <col min="33" max="41" width="3.5" style="1" customWidth="1"/>
    <col min="42" max="16384" width="8.796875" style="1"/>
  </cols>
  <sheetData>
    <row r="1" spans="1:41" x14ac:dyDescent="0.4">
      <c r="A1" s="228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4"/>
      <c r="V1" s="228" t="s">
        <v>0</v>
      </c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</row>
    <row r="2" spans="1:41" ht="17.25" customHeight="1" x14ac:dyDescent="0.4">
      <c r="A2" s="243"/>
      <c r="B2" s="238">
        <v>0</v>
      </c>
      <c r="C2" s="234">
        <v>1</v>
      </c>
      <c r="D2" s="234">
        <v>2</v>
      </c>
      <c r="E2" s="234">
        <v>3</v>
      </c>
      <c r="F2" s="232">
        <v>4</v>
      </c>
      <c r="G2" s="234">
        <v>5</v>
      </c>
      <c r="H2" s="236">
        <v>6</v>
      </c>
      <c r="I2" s="234">
        <v>7</v>
      </c>
      <c r="J2" s="234">
        <v>8</v>
      </c>
      <c r="K2" s="234">
        <v>9</v>
      </c>
      <c r="L2" s="240" t="s">
        <v>1</v>
      </c>
      <c r="M2" s="241"/>
      <c r="N2" s="241"/>
      <c r="O2" s="241"/>
      <c r="P2" s="241"/>
      <c r="Q2" s="241"/>
      <c r="R2" s="241"/>
      <c r="S2" s="241"/>
      <c r="T2" s="242"/>
      <c r="V2" s="232"/>
      <c r="W2" s="238">
        <v>0</v>
      </c>
      <c r="X2" s="234">
        <v>1</v>
      </c>
      <c r="Y2" s="234">
        <v>2</v>
      </c>
      <c r="Z2" s="234">
        <v>3</v>
      </c>
      <c r="AA2" s="232">
        <v>4</v>
      </c>
      <c r="AB2" s="234">
        <v>5</v>
      </c>
      <c r="AC2" s="236">
        <v>6</v>
      </c>
      <c r="AD2" s="234">
        <v>7</v>
      </c>
      <c r="AE2" s="234">
        <v>8</v>
      </c>
      <c r="AF2" s="234">
        <v>9</v>
      </c>
      <c r="AG2" s="240" t="s">
        <v>1</v>
      </c>
      <c r="AH2" s="241"/>
      <c r="AI2" s="241"/>
      <c r="AJ2" s="241"/>
      <c r="AK2" s="241"/>
      <c r="AL2" s="241"/>
      <c r="AM2" s="241"/>
      <c r="AN2" s="241"/>
      <c r="AO2" s="242"/>
    </row>
    <row r="3" spans="1:41" x14ac:dyDescent="0.4">
      <c r="A3" s="244"/>
      <c r="B3" s="239"/>
      <c r="C3" s="235"/>
      <c r="D3" s="235"/>
      <c r="E3" s="235"/>
      <c r="F3" s="233"/>
      <c r="G3" s="235"/>
      <c r="H3" s="237"/>
      <c r="I3" s="235"/>
      <c r="J3" s="235"/>
      <c r="K3" s="235"/>
      <c r="L3" s="15">
        <v>1</v>
      </c>
      <c r="M3" s="18">
        <v>2</v>
      </c>
      <c r="N3" s="18">
        <v>3</v>
      </c>
      <c r="O3" s="15">
        <v>4</v>
      </c>
      <c r="P3" s="18">
        <v>5</v>
      </c>
      <c r="Q3" s="19">
        <v>6</v>
      </c>
      <c r="R3" s="18">
        <v>7</v>
      </c>
      <c r="S3" s="18">
        <v>8</v>
      </c>
      <c r="T3" s="19">
        <v>9</v>
      </c>
      <c r="V3" s="233"/>
      <c r="W3" s="239"/>
      <c r="X3" s="235"/>
      <c r="Y3" s="235"/>
      <c r="Z3" s="235"/>
      <c r="AA3" s="233"/>
      <c r="AB3" s="235"/>
      <c r="AC3" s="237"/>
      <c r="AD3" s="235"/>
      <c r="AE3" s="235"/>
      <c r="AF3" s="235"/>
      <c r="AG3" s="15">
        <v>1</v>
      </c>
      <c r="AH3" s="18">
        <v>2</v>
      </c>
      <c r="AI3" s="18">
        <v>3</v>
      </c>
      <c r="AJ3" s="20">
        <v>4</v>
      </c>
      <c r="AK3" s="31">
        <v>5</v>
      </c>
      <c r="AL3" s="32">
        <v>6</v>
      </c>
      <c r="AM3" s="18">
        <v>7</v>
      </c>
      <c r="AN3" s="18">
        <v>8</v>
      </c>
      <c r="AO3" s="19">
        <v>9</v>
      </c>
    </row>
    <row r="4" spans="1:41" x14ac:dyDescent="0.4">
      <c r="A4" s="35">
        <v>0</v>
      </c>
      <c r="B4" s="21">
        <f>10^($A4*0.01+B$2*0.001)*10000</f>
        <v>10000</v>
      </c>
      <c r="C4" s="7">
        <f t="shared" ref="C4:K19" si="0">10^($A4*0.01+C$2*0.001)*10000</f>
        <v>10023.052380778996</v>
      </c>
      <c r="D4" s="7">
        <f t="shared" si="0"/>
        <v>10046.157902783953</v>
      </c>
      <c r="E4" s="7">
        <f t="shared" si="0"/>
        <v>10069.316688518042</v>
      </c>
      <c r="F4" s="6">
        <f t="shared" si="0"/>
        <v>10092.528860766844</v>
      </c>
      <c r="G4" s="7">
        <f t="shared" si="0"/>
        <v>10115.794542598986</v>
      </c>
      <c r="H4" s="8">
        <f t="shared" si="0"/>
        <v>10139.113857366794</v>
      </c>
      <c r="I4" s="7">
        <f t="shared" si="0"/>
        <v>10162.486928706956</v>
      </c>
      <c r="J4" s="7">
        <f t="shared" si="0"/>
        <v>10185.913880541169</v>
      </c>
      <c r="K4" s="7">
        <f t="shared" si="0"/>
        <v>10209.394837076799</v>
      </c>
      <c r="L4" s="27">
        <f>10^($A4*0.01+B$2*0.001+L$3*0.0001)*10000-10^($A4*0.01+B$2*0.001)*10000</f>
        <v>2.3028502082470368</v>
      </c>
      <c r="M4" s="13">
        <f t="shared" ref="M4:T4" si="1">10^($A4*0.01+C$2*0.001+M$3*0.0001)*10000-10^($A4*0.01+C$2*0.001)*10000</f>
        <v>4.6168491868738784</v>
      </c>
      <c r="N4" s="13">
        <f t="shared" si="1"/>
        <v>6.9420374473902484</v>
      </c>
      <c r="O4" s="27">
        <f t="shared" si="1"/>
        <v>9.2784556322603748</v>
      </c>
      <c r="P4" s="13">
        <f t="shared" si="1"/>
        <v>11.626144515288615</v>
      </c>
      <c r="Q4" s="14">
        <f t="shared" si="1"/>
        <v>13.985145002034187</v>
      </c>
      <c r="R4" s="13">
        <f t="shared" si="1"/>
        <v>16.355498130194974</v>
      </c>
      <c r="S4" s="13">
        <f t="shared" si="1"/>
        <v>18.737245070013159</v>
      </c>
      <c r="T4" s="14">
        <f t="shared" si="1"/>
        <v>21.130427124679045</v>
      </c>
      <c r="V4" s="33">
        <v>50</v>
      </c>
      <c r="W4" s="21">
        <f t="shared" ref="W4:W35" si="2">10^($V4*0.01+B$2*0.001)*10000</f>
        <v>31622.776601683796</v>
      </c>
      <c r="X4" s="7">
        <f t="shared" ref="X4:X35" si="3">10^($V4*0.01+C$2*0.001)*10000</f>
        <v>31695.674630434914</v>
      </c>
      <c r="Y4" s="7">
        <f t="shared" ref="Y4:Y35" si="4">10^($V4*0.01+D$2*0.001)*10000</f>
        <v>31768.740706497712</v>
      </c>
      <c r="Z4" s="7">
        <f t="shared" ref="Z4:Z35" si="5">10^($V4*0.01+E$2*0.001)*10000</f>
        <v>31841.97521726125</v>
      </c>
      <c r="AA4" s="6">
        <f t="shared" ref="AA4:AA35" si="6">10^($V4*0.01+F$2*0.001)*10000</f>
        <v>31915.378551007616</v>
      </c>
      <c r="AB4" s="7">
        <f t="shared" ref="AB4:AB35" si="7">10^($V4*0.01+G$2*0.001)*10000</f>
        <v>31988.951096913981</v>
      </c>
      <c r="AC4" s="8">
        <f t="shared" ref="AC4:AC35" si="8">10^($V4*0.01+H$2*0.001)*10000</f>
        <v>32062.693245054659</v>
      </c>
      <c r="AD4" s="7">
        <f t="shared" ref="AD4:AD35" si="9">10^($V4*0.01+I$2*0.001)*10000</f>
        <v>32136.605386403175</v>
      </c>
      <c r="AE4" s="7">
        <f t="shared" ref="AE4:AE35" si="10">10^($V4*0.01+J$2*0.001)*10000</f>
        <v>32210.68791283435</v>
      </c>
      <c r="AF4" s="7">
        <f t="shared" ref="AF4:AF35" si="11">10^($V4*0.01+K$2*0.001)*10000</f>
        <v>32284.941217126361</v>
      </c>
      <c r="AG4" s="27">
        <f t="shared" ref="AG4:AG35" si="12">10^($V4*0.01+B$2*0.001+L$3*0.0001)*10000-10^($V4*0.01+B$2*0.001)*10000</f>
        <v>7.2822517682579928</v>
      </c>
      <c r="AH4" s="13">
        <f t="shared" ref="AH4:AH35" si="13">10^($V4*0.01+C$2*0.001+M$3*0.0001)*10000-10^($V4*0.01+C$2*0.001)*10000</f>
        <v>14.599759044012899</v>
      </c>
      <c r="AI4" s="13">
        <f t="shared" ref="AI4:AI35" si="14">10^($V4*0.01+D$2*0.001+N$3*0.0001)*10000-10^($V4*0.01+D$2*0.001)*10000</f>
        <v>21.952649935927184</v>
      </c>
      <c r="AJ4" s="27">
        <f t="shared" ref="AJ4:AJ35" si="15">10^($V4*0.01+E$2*0.001+O$3*0.0001)*10000-10^($V4*0.01+E$2*0.001)*10000</f>
        <v>29.341052966756251</v>
      </c>
      <c r="AK4" s="13">
        <f t="shared" ref="AK4:AK35" si="16">10^($V4*0.01+F$2*0.001+P$3*0.0001)*10000-10^($V4*0.01+F$2*0.001)*10000</f>
        <v>36.765097074585356</v>
      </c>
      <c r="AL4" s="14">
        <f t="shared" ref="AL4:AL35" si="17">10^($V4*0.01+G$2*0.001+Q$3*0.0001)*10000-10^($V4*0.01+G$2*0.001)*10000</f>
        <v>44.224911614157463</v>
      </c>
      <c r="AM4" s="13">
        <f t="shared" ref="AM4:AM35" si="18">10^($V4*0.01+H$2*0.001+R$3*0.0001)*10000-10^($V4*0.01+H$2*0.001)*10000</f>
        <v>51.720626358041045</v>
      </c>
      <c r="AN4" s="13">
        <f t="shared" ref="AN4:AN35" si="19">10^($V4*0.01+I$2*0.001+S$3*0.0001)*10000-10^($V4*0.01+I$2*0.001)*10000</f>
        <v>59.252371498005232</v>
      </c>
      <c r="AO4" s="14">
        <f t="shared" ref="AO4:AO35" si="20">10^($V4*0.01+J$2*0.001+T$3*0.0001)*10000-10^($V4*0.01+J$2*0.001)*10000</f>
        <v>66.820277646191244</v>
      </c>
    </row>
    <row r="5" spans="1:41" x14ac:dyDescent="0.4">
      <c r="A5" s="36">
        <v>1</v>
      </c>
      <c r="B5" s="22">
        <f t="shared" ref="B5:K43" si="21">10^($A5*0.01+B$2*0.001)*10000</f>
        <v>10232.929922807542</v>
      </c>
      <c r="C5" s="7">
        <f t="shared" si="0"/>
        <v>10256.519262514077</v>
      </c>
      <c r="D5" s="7">
        <f t="shared" si="0"/>
        <v>10280.162981264735</v>
      </c>
      <c r="E5" s="7">
        <f t="shared" si="0"/>
        <v>10303.86120441616</v>
      </c>
      <c r="F5" s="6">
        <f t="shared" si="0"/>
        <v>10327.614057613973</v>
      </c>
      <c r="G5" s="7">
        <f t="shared" si="0"/>
        <v>10351.42166679344</v>
      </c>
      <c r="H5" s="8">
        <f t="shared" si="0"/>
        <v>10375.284158180128</v>
      </c>
      <c r="I5" s="7">
        <f t="shared" si="0"/>
        <v>10399.201658290593</v>
      </c>
      <c r="J5" s="7">
        <f t="shared" si="0"/>
        <v>10423.174293933042</v>
      </c>
      <c r="K5" s="7">
        <f t="shared" si="0"/>
        <v>10447.202192208</v>
      </c>
      <c r="L5" s="27">
        <f t="shared" ref="L5:L48" si="22">10^($A5*0.01+B$2*0.001+L$3*0.0001)*10000-10^($A5*0.01+B$2*0.001)*10000</f>
        <v>2.3564904803715763</v>
      </c>
      <c r="M5" s="13">
        <f t="shared" ref="M5:M48" si="23">10^($A5*0.01+C$2*0.001+M$3*0.0001)*10000-10^($A5*0.01+C$2*0.001)*10000</f>
        <v>4.7243894193434244</v>
      </c>
      <c r="N5" s="13">
        <f t="shared" ref="N5:N48" si="24">10^($A5*0.01+D$2*0.001+N$3*0.0001)*10000-10^($A5*0.01+D$2*0.001)*10000</f>
        <v>7.1037382720660389</v>
      </c>
      <c r="O5" s="27">
        <f t="shared" ref="O5:O48" si="25">10^($A5*0.01+E$2*0.001+O$3*0.0001)*10000-10^($A5*0.01+E$2*0.001)*10000</f>
        <v>9.4945786276803119</v>
      </c>
      <c r="P5" s="13">
        <f t="shared" ref="P5:P48" si="26">10^($A5*0.01+F$2*0.001+P$3*0.0001)*10000-10^($A5*0.01+F$2*0.001)*10000</f>
        <v>11.896952209741357</v>
      </c>
      <c r="Q5" s="14">
        <f t="shared" ref="Q5:Q48" si="27">10^($A5*0.01+G$2*0.001+Q$3*0.0001)*10000-10^($A5*0.01+G$2*0.001)*10000</f>
        <v>14.310900876609594</v>
      </c>
      <c r="R5" s="13">
        <f t="shared" ref="R5:R48" si="28">10^($A5*0.01+H$2*0.001+R$3*0.0001)*10000-10^($A5*0.01+H$2*0.001)*10000</f>
        <v>16.736466621887303</v>
      </c>
      <c r="S5" s="13">
        <f t="shared" ref="S5:S48" si="29">10^($A5*0.01+I$2*0.001+S$3*0.0001)*10000-10^($A5*0.01+I$2*0.001)*10000</f>
        <v>19.1736915747897</v>
      </c>
      <c r="T5" s="14">
        <f t="shared" ref="T5:T48" si="30">10^($A5*0.01+J$2*0.001+T$3*0.0001)*10000-10^($A5*0.01+J$2*0.001)*10000</f>
        <v>21.622618000583316</v>
      </c>
      <c r="V5" s="33">
        <v>51</v>
      </c>
      <c r="W5" s="22">
        <f t="shared" si="2"/>
        <v>32359.365692962834</v>
      </c>
      <c r="X5" s="7">
        <f t="shared" si="3"/>
        <v>32433.961734934925</v>
      </c>
      <c r="Y5" s="7">
        <f t="shared" si="4"/>
        <v>32508.729738543439</v>
      </c>
      <c r="Z5" s="7">
        <f t="shared" si="5"/>
        <v>32583.670100200881</v>
      </c>
      <c r="AA5" s="6">
        <f t="shared" si="6"/>
        <v>32658.783217233584</v>
      </c>
      <c r="AB5" s="7">
        <f t="shared" si="7"/>
        <v>32734.069487883826</v>
      </c>
      <c r="AC5" s="8">
        <f t="shared" si="8"/>
        <v>32809.529311311911</v>
      </c>
      <c r="AD5" s="7">
        <f t="shared" si="9"/>
        <v>32885.16308759831</v>
      </c>
      <c r="AE5" s="7">
        <f t="shared" si="10"/>
        <v>32960.971217745777</v>
      </c>
      <c r="AF5" s="7">
        <f t="shared" si="11"/>
        <v>33036.954103681484</v>
      </c>
      <c r="AG5" s="27">
        <f t="shared" si="12"/>
        <v>7.4518772024712234</v>
      </c>
      <c r="AH5" s="13">
        <f t="shared" si="13"/>
        <v>14.939831118739676</v>
      </c>
      <c r="AI5" s="13">
        <f t="shared" si="14"/>
        <v>22.463992841436266</v>
      </c>
      <c r="AJ5" s="27">
        <f t="shared" si="15"/>
        <v>30.024493887016433</v>
      </c>
      <c r="AK5" s="13">
        <f t="shared" si="16"/>
        <v>37.62146619694613</v>
      </c>
      <c r="AL5" s="14">
        <f t="shared" si="17"/>
        <v>45.255042138989666</v>
      </c>
      <c r="AM5" s="13">
        <f t="shared" si="18"/>
        <v>52.925354508552118</v>
      </c>
      <c r="AN5" s="13">
        <f t="shared" si="19"/>
        <v>60.632536529919889</v>
      </c>
      <c r="AO5" s="14">
        <f t="shared" si="20"/>
        <v>68.376721857610391</v>
      </c>
    </row>
    <row r="6" spans="1:41" x14ac:dyDescent="0.4">
      <c r="A6" s="36">
        <v>2</v>
      </c>
      <c r="B6" s="22">
        <f t="shared" si="21"/>
        <v>10471.285480508996</v>
      </c>
      <c r="C6" s="7">
        <f t="shared" si="0"/>
        <v>10495.424286523223</v>
      </c>
      <c r="D6" s="7">
        <f t="shared" si="0"/>
        <v>10519.618738232228</v>
      </c>
      <c r="E6" s="7">
        <f t="shared" si="0"/>
        <v>10543.868963912588</v>
      </c>
      <c r="F6" s="6">
        <f t="shared" si="0"/>
        <v>10568.175092136586</v>
      </c>
      <c r="G6" s="7">
        <f t="shared" si="0"/>
        <v>10592.537251772888</v>
      </c>
      <c r="H6" s="8">
        <f t="shared" si="0"/>
        <v>10616.955571987246</v>
      </c>
      <c r="I6" s="7">
        <f t="shared" si="0"/>
        <v>10641.430182243161</v>
      </c>
      <c r="J6" s="7">
        <f t="shared" si="0"/>
        <v>10665.96121230258</v>
      </c>
      <c r="K6" s="7">
        <f t="shared" si="0"/>
        <v>10690.54879222658</v>
      </c>
      <c r="L6" s="27">
        <f t="shared" si="22"/>
        <v>2.4113801949406479</v>
      </c>
      <c r="M6" s="13">
        <f t="shared" si="23"/>
        <v>4.834434585620329</v>
      </c>
      <c r="N6" s="13">
        <f t="shared" si="24"/>
        <v>7.2692055928018817</v>
      </c>
      <c r="O6" s="27">
        <f t="shared" si="25"/>
        <v>9.7157357743635657</v>
      </c>
      <c r="P6" s="13">
        <f t="shared" si="26"/>
        <v>12.174067825724705</v>
      </c>
      <c r="Q6" s="14">
        <f t="shared" si="27"/>
        <v>14.644244580262239</v>
      </c>
      <c r="R6" s="13">
        <f t="shared" si="28"/>
        <v>17.126309009719989</v>
      </c>
      <c r="S6" s="13">
        <f t="shared" si="29"/>
        <v>19.62030422463431</v>
      </c>
      <c r="T6" s="14">
        <f t="shared" si="30"/>
        <v>22.126273474759728</v>
      </c>
      <c r="V6" s="33">
        <v>52</v>
      </c>
      <c r="W6" s="22">
        <f t="shared" si="2"/>
        <v>33113.112148259119</v>
      </c>
      <c r="X6" s="7">
        <f t="shared" si="3"/>
        <v>33189.44575526104</v>
      </c>
      <c r="Y6" s="7">
        <f t="shared" si="4"/>
        <v>33265.955329400458</v>
      </c>
      <c r="Z6" s="7">
        <f t="shared" si="5"/>
        <v>33342.641276323498</v>
      </c>
      <c r="AA6" s="6">
        <f t="shared" si="6"/>
        <v>33419.504002611429</v>
      </c>
      <c r="AB6" s="7">
        <f t="shared" si="7"/>
        <v>33496.543915782771</v>
      </c>
      <c r="AC6" s="8">
        <f t="shared" si="8"/>
        <v>33573.761424295473</v>
      </c>
      <c r="AD6" s="7">
        <f t="shared" si="9"/>
        <v>33651.156937549073</v>
      </c>
      <c r="AE6" s="7">
        <f t="shared" si="10"/>
        <v>33728.730865886893</v>
      </c>
      <c r="AF6" s="7">
        <f t="shared" si="11"/>
        <v>33806.48362059817</v>
      </c>
      <c r="AG6" s="27">
        <f t="shared" si="12"/>
        <v>7.6254537206332316</v>
      </c>
      <c r="AH6" s="13">
        <f t="shared" si="13"/>
        <v>15.287824489656487</v>
      </c>
      <c r="AI6" s="13">
        <f t="shared" si="14"/>
        <v>22.987246453281841</v>
      </c>
      <c r="AJ6" s="27">
        <f t="shared" si="15"/>
        <v>30.72385419136117</v>
      </c>
      <c r="AK6" s="13">
        <f t="shared" si="16"/>
        <v>38.497782718659437</v>
      </c>
      <c r="AL6" s="14">
        <f t="shared" si="17"/>
        <v>46.309167486208025</v>
      </c>
      <c r="AM6" s="13">
        <f t="shared" si="18"/>
        <v>54.158144382570754</v>
      </c>
      <c r="AN6" s="13">
        <f t="shared" si="19"/>
        <v>62.044849735277239</v>
      </c>
      <c r="AO6" s="14">
        <f t="shared" si="20"/>
        <v>69.969420312016155</v>
      </c>
    </row>
    <row r="7" spans="1:41" x14ac:dyDescent="0.4">
      <c r="A7" s="36">
        <v>3</v>
      </c>
      <c r="B7" s="22">
        <f t="shared" si="21"/>
        <v>10715.193052376064</v>
      </c>
      <c r="C7" s="7">
        <f t="shared" si="0"/>
        <v>10739.894123412449</v>
      </c>
      <c r="D7" s="7">
        <f t="shared" si="0"/>
        <v>10764.652136298349</v>
      </c>
      <c r="E7" s="7">
        <f t="shared" si="0"/>
        <v>10789.467222298288</v>
      </c>
      <c r="F7" s="6">
        <f t="shared" si="0"/>
        <v>10814.339512979381</v>
      </c>
      <c r="G7" s="7">
        <f t="shared" si="0"/>
        <v>10839.269140212036</v>
      </c>
      <c r="H7" s="8">
        <f t="shared" si="0"/>
        <v>10864.256236170655</v>
      </c>
      <c r="I7" s="7">
        <f t="shared" si="0"/>
        <v>10889.300933334334</v>
      </c>
      <c r="J7" s="7">
        <f t="shared" si="0"/>
        <v>10914.403364487565</v>
      </c>
      <c r="K7" s="7">
        <f t="shared" si="0"/>
        <v>10939.563662720939</v>
      </c>
      <c r="L7" s="27">
        <f t="shared" si="22"/>
        <v>2.4675484552080889</v>
      </c>
      <c r="M7" s="13">
        <f t="shared" si="23"/>
        <v>4.9470430331039097</v>
      </c>
      <c r="N7" s="13">
        <f t="shared" si="24"/>
        <v>7.4385271425599058</v>
      </c>
      <c r="O7" s="27">
        <f t="shared" si="25"/>
        <v>9.942044332756268</v>
      </c>
      <c r="P7" s="13">
        <f t="shared" si="26"/>
        <v>12.457638293613854</v>
      </c>
      <c r="Q7" s="14">
        <f t="shared" si="27"/>
        <v>14.985352856227109</v>
      </c>
      <c r="R7" s="13">
        <f t="shared" si="28"/>
        <v>17.525231993280613</v>
      </c>
      <c r="S7" s="13">
        <f t="shared" si="29"/>
        <v>20.077319819485638</v>
      </c>
      <c r="T7" s="14">
        <f t="shared" si="30"/>
        <v>22.641660592011249</v>
      </c>
      <c r="V7" s="33">
        <v>53</v>
      </c>
      <c r="W7" s="22">
        <f t="shared" si="2"/>
        <v>33884.415613920268</v>
      </c>
      <c r="X7" s="7">
        <f t="shared" si="3"/>
        <v>33962.527259040842</v>
      </c>
      <c r="Y7" s="7">
        <f t="shared" si="4"/>
        <v>34040.818970100088</v>
      </c>
      <c r="Z7" s="7">
        <f t="shared" si="5"/>
        <v>34119.291162192858</v>
      </c>
      <c r="AA7" s="6">
        <f t="shared" si="6"/>
        <v>34197.944251370893</v>
      </c>
      <c r="AB7" s="7">
        <f t="shared" si="7"/>
        <v>34276.778654645044</v>
      </c>
      <c r="AC7" s="8">
        <f t="shared" si="8"/>
        <v>34355.794789987471</v>
      </c>
      <c r="AD7" s="7">
        <f t="shared" si="9"/>
        <v>34434.993076333856</v>
      </c>
      <c r="AE7" s="7">
        <f t="shared" si="10"/>
        <v>34514.37393358563</v>
      </c>
      <c r="AF7" s="7">
        <f t="shared" si="11"/>
        <v>34593.9377826122</v>
      </c>
      <c r="AG7" s="27">
        <f t="shared" si="12"/>
        <v>7.8030733552732272</v>
      </c>
      <c r="AH7" s="13">
        <f t="shared" si="13"/>
        <v>15.643923667485069</v>
      </c>
      <c r="AI7" s="13">
        <f t="shared" si="14"/>
        <v>23.522688207485771</v>
      </c>
      <c r="AJ7" s="27">
        <f t="shared" si="15"/>
        <v>31.439504689871683</v>
      </c>
      <c r="AK7" s="13">
        <f t="shared" si="16"/>
        <v>39.394511274353135</v>
      </c>
      <c r="AL7" s="14">
        <f t="shared" si="17"/>
        <v>47.387846566984081</v>
      </c>
      <c r="AM7" s="13">
        <f t="shared" si="18"/>
        <v>55.419649621624558</v>
      </c>
      <c r="AN7" s="13">
        <f t="shared" si="19"/>
        <v>63.490059941213985</v>
      </c>
      <c r="AO7" s="14">
        <f t="shared" si="20"/>
        <v>71.599217479240906</v>
      </c>
    </row>
    <row r="8" spans="1:41" x14ac:dyDescent="0.4">
      <c r="A8" s="36">
        <v>4</v>
      </c>
      <c r="B8" s="22">
        <f t="shared" si="21"/>
        <v>10964.781961431851</v>
      </c>
      <c r="C8" s="7">
        <f t="shared" si="0"/>
        <v>10990.058394325211</v>
      </c>
      <c r="D8" s="7">
        <f t="shared" si="0"/>
        <v>11015.393095414151</v>
      </c>
      <c r="E8" s="7">
        <f t="shared" si="0"/>
        <v>11040.786199020731</v>
      </c>
      <c r="F8" s="6">
        <f t="shared" si="0"/>
        <v>11066.237839776662</v>
      </c>
      <c r="G8" s="7">
        <f t="shared" si="0"/>
        <v>11091.74815262401</v>
      </c>
      <c r="H8" s="8">
        <f t="shared" si="0"/>
        <v>11117.317272815912</v>
      </c>
      <c r="I8" s="7">
        <f t="shared" si="0"/>
        <v>11142.9453359173</v>
      </c>
      <c r="J8" s="7">
        <f t="shared" si="0"/>
        <v>11168.632477805611</v>
      </c>
      <c r="K8" s="7">
        <f t="shared" si="0"/>
        <v>11194.378834671514</v>
      </c>
      <c r="L8" s="27">
        <f t="shared" si="22"/>
        <v>2.5250250423268881</v>
      </c>
      <c r="M8" s="13">
        <f t="shared" si="23"/>
        <v>5.0622744682877965</v>
      </c>
      <c r="N8" s="13">
        <f t="shared" si="24"/>
        <v>7.6117926978713513</v>
      </c>
      <c r="O8" s="27">
        <f t="shared" si="25"/>
        <v>10.173624294655383</v>
      </c>
      <c r="P8" s="13">
        <f t="shared" si="26"/>
        <v>12.747813966225294</v>
      </c>
      <c r="Q8" s="14">
        <f t="shared" si="27"/>
        <v>15.334406564634264</v>
      </c>
      <c r="R8" s="13">
        <f t="shared" si="28"/>
        <v>17.933447086819797</v>
      </c>
      <c r="S8" s="13">
        <f t="shared" si="29"/>
        <v>20.544980675058468</v>
      </c>
      <c r="T8" s="14">
        <f t="shared" si="30"/>
        <v>23.169052617404304</v>
      </c>
      <c r="V8" s="33">
        <v>54</v>
      </c>
      <c r="W8" s="22">
        <f t="shared" si="2"/>
        <v>34673.685045253173</v>
      </c>
      <c r="X8" s="7">
        <f t="shared" si="3"/>
        <v>34753.616144320593</v>
      </c>
      <c r="Y8" s="7">
        <f t="shared" si="4"/>
        <v>34833.731503601186</v>
      </c>
      <c r="Z8" s="7">
        <f t="shared" si="5"/>
        <v>34914.031547858627</v>
      </c>
      <c r="AA8" s="6">
        <f t="shared" si="6"/>
        <v>34994.516702835739</v>
      </c>
      <c r="AB8" s="7">
        <f t="shared" si="7"/>
        <v>35075.187395256806</v>
      </c>
      <c r="AC8" s="8">
        <f t="shared" si="8"/>
        <v>35156.04405282982</v>
      </c>
      <c r="AD8" s="7">
        <f t="shared" si="9"/>
        <v>35237.08710424872</v>
      </c>
      <c r="AE8" s="7">
        <f t="shared" si="10"/>
        <v>35318.316979195704</v>
      </c>
      <c r="AF8" s="7">
        <f t="shared" si="11"/>
        <v>35399.73410834348</v>
      </c>
      <c r="AG8" s="27">
        <f t="shared" si="12"/>
        <v>7.9848302827158477</v>
      </c>
      <c r="AH8" s="13">
        <f t="shared" si="13"/>
        <v>16.00831746069889</v>
      </c>
      <c r="AI8" s="13">
        <f t="shared" si="14"/>
        <v>24.070602002320811</v>
      </c>
      <c r="AJ8" s="27">
        <f t="shared" si="15"/>
        <v>32.171824829922116</v>
      </c>
      <c r="AK8" s="13">
        <f t="shared" si="16"/>
        <v>40.312127321361913</v>
      </c>
      <c r="AL8" s="14">
        <f t="shared" si="17"/>
        <v>48.491651311283931</v>
      </c>
      <c r="AM8" s="13">
        <f t="shared" si="18"/>
        <v>56.710539092455292</v>
      </c>
      <c r="AN8" s="13">
        <f t="shared" si="19"/>
        <v>64.968933417338121</v>
      </c>
      <c r="AO8" s="14">
        <f t="shared" si="20"/>
        <v>73.266977499282802</v>
      </c>
    </row>
    <row r="9" spans="1:41" x14ac:dyDescent="0.4">
      <c r="A9" s="36">
        <v>5</v>
      </c>
      <c r="B9" s="22">
        <f t="shared" si="21"/>
        <v>11220.184543019635</v>
      </c>
      <c r="C9" s="7">
        <f t="shared" si="0"/>
        <v>11246.049739669264</v>
      </c>
      <c r="D9" s="7">
        <f t="shared" si="0"/>
        <v>11271.974561755105</v>
      </c>
      <c r="E9" s="7">
        <f t="shared" si="0"/>
        <v>11297.959146727979</v>
      </c>
      <c r="F9" s="6">
        <f t="shared" si="0"/>
        <v>11324.003632355571</v>
      </c>
      <c r="G9" s="7">
        <f t="shared" si="0"/>
        <v>11350.10815672315</v>
      </c>
      <c r="H9" s="8">
        <f t="shared" si="0"/>
        <v>11376.272858234308</v>
      </c>
      <c r="I9" s="7">
        <f t="shared" si="0"/>
        <v>11402.497875611687</v>
      </c>
      <c r="J9" s="7">
        <f t="shared" si="0"/>
        <v>11428.783347897717</v>
      </c>
      <c r="K9" s="7">
        <f t="shared" si="0"/>
        <v>11455.129414455356</v>
      </c>
      <c r="L9" s="27">
        <f t="shared" si="22"/>
        <v>2.5838404311452905</v>
      </c>
      <c r="M9" s="13">
        <f t="shared" si="23"/>
        <v>5.1801899884030718</v>
      </c>
      <c r="N9" s="13">
        <f t="shared" si="24"/>
        <v>7.7890941264267894</v>
      </c>
      <c r="O9" s="27">
        <f t="shared" si="25"/>
        <v>10.410598446816948</v>
      </c>
      <c r="P9" s="13">
        <f t="shared" si="26"/>
        <v>13.044748698535841</v>
      </c>
      <c r="Q9" s="14">
        <f t="shared" si="27"/>
        <v>15.691590778371392</v>
      </c>
      <c r="R9" s="13">
        <f t="shared" si="28"/>
        <v>18.35117073137917</v>
      </c>
      <c r="S9" s="13">
        <f t="shared" si="29"/>
        <v>21.023534751331681</v>
      </c>
      <c r="T9" s="14">
        <f t="shared" si="30"/>
        <v>23.708729181173112</v>
      </c>
      <c r="V9" s="33">
        <v>55</v>
      </c>
      <c r="W9" s="22">
        <f t="shared" si="2"/>
        <v>35481.338923357558</v>
      </c>
      <c r="X9" s="7">
        <f t="shared" si="3"/>
        <v>35563.131856898544</v>
      </c>
      <c r="Y9" s="7">
        <f t="shared" si="4"/>
        <v>35645.113342624427</v>
      </c>
      <c r="Z9" s="7">
        <f t="shared" si="5"/>
        <v>35727.283815192895</v>
      </c>
      <c r="AA9" s="6">
        <f t="shared" si="6"/>
        <v>35809.643710263612</v>
      </c>
      <c r="AB9" s="7">
        <f t="shared" si="7"/>
        <v>35892.193464500531</v>
      </c>
      <c r="AC9" s="8">
        <f t="shared" si="8"/>
        <v>35974.933515574245</v>
      </c>
      <c r="AD9" s="7">
        <f t="shared" si="9"/>
        <v>36057.864302164257</v>
      </c>
      <c r="AE9" s="7">
        <f t="shared" si="10"/>
        <v>36140.986263961335</v>
      </c>
      <c r="AF9" s="7">
        <f t="shared" si="11"/>
        <v>36224.299841669868</v>
      </c>
      <c r="AG9" s="27">
        <f t="shared" si="12"/>
        <v>8.17082087284507</v>
      </c>
      <c r="AH9" s="13">
        <f t="shared" si="13"/>
        <v>16.381199075745826</v>
      </c>
      <c r="AI9" s="13">
        <f t="shared" si="14"/>
        <v>24.631278348948399</v>
      </c>
      <c r="AJ9" s="27">
        <f t="shared" si="15"/>
        <v>32.921202897356125</v>
      </c>
      <c r="AK9" s="13">
        <f t="shared" si="16"/>
        <v>41.251117391882872</v>
      </c>
      <c r="AL9" s="14">
        <f t="shared" si="17"/>
        <v>49.62116697095189</v>
      </c>
      <c r="AM9" s="13">
        <f t="shared" si="18"/>
        <v>58.031497241776378</v>
      </c>
      <c r="AN9" s="13">
        <f t="shared" si="19"/>
        <v>66.482254281901987</v>
      </c>
      <c r="AO9" s="14">
        <f t="shared" si="20"/>
        <v>74.97358464061108</v>
      </c>
    </row>
    <row r="10" spans="1:41" x14ac:dyDescent="0.4">
      <c r="A10" s="36">
        <v>6</v>
      </c>
      <c r="B10" s="22">
        <f t="shared" si="21"/>
        <v>11481.536214968828</v>
      </c>
      <c r="C10" s="7">
        <f t="shared" si="0"/>
        <v>11508.003889444359</v>
      </c>
      <c r="D10" s="7">
        <f t="shared" si="0"/>
        <v>11534.532578210923</v>
      </c>
      <c r="E10" s="7">
        <f t="shared" si="0"/>
        <v>11561.122421920989</v>
      </c>
      <c r="F10" s="6">
        <f t="shared" si="0"/>
        <v>11587.773561551259</v>
      </c>
      <c r="G10" s="7">
        <f t="shared" si="0"/>
        <v>11614.486138403428</v>
      </c>
      <c r="H10" s="8">
        <f t="shared" si="0"/>
        <v>11641.260294104914</v>
      </c>
      <c r="I10" s="7">
        <f t="shared" si="0"/>
        <v>11668.096170609626</v>
      </c>
      <c r="J10" s="7">
        <f t="shared" si="0"/>
        <v>11694.993910198709</v>
      </c>
      <c r="K10" s="7">
        <f t="shared" si="0"/>
        <v>11721.953655481306</v>
      </c>
      <c r="L10" s="27">
        <f t="shared" si="22"/>
        <v>2.6440258063648798</v>
      </c>
      <c r="M10" s="13">
        <f t="shared" si="23"/>
        <v>5.3008521138144715</v>
      </c>
      <c r="N10" s="13">
        <f t="shared" si="24"/>
        <v>7.9705254357868398</v>
      </c>
      <c r="O10" s="27">
        <f t="shared" si="25"/>
        <v>10.653092436075895</v>
      </c>
      <c r="P10" s="13">
        <f t="shared" si="26"/>
        <v>13.348599929277043</v>
      </c>
      <c r="Q10" s="14">
        <f t="shared" si="27"/>
        <v>16.057094881245575</v>
      </c>
      <c r="R10" s="13">
        <f t="shared" si="28"/>
        <v>18.778624409567783</v>
      </c>
      <c r="S10" s="13">
        <f t="shared" si="29"/>
        <v>21.513235784006611</v>
      </c>
      <c r="T10" s="14">
        <f t="shared" si="30"/>
        <v>24.260976426978232</v>
      </c>
      <c r="V10" s="33">
        <v>56</v>
      </c>
      <c r="W10" s="22">
        <f t="shared" si="2"/>
        <v>36307.805477010137</v>
      </c>
      <c r="X10" s="7">
        <f t="shared" si="3"/>
        <v>36391.50361272072</v>
      </c>
      <c r="Y10" s="7">
        <f t="shared" si="4"/>
        <v>36475.394692560789</v>
      </c>
      <c r="Z10" s="7">
        <f t="shared" si="5"/>
        <v>36559.479161312505</v>
      </c>
      <c r="AA10" s="6">
        <f t="shared" si="6"/>
        <v>36643.757464783339</v>
      </c>
      <c r="AB10" s="7">
        <f t="shared" si="7"/>
        <v>36728.230049808473</v>
      </c>
      <c r="AC10" s="8">
        <f t="shared" si="8"/>
        <v>36812.897364253149</v>
      </c>
      <c r="AD10" s="7">
        <f t="shared" si="9"/>
        <v>36897.759857015037</v>
      </c>
      <c r="AE10" s="7">
        <f t="shared" si="10"/>
        <v>36982.817978026629</v>
      </c>
      <c r="AF10" s="7">
        <f t="shared" si="11"/>
        <v>37068.072178257615</v>
      </c>
      <c r="AG10" s="27">
        <f t="shared" si="12"/>
        <v>8.3611437403815216</v>
      </c>
      <c r="AH10" s="13">
        <f t="shared" si="13"/>
        <v>16.762766219369951</v>
      </c>
      <c r="AI10" s="13">
        <f t="shared" si="14"/>
        <v>25.205014525396109</v>
      </c>
      <c r="AJ10" s="27">
        <f t="shared" si="15"/>
        <v>33.688036222309165</v>
      </c>
      <c r="AK10" s="13">
        <f t="shared" si="16"/>
        <v>42.211979350860929</v>
      </c>
      <c r="AL10" s="14">
        <f t="shared" si="17"/>
        <v>50.77699243016832</v>
      </c>
      <c r="AM10" s="13">
        <f t="shared" si="18"/>
        <v>59.383224459066696</v>
      </c>
      <c r="AN10" s="13">
        <f t="shared" si="19"/>
        <v>68.030824917710561</v>
      </c>
      <c r="AO10" s="14">
        <f t="shared" si="20"/>
        <v>76.719943768905068</v>
      </c>
    </row>
    <row r="11" spans="1:41" x14ac:dyDescent="0.4">
      <c r="A11" s="36">
        <v>7</v>
      </c>
      <c r="B11" s="22">
        <f t="shared" si="21"/>
        <v>11748.975549395294</v>
      </c>
      <c r="C11" s="7">
        <f t="shared" si="0"/>
        <v>11776.059735208073</v>
      </c>
      <c r="D11" s="7">
        <f t="shared" si="0"/>
        <v>11803.206356517298</v>
      </c>
      <c r="E11" s="7">
        <f t="shared" si="0"/>
        <v>11830.415557251648</v>
      </c>
      <c r="F11" s="6">
        <f t="shared" si="0"/>
        <v>11857.687481671601</v>
      </c>
      <c r="G11" s="7">
        <f t="shared" si="0"/>
        <v>11885.022274370185</v>
      </c>
      <c r="H11" s="8">
        <f t="shared" si="0"/>
        <v>11912.420080273749</v>
      </c>
      <c r="I11" s="7">
        <f t="shared" si="0"/>
        <v>11939.881044642732</v>
      </c>
      <c r="J11" s="7">
        <f t="shared" si="0"/>
        <v>11967.405313072435</v>
      </c>
      <c r="K11" s="7">
        <f t="shared" si="0"/>
        <v>11994.993031493788</v>
      </c>
      <c r="L11" s="27">
        <f t="shared" si="22"/>
        <v>2.7056130790642783</v>
      </c>
      <c r="M11" s="13">
        <f t="shared" si="23"/>
        <v>5.4243248211842001</v>
      </c>
      <c r="N11" s="13">
        <f t="shared" si="24"/>
        <v>8.1561828232370317</v>
      </c>
      <c r="O11" s="27">
        <f t="shared" si="25"/>
        <v>10.90123483595562</v>
      </c>
      <c r="P11" s="13">
        <f t="shared" si="26"/>
        <v>13.659528764388597</v>
      </c>
      <c r="Q11" s="14">
        <f t="shared" si="27"/>
        <v>16.431112668364221</v>
      </c>
      <c r="R11" s="13">
        <f t="shared" si="28"/>
        <v>19.216034762983327</v>
      </c>
      <c r="S11" s="13">
        <f t="shared" si="29"/>
        <v>22.014343419059514</v>
      </c>
      <c r="T11" s="14">
        <f t="shared" si="30"/>
        <v>24.826087163615739</v>
      </c>
      <c r="V11" s="33">
        <v>57</v>
      </c>
      <c r="W11" s="22">
        <f t="shared" si="2"/>
        <v>37153.522909717263</v>
      </c>
      <c r="X11" s="7">
        <f t="shared" si="3"/>
        <v>37239.170625456863</v>
      </c>
      <c r="Y11" s="7">
        <f t="shared" si="4"/>
        <v>37325.015779572066</v>
      </c>
      <c r="Z11" s="7">
        <f t="shared" si="5"/>
        <v>37411.058827205343</v>
      </c>
      <c r="AA11" s="6">
        <f t="shared" si="6"/>
        <v>37497.300224548366</v>
      </c>
      <c r="AB11" s="7">
        <f t="shared" si="7"/>
        <v>37583.740428844423</v>
      </c>
      <c r="AC11" s="8">
        <f t="shared" si="8"/>
        <v>37670.3798983909</v>
      </c>
      <c r="AD11" s="7">
        <f t="shared" si="9"/>
        <v>37757.219092541614</v>
      </c>
      <c r="AE11" s="7">
        <f t="shared" si="10"/>
        <v>37844.258471709341</v>
      </c>
      <c r="AF11" s="7">
        <f t="shared" si="11"/>
        <v>37931.4984973682</v>
      </c>
      <c r="AG11" s="27">
        <f t="shared" si="12"/>
        <v>8.5558997969710617</v>
      </c>
      <c r="AH11" s="13">
        <f t="shared" si="13"/>
        <v>17.153221203523572</v>
      </c>
      <c r="AI11" s="13">
        <f t="shared" si="14"/>
        <v>25.792114734176721</v>
      </c>
      <c r="AJ11" s="27">
        <f t="shared" si="15"/>
        <v>34.472731390000263</v>
      </c>
      <c r="AK11" s="13">
        <f t="shared" si="16"/>
        <v>43.195222660040599</v>
      </c>
      <c r="AL11" s="14">
        <f t="shared" si="17"/>
        <v>51.959740522892389</v>
      </c>
      <c r="AM11" s="13">
        <f t="shared" si="18"/>
        <v>60.766437448000943</v>
      </c>
      <c r="AN11" s="13">
        <f t="shared" si="19"/>
        <v>69.615466397364798</v>
      </c>
      <c r="AO11" s="14">
        <f t="shared" si="20"/>
        <v>78.506980826896324</v>
      </c>
    </row>
    <row r="12" spans="1:41" x14ac:dyDescent="0.4">
      <c r="A12" s="36">
        <v>8</v>
      </c>
      <c r="B12" s="22">
        <f t="shared" si="21"/>
        <v>12022.644346174129</v>
      </c>
      <c r="C12" s="7">
        <f t="shared" si="0"/>
        <v>12050.359403717976</v>
      </c>
      <c r="D12" s="7">
        <f t="shared" si="0"/>
        <v>12078.138351067802</v>
      </c>
      <c r="E12" s="7">
        <f t="shared" si="0"/>
        <v>12105.981335504825</v>
      </c>
      <c r="F12" s="6">
        <f t="shared" si="0"/>
        <v>12133.888504649773</v>
      </c>
      <c r="G12" s="7">
        <f t="shared" si="0"/>
        <v>12161.860006463681</v>
      </c>
      <c r="H12" s="8">
        <f t="shared" si="0"/>
        <v>12189.895989248666</v>
      </c>
      <c r="I12" s="7">
        <f t="shared" si="0"/>
        <v>12217.996601648718</v>
      </c>
      <c r="J12" s="7">
        <f t="shared" si="0"/>
        <v>12246.161992650488</v>
      </c>
      <c r="K12" s="7">
        <f t="shared" si="0"/>
        <v>12274.392311584072</v>
      </c>
      <c r="L12" s="27">
        <f t="shared" si="22"/>
        <v>2.768634903626662</v>
      </c>
      <c r="M12" s="13">
        <f t="shared" si="23"/>
        <v>5.5506735773706168</v>
      </c>
      <c r="N12" s="13">
        <f t="shared" si="24"/>
        <v>8.3461647267795342</v>
      </c>
      <c r="O12" s="27">
        <f t="shared" si="25"/>
        <v>11.155157214840074</v>
      </c>
      <c r="P12" s="13">
        <f t="shared" si="26"/>
        <v>13.97770006245446</v>
      </c>
      <c r="Q12" s="14">
        <f t="shared" si="27"/>
        <v>16.813842448911601</v>
      </c>
      <c r="R12" s="13">
        <f t="shared" si="28"/>
        <v>19.66363371238549</v>
      </c>
      <c r="S12" s="13">
        <f t="shared" si="29"/>
        <v>22.527123350386319</v>
      </c>
      <c r="T12" s="14">
        <f t="shared" si="30"/>
        <v>25.404361020278884</v>
      </c>
      <c r="V12" s="33">
        <v>58</v>
      </c>
      <c r="W12" s="22">
        <f t="shared" si="2"/>
        <v>38018.939632056121</v>
      </c>
      <c r="X12" s="7">
        <f t="shared" si="3"/>
        <v>38106.58233937731</v>
      </c>
      <c r="Y12" s="7">
        <f t="shared" si="4"/>
        <v>38194.427084004659</v>
      </c>
      <c r="Z12" s="7">
        <f t="shared" si="5"/>
        <v>38282.474331682271</v>
      </c>
      <c r="AA12" s="6">
        <f t="shared" si="6"/>
        <v>38370.724549227882</v>
      </c>
      <c r="AB12" s="7">
        <f t="shared" si="7"/>
        <v>38459.178204535354</v>
      </c>
      <c r="AC12" s="8">
        <f t="shared" si="8"/>
        <v>38547.835766577176</v>
      </c>
      <c r="AD12" s="7">
        <f t="shared" si="9"/>
        <v>38636.697705406921</v>
      </c>
      <c r="AE12" s="7">
        <f t="shared" si="10"/>
        <v>38725.764492161725</v>
      </c>
      <c r="AF12" s="7">
        <f t="shared" si="11"/>
        <v>38815.036599064835</v>
      </c>
      <c r="AG12" s="27">
        <f t="shared" si="12"/>
        <v>8.7551923049031757</v>
      </c>
      <c r="AH12" s="13">
        <f t="shared" si="13"/>
        <v>17.552771052600292</v>
      </c>
      <c r="AI12" s="13">
        <f t="shared" si="14"/>
        <v>26.392890263581648</v>
      </c>
      <c r="AJ12" s="27">
        <f t="shared" si="15"/>
        <v>35.275704456151288</v>
      </c>
      <c r="AK12" s="13">
        <f t="shared" si="16"/>
        <v>44.20136864802771</v>
      </c>
      <c r="AL12" s="14">
        <f t="shared" si="17"/>
        <v>53.170038357799058</v>
      </c>
      <c r="AM12" s="13">
        <f t="shared" si="18"/>
        <v>62.181869606407417</v>
      </c>
      <c r="AN12" s="13">
        <f t="shared" si="19"/>
        <v>71.237018918778631</v>
      </c>
      <c r="AO12" s="14">
        <f t="shared" si="20"/>
        <v>80.335643325270212</v>
      </c>
    </row>
    <row r="13" spans="1:41" x14ac:dyDescent="0.4">
      <c r="A13" s="36">
        <v>9</v>
      </c>
      <c r="B13" s="22">
        <f t="shared" si="21"/>
        <v>12302.687708123816</v>
      </c>
      <c r="C13" s="7">
        <f t="shared" si="0"/>
        <v>12331.048332289092</v>
      </c>
      <c r="D13" s="7">
        <f t="shared" si="0"/>
        <v>12359.474334445104</v>
      </c>
      <c r="E13" s="7">
        <f t="shared" si="0"/>
        <v>12387.965865303691</v>
      </c>
      <c r="F13" s="6">
        <f t="shared" si="0"/>
        <v>12416.523075924111</v>
      </c>
      <c r="G13" s="7">
        <f t="shared" si="0"/>
        <v>12445.146117713852</v>
      </c>
      <c r="H13" s="8">
        <f t="shared" si="0"/>
        <v>12473.835142429431</v>
      </c>
      <c r="I13" s="7">
        <f t="shared" si="0"/>
        <v>12502.590302177201</v>
      </c>
      <c r="J13" s="7">
        <f t="shared" si="0"/>
        <v>12531.411749414161</v>
      </c>
      <c r="K13" s="7">
        <f t="shared" si="0"/>
        <v>12560.299636948748</v>
      </c>
      <c r="L13" s="27">
        <f t="shared" si="22"/>
        <v>2.833124695065635</v>
      </c>
      <c r="M13" s="13">
        <f t="shared" si="23"/>
        <v>5.6799653741600196</v>
      </c>
      <c r="N13" s="13">
        <f t="shared" si="24"/>
        <v>8.5405718773363333</v>
      </c>
      <c r="O13" s="27">
        <f t="shared" si="25"/>
        <v>11.414994205737457</v>
      </c>
      <c r="P13" s="13">
        <f t="shared" si="26"/>
        <v>14.303282522112568</v>
      </c>
      <c r="Q13" s="14">
        <f t="shared" si="27"/>
        <v>17.205487151286434</v>
      </c>
      <c r="R13" s="13">
        <f t="shared" si="28"/>
        <v>20.121658580657822</v>
      </c>
      <c r="S13" s="13">
        <f t="shared" si="29"/>
        <v>23.051847460694262</v>
      </c>
      <c r="T13" s="14">
        <f t="shared" si="30"/>
        <v>25.996104605419532</v>
      </c>
      <c r="V13" s="33">
        <v>59</v>
      </c>
      <c r="W13" s="22">
        <f t="shared" si="2"/>
        <v>38904.514499428064</v>
      </c>
      <c r="X13" s="7">
        <f t="shared" si="3"/>
        <v>38994.198667654338</v>
      </c>
      <c r="Y13" s="7">
        <f t="shared" si="4"/>
        <v>39084.089579240201</v>
      </c>
      <c r="Z13" s="7">
        <f t="shared" si="5"/>
        <v>39174.187710778308</v>
      </c>
      <c r="AA13" s="6">
        <f t="shared" si="6"/>
        <v>39264.493539959985</v>
      </c>
      <c r="AB13" s="7">
        <f t="shared" si="7"/>
        <v>39355.007545577755</v>
      </c>
      <c r="AC13" s="8">
        <f t="shared" si="8"/>
        <v>39445.730207527842</v>
      </c>
      <c r="AD13" s="7">
        <f t="shared" si="9"/>
        <v>39536.662006812796</v>
      </c>
      <c r="AE13" s="7">
        <f t="shared" si="10"/>
        <v>39627.803425543949</v>
      </c>
      <c r="AF13" s="7">
        <f t="shared" si="11"/>
        <v>39719.154946944036</v>
      </c>
      <c r="AG13" s="27">
        <f t="shared" si="12"/>
        <v>8.9591269316733815</v>
      </c>
      <c r="AH13" s="13">
        <f t="shared" si="13"/>
        <v>17.961627613251039</v>
      </c>
      <c r="AI13" s="13">
        <f t="shared" si="14"/>
        <v>27.007659652765142</v>
      </c>
      <c r="AJ13" s="27">
        <f t="shared" si="15"/>
        <v>36.097381167746789</v>
      </c>
      <c r="AK13" s="13">
        <f t="shared" si="16"/>
        <v>45.230950786753965</v>
      </c>
      <c r="AL13" s="14">
        <f t="shared" si="17"/>
        <v>54.408527650819451</v>
      </c>
      <c r="AM13" s="13">
        <f t="shared" si="18"/>
        <v>63.630271415153402</v>
      </c>
      <c r="AN13" s="13">
        <f t="shared" si="19"/>
        <v>72.896342250554881</v>
      </c>
      <c r="AO13" s="14">
        <f t="shared" si="20"/>
        <v>82.206900845121709</v>
      </c>
    </row>
    <row r="14" spans="1:41" x14ac:dyDescent="0.4">
      <c r="A14" s="36">
        <v>10</v>
      </c>
      <c r="B14" s="22">
        <f t="shared" si="21"/>
        <v>12589.254117941673</v>
      </c>
      <c r="C14" s="7">
        <f t="shared" si="0"/>
        <v>12618.275345906706</v>
      </c>
      <c r="D14" s="7">
        <f t="shared" si="0"/>
        <v>12647.363474711512</v>
      </c>
      <c r="E14" s="7">
        <f t="shared" si="0"/>
        <v>12676.518658578458</v>
      </c>
      <c r="F14" s="6">
        <f t="shared" si="0"/>
        <v>12705.741052085417</v>
      </c>
      <c r="G14" s="7">
        <f t="shared" si="0"/>
        <v>12735.030810166616</v>
      </c>
      <c r="H14" s="8">
        <f t="shared" si="0"/>
        <v>12764.388088113439</v>
      </c>
      <c r="I14" s="7">
        <f t="shared" si="0"/>
        <v>12793.813041575246</v>
      </c>
      <c r="J14" s="7">
        <f t="shared" si="0"/>
        <v>12823.305826560216</v>
      </c>
      <c r="K14" s="7">
        <f t="shared" si="0"/>
        <v>12852.866599436155</v>
      </c>
      <c r="L14" s="27">
        <f t="shared" si="22"/>
        <v>2.8991166467167204</v>
      </c>
      <c r="M14" s="13">
        <f t="shared" si="23"/>
        <v>5.8122687637787749</v>
      </c>
      <c r="N14" s="13">
        <f t="shared" si="24"/>
        <v>8.7395073521474842</v>
      </c>
      <c r="O14" s="27">
        <f t="shared" si="25"/>
        <v>11.68088357765555</v>
      </c>
      <c r="P14" s="13">
        <f t="shared" si="26"/>
        <v>14.636448771487267</v>
      </c>
      <c r="Q14" s="14">
        <f t="shared" si="27"/>
        <v>17.60625443068966</v>
      </c>
      <c r="R14" s="13">
        <f t="shared" si="28"/>
        <v>20.590352218652697</v>
      </c>
      <c r="S14" s="13">
        <f t="shared" si="29"/>
        <v>23.588793965654986</v>
      </c>
      <c r="T14" s="14">
        <f t="shared" si="30"/>
        <v>26.601631669325798</v>
      </c>
      <c r="V14" s="33">
        <v>60</v>
      </c>
      <c r="W14" s="22">
        <f t="shared" si="2"/>
        <v>39810.717055349727</v>
      </c>
      <c r="X14" s="7">
        <f t="shared" si="3"/>
        <v>39902.490236214209</v>
      </c>
      <c r="Y14" s="7">
        <f t="shared" si="4"/>
        <v>39994.474976109748</v>
      </c>
      <c r="Z14" s="7">
        <f t="shared" si="5"/>
        <v>40086.671762730293</v>
      </c>
      <c r="AA14" s="6">
        <f t="shared" si="6"/>
        <v>40179.081084894002</v>
      </c>
      <c r="AB14" s="7">
        <f t="shared" si="7"/>
        <v>40271.70343254591</v>
      </c>
      <c r="AC14" s="8">
        <f t="shared" si="8"/>
        <v>40364.5392967605</v>
      </c>
      <c r="AD14" s="7">
        <f t="shared" si="9"/>
        <v>40457.589169744271</v>
      </c>
      <c r="AE14" s="7">
        <f t="shared" si="10"/>
        <v>40550.853544838385</v>
      </c>
      <c r="AF14" s="7">
        <f t="shared" si="11"/>
        <v>40644.332916521285</v>
      </c>
      <c r="AG14" s="27">
        <f t="shared" si="12"/>
        <v>9.1678118061390705</v>
      </c>
      <c r="AH14" s="13">
        <f t="shared" si="13"/>
        <v>18.380007666586607</v>
      </c>
      <c r="AI14" s="13">
        <f t="shared" si="14"/>
        <v>27.636748860575608</v>
      </c>
      <c r="AJ14" s="27">
        <f t="shared" si="15"/>
        <v>36.938197188639606</v>
      </c>
      <c r="AK14" s="13">
        <f t="shared" si="16"/>
        <v>46.284514974264312</v>
      </c>
      <c r="AL14" s="14">
        <f t="shared" si="17"/>
        <v>55.675865065408289</v>
      </c>
      <c r="AM14" s="13">
        <f t="shared" si="18"/>
        <v>65.11241083603818</v>
      </c>
      <c r="AN14" s="13">
        <f t="shared" si="19"/>
        <v>74.594316187904042</v>
      </c>
      <c r="AO14" s="14">
        <f t="shared" si="20"/>
        <v>84.121745551936328</v>
      </c>
    </row>
    <row r="15" spans="1:41" x14ac:dyDescent="0.4">
      <c r="A15" s="36">
        <v>11</v>
      </c>
      <c r="B15" s="22">
        <f t="shared" si="21"/>
        <v>12882.49551693134</v>
      </c>
      <c r="C15" s="7">
        <f t="shared" si="0"/>
        <v>12912.192736135341</v>
      </c>
      <c r="D15" s="7">
        <f t="shared" si="0"/>
        <v>12941.958414499861</v>
      </c>
      <c r="E15" s="7">
        <f t="shared" si="0"/>
        <v>12971.792709839559</v>
      </c>
      <c r="F15" s="6">
        <f t="shared" si="0"/>
        <v>13001.695780332902</v>
      </c>
      <c r="G15" s="7">
        <f t="shared" si="0"/>
        <v>13031.667784522993</v>
      </c>
      <c r="H15" s="8">
        <f t="shared" si="0"/>
        <v>13061.708881318415</v>
      </c>
      <c r="I15" s="7">
        <f t="shared" si="0"/>
        <v>13091.819229994071</v>
      </c>
      <c r="J15" s="7">
        <f t="shared" si="0"/>
        <v>13121.998990192033</v>
      </c>
      <c r="K15" s="7">
        <f t="shared" si="0"/>
        <v>13152.248321922383</v>
      </c>
      <c r="L15" s="27">
        <f t="shared" si="22"/>
        <v>2.9666457483908744</v>
      </c>
      <c r="M15" s="13">
        <f t="shared" si="23"/>
        <v>5.9476538952276314</v>
      </c>
      <c r="N15" s="13">
        <f t="shared" si="24"/>
        <v>8.9430766294372006</v>
      </c>
      <c r="O15" s="27">
        <f t="shared" si="25"/>
        <v>11.952966308663235</v>
      </c>
      <c r="P15" s="13">
        <f t="shared" si="26"/>
        <v>14.97737545974087</v>
      </c>
      <c r="Q15" s="14">
        <f t="shared" si="27"/>
        <v>18.016356779235139</v>
      </c>
      <c r="R15" s="13">
        <f t="shared" si="28"/>
        <v>21.069963133939382</v>
      </c>
      <c r="S15" s="13">
        <f t="shared" si="29"/>
        <v>24.138247561406388</v>
      </c>
      <c r="T15" s="14">
        <f t="shared" si="30"/>
        <v>27.221263270454074</v>
      </c>
      <c r="V15" s="33">
        <v>61</v>
      </c>
      <c r="W15" s="22">
        <f t="shared" si="2"/>
        <v>40738.027780411285</v>
      </c>
      <c r="X15" s="7">
        <f t="shared" si="3"/>
        <v>40831.938633269216</v>
      </c>
      <c r="Y15" s="7">
        <f t="shared" si="4"/>
        <v>40926.065973001088</v>
      </c>
      <c r="Z15" s="7">
        <f t="shared" si="5"/>
        <v>41020.410298660689</v>
      </c>
      <c r="AA15" s="6">
        <f t="shared" si="6"/>
        <v>41114.972110452232</v>
      </c>
      <c r="AB15" s="7">
        <f t="shared" si="7"/>
        <v>41209.751909733022</v>
      </c>
      <c r="AC15" s="8">
        <f t="shared" si="8"/>
        <v>41304.75019901614</v>
      </c>
      <c r="AD15" s="7">
        <f t="shared" si="9"/>
        <v>41399.96748197305</v>
      </c>
      <c r="AE15" s="7">
        <f t="shared" si="10"/>
        <v>41495.404263436307</v>
      </c>
      <c r="AF15" s="7">
        <f t="shared" si="11"/>
        <v>41591.061049402211</v>
      </c>
      <c r="AG15" s="27">
        <f t="shared" si="12"/>
        <v>9.3813575757594663</v>
      </c>
      <c r="AH15" s="13">
        <f t="shared" si="13"/>
        <v>18.808133043283306</v>
      </c>
      <c r="AI15" s="13">
        <f t="shared" si="14"/>
        <v>28.280491438446916</v>
      </c>
      <c r="AJ15" s="27">
        <f t="shared" si="15"/>
        <v>37.79859833062801</v>
      </c>
      <c r="AK15" s="13">
        <f t="shared" si="16"/>
        <v>47.362619824285503</v>
      </c>
      <c r="AL15" s="14">
        <f t="shared" si="17"/>
        <v>56.972722560611146</v>
      </c>
      <c r="AM15" s="13">
        <f t="shared" si="18"/>
        <v>66.629073719035659</v>
      </c>
      <c r="AN15" s="13">
        <f t="shared" si="19"/>
        <v>76.331841019047715</v>
      </c>
      <c r="AO15" s="14">
        <f t="shared" si="20"/>
        <v>86.081192721714615</v>
      </c>
    </row>
    <row r="16" spans="1:41" x14ac:dyDescent="0.4">
      <c r="A16" s="36">
        <v>12</v>
      </c>
      <c r="B16" s="22">
        <f t="shared" si="21"/>
        <v>13182.567385564073</v>
      </c>
      <c r="C16" s="7">
        <f t="shared" si="0"/>
        <v>13212.956341865751</v>
      </c>
      <c r="D16" s="7">
        <f t="shared" si="0"/>
        <v>13243.415351946647</v>
      </c>
      <c r="E16" s="7">
        <f t="shared" si="0"/>
        <v>13273.944577297396</v>
      </c>
      <c r="F16" s="6">
        <f t="shared" si="0"/>
        <v>13304.544179780911</v>
      </c>
      <c r="G16" s="7">
        <f t="shared" si="0"/>
        <v>13335.214321633241</v>
      </c>
      <c r="H16" s="8">
        <f t="shared" si="0"/>
        <v>13365.955165464422</v>
      </c>
      <c r="I16" s="7">
        <f t="shared" si="0"/>
        <v>13396.766874259352</v>
      </c>
      <c r="J16" s="7">
        <f t="shared" si="0"/>
        <v>13427.649611378638</v>
      </c>
      <c r="K16" s="7">
        <f t="shared" si="0"/>
        <v>13458.603540559485</v>
      </c>
      <c r="L16" s="27">
        <f t="shared" si="22"/>
        <v>3.0357478049063502</v>
      </c>
      <c r="M16" s="13">
        <f t="shared" si="23"/>
        <v>6.0861925514964241</v>
      </c>
      <c r="N16" s="13">
        <f t="shared" si="24"/>
        <v>9.1513876443332265</v>
      </c>
      <c r="O16" s="27">
        <f t="shared" si="25"/>
        <v>12.231386660621865</v>
      </c>
      <c r="P16" s="13">
        <f t="shared" si="26"/>
        <v>15.326243350709774</v>
      </c>
      <c r="Q16" s="14">
        <f t="shared" si="27"/>
        <v>18.436011638619675</v>
      </c>
      <c r="R16" s="13">
        <f t="shared" si="28"/>
        <v>21.560745622575268</v>
      </c>
      <c r="S16" s="13">
        <f t="shared" si="29"/>
        <v>24.7004995755251</v>
      </c>
      <c r="T16" s="14">
        <f t="shared" si="30"/>
        <v>27.855327945684621</v>
      </c>
      <c r="V16" s="33">
        <v>62</v>
      </c>
      <c r="W16" s="22">
        <f t="shared" si="2"/>
        <v>41686.938347033545</v>
      </c>
      <c r="X16" s="7">
        <f t="shared" si="3"/>
        <v>41783.036664662177</v>
      </c>
      <c r="Y16" s="7">
        <f t="shared" si="4"/>
        <v>41879.356511791841</v>
      </c>
      <c r="Z16" s="7">
        <f t="shared" si="5"/>
        <v>41975.898399100763</v>
      </c>
      <c r="AA16" s="6">
        <f t="shared" si="6"/>
        <v>42072.662838444419</v>
      </c>
      <c r="AB16" s="7">
        <f t="shared" si="7"/>
        <v>42169.650342858229</v>
      </c>
      <c r="AC16" s="8">
        <f t="shared" si="8"/>
        <v>42266.861426560303</v>
      </c>
      <c r="AD16" s="7">
        <f t="shared" si="9"/>
        <v>42364.296604954114</v>
      </c>
      <c r="AE16" s="7">
        <f t="shared" si="10"/>
        <v>42461.956394631299</v>
      </c>
      <c r="AF16" s="7">
        <f t="shared" si="11"/>
        <v>42559.841313374316</v>
      </c>
      <c r="AG16" s="27">
        <f t="shared" si="12"/>
        <v>9.5998774653708097</v>
      </c>
      <c r="AH16" s="13">
        <f t="shared" si="13"/>
        <v>19.246230741075124</v>
      </c>
      <c r="AI16" s="13">
        <f t="shared" si="14"/>
        <v>28.939228707218717</v>
      </c>
      <c r="AJ16" s="27">
        <f t="shared" si="15"/>
        <v>38.679040789756982</v>
      </c>
      <c r="AK16" s="13">
        <f t="shared" si="16"/>
        <v>48.465836962241156</v>
      </c>
      <c r="AL16" s="14">
        <f t="shared" si="17"/>
        <v>58.299787747419032</v>
      </c>
      <c r="AM16" s="13">
        <f t="shared" si="18"/>
        <v>68.181064218835672</v>
      </c>
      <c r="AN16" s="13">
        <f t="shared" si="19"/>
        <v>78.109838002688775</v>
      </c>
      <c r="AO16" s="14">
        <f t="shared" si="20"/>
        <v>88.086281279298419</v>
      </c>
    </row>
    <row r="17" spans="1:41" x14ac:dyDescent="0.4">
      <c r="A17" s="36">
        <v>13</v>
      </c>
      <c r="B17" s="22">
        <f t="shared" si="21"/>
        <v>13489.628825916538</v>
      </c>
      <c r="C17" s="7">
        <f t="shared" si="0"/>
        <v>13520.725631942772</v>
      </c>
      <c r="D17" s="7">
        <f t="shared" si="0"/>
        <v>13551.894123510361</v>
      </c>
      <c r="E17" s="7">
        <f t="shared" si="0"/>
        <v>13583.134465871542</v>
      </c>
      <c r="F17" s="6">
        <f t="shared" si="0"/>
        <v>13614.446824659501</v>
      </c>
      <c r="G17" s="7">
        <f t="shared" si="0"/>
        <v>13645.831365889246</v>
      </c>
      <c r="H17" s="8">
        <f t="shared" si="0"/>
        <v>13677.288255958492</v>
      </c>
      <c r="I17" s="7">
        <f t="shared" si="0"/>
        <v>13708.817661648538</v>
      </c>
      <c r="J17" s="7">
        <f t="shared" si="0"/>
        <v>13740.419750125153</v>
      </c>
      <c r="K17" s="7">
        <f t="shared" si="0"/>
        <v>13772.094688939467</v>
      </c>
      <c r="L17" s="27">
        <f t="shared" si="22"/>
        <v>3.1064594550934999</v>
      </c>
      <c r="M17" s="13">
        <f t="shared" si="23"/>
        <v>6.2279581876155135</v>
      </c>
      <c r="N17" s="13">
        <f t="shared" si="24"/>
        <v>9.3645508460922429</v>
      </c>
      <c r="O17" s="27">
        <f t="shared" si="25"/>
        <v>12.516292255690132</v>
      </c>
      <c r="P17" s="13">
        <f t="shared" si="26"/>
        <v>15.683237418770659</v>
      </c>
      <c r="Q17" s="14">
        <f t="shared" si="27"/>
        <v>18.865441515406928</v>
      </c>
      <c r="R17" s="13">
        <f t="shared" si="28"/>
        <v>22.062959903929368</v>
      </c>
      <c r="S17" s="13">
        <f t="shared" si="29"/>
        <v>25.275848121469608</v>
      </c>
      <c r="T17" s="14">
        <f t="shared" si="30"/>
        <v>28.504161884500718</v>
      </c>
      <c r="V17" s="33">
        <v>63</v>
      </c>
      <c r="W17" s="22">
        <f t="shared" si="2"/>
        <v>42657.951880159271</v>
      </c>
      <c r="X17" s="7">
        <f t="shared" si="3"/>
        <v>42756.288615158635</v>
      </c>
      <c r="Y17" s="7">
        <f t="shared" si="4"/>
        <v>42854.85203974395</v>
      </c>
      <c r="Z17" s="7">
        <f t="shared" si="5"/>
        <v>42953.642676488729</v>
      </c>
      <c r="AA17" s="6">
        <f t="shared" si="6"/>
        <v>43052.661049171067</v>
      </c>
      <c r="AB17" s="7">
        <f t="shared" si="7"/>
        <v>43151.907682776524</v>
      </c>
      <c r="AC17" s="8">
        <f t="shared" si="8"/>
        <v>43251.383103500877</v>
      </c>
      <c r="AD17" s="7">
        <f t="shared" si="9"/>
        <v>43351.087838752901</v>
      </c>
      <c r="AE17" s="7">
        <f t="shared" si="10"/>
        <v>43451.022417157168</v>
      </c>
      <c r="AF17" s="7">
        <f t="shared" si="11"/>
        <v>43551.187368556857</v>
      </c>
      <c r="AG17" s="27">
        <f t="shared" si="12"/>
        <v>9.8234873370602145</v>
      </c>
      <c r="AH17" s="13">
        <f t="shared" si="13"/>
        <v>19.694533045156277</v>
      </c>
      <c r="AI17" s="13">
        <f t="shared" si="14"/>
        <v>29.613309938111342</v>
      </c>
      <c r="AJ17" s="27">
        <f t="shared" si="15"/>
        <v>39.579991388316557</v>
      </c>
      <c r="AK17" s="13">
        <f t="shared" si="16"/>
        <v>49.594751328499115</v>
      </c>
      <c r="AL17" s="14">
        <f t="shared" si="17"/>
        <v>59.657764253395726</v>
      </c>
      <c r="AM17" s="13">
        <f t="shared" si="18"/>
        <v>69.769205221382435</v>
      </c>
      <c r="AN17" s="13">
        <f t="shared" si="19"/>
        <v>79.929249856315437</v>
      </c>
      <c r="AO17" s="14">
        <f t="shared" si="20"/>
        <v>90.13807434917544</v>
      </c>
    </row>
    <row r="18" spans="1:41" x14ac:dyDescent="0.4">
      <c r="A18" s="36">
        <v>14</v>
      </c>
      <c r="B18" s="22">
        <f t="shared" si="21"/>
        <v>13803.84264602885</v>
      </c>
      <c r="C18" s="7">
        <f t="shared" si="0"/>
        <v>13835.663789717812</v>
      </c>
      <c r="D18" s="7">
        <f t="shared" si="0"/>
        <v>13867.558288718887</v>
      </c>
      <c r="E18" s="7">
        <f t="shared" si="0"/>
        <v>13899.526312133532</v>
      </c>
      <c r="F18" s="6">
        <f t="shared" si="0"/>
        <v>13931.568029453032</v>
      </c>
      <c r="G18" s="7">
        <f t="shared" si="0"/>
        <v>13963.683610559376</v>
      </c>
      <c r="H18" s="8">
        <f t="shared" si="0"/>
        <v>13995.873225726184</v>
      </c>
      <c r="I18" s="7">
        <f t="shared" si="0"/>
        <v>14028.137045619582</v>
      </c>
      <c r="J18" s="7">
        <f t="shared" si="0"/>
        <v>14060.47524129914</v>
      </c>
      <c r="K18" s="7">
        <f t="shared" si="0"/>
        <v>14092.887984218749</v>
      </c>
      <c r="L18" s="27">
        <f t="shared" si="22"/>
        <v>3.1788181911997526</v>
      </c>
      <c r="M18" s="13">
        <f t="shared" si="23"/>
        <v>6.3730259696039866</v>
      </c>
      <c r="N18" s="13">
        <f t="shared" si="24"/>
        <v>9.5826792566604126</v>
      </c>
      <c r="O18" s="27">
        <f t="shared" si="25"/>
        <v>12.807834154589727</v>
      </c>
      <c r="P18" s="13">
        <f t="shared" si="26"/>
        <v>16.048546946905844</v>
      </c>
      <c r="Q18" s="14">
        <f t="shared" si="27"/>
        <v>19.304874098997971</v>
      </c>
      <c r="R18" s="13">
        <f t="shared" si="28"/>
        <v>22.576872258658113</v>
      </c>
      <c r="S18" s="13">
        <f t="shared" si="29"/>
        <v>25.864598256652243</v>
      </c>
      <c r="T18" s="14">
        <f t="shared" si="30"/>
        <v>29.168109107245982</v>
      </c>
      <c r="V18" s="33">
        <v>64</v>
      </c>
      <c r="W18" s="22">
        <f t="shared" si="2"/>
        <v>43651.583224016598</v>
      </c>
      <c r="X18" s="7">
        <f t="shared" si="3"/>
        <v>43752.210515825209</v>
      </c>
      <c r="Y18" s="7">
        <f t="shared" si="4"/>
        <v>43853.069777498582</v>
      </c>
      <c r="Z18" s="7">
        <f t="shared" si="5"/>
        <v>43954.161543782458</v>
      </c>
      <c r="AA18" s="6">
        <f t="shared" si="6"/>
        <v>44055.486350655337</v>
      </c>
      <c r="AB18" s="7">
        <f t="shared" si="7"/>
        <v>44157.044735331263</v>
      </c>
      <c r="AC18" s="8">
        <f t="shared" si="8"/>
        <v>44258.837236262661</v>
      </c>
      <c r="AD18" s="7">
        <f t="shared" si="9"/>
        <v>44360.86439314326</v>
      </c>
      <c r="AE18" s="7">
        <f t="shared" si="10"/>
        <v>44463.126746910879</v>
      </c>
      <c r="AF18" s="7">
        <f t="shared" si="11"/>
        <v>44565.62483975033</v>
      </c>
      <c r="AG18" s="27">
        <f t="shared" si="12"/>
        <v>10.052305751778476</v>
      </c>
      <c r="AH18" s="13">
        <f t="shared" si="13"/>
        <v>20.153277651355893</v>
      </c>
      <c r="AI18" s="13">
        <f t="shared" si="14"/>
        <v>30.303092537891644</v>
      </c>
      <c r="AJ18" s="27">
        <f t="shared" si="15"/>
        <v>40.501927822180733</v>
      </c>
      <c r="AK18" s="13">
        <f t="shared" si="16"/>
        <v>50.749961488363624</v>
      </c>
      <c r="AL18" s="14">
        <f t="shared" si="17"/>
        <v>61.04737209562154</v>
      </c>
      <c r="AM18" s="13">
        <f t="shared" si="18"/>
        <v>71.394338780053658</v>
      </c>
      <c r="AN18" s="13">
        <f t="shared" si="19"/>
        <v>81.791041256248718</v>
      </c>
      <c r="AO18" s="14">
        <f t="shared" si="20"/>
        <v>92.237659819198598</v>
      </c>
    </row>
    <row r="19" spans="1:41" x14ac:dyDescent="0.4">
      <c r="A19" s="36">
        <v>15</v>
      </c>
      <c r="B19" s="22">
        <f t="shared" si="21"/>
        <v>14125.375446227545</v>
      </c>
      <c r="C19" s="7">
        <f t="shared" si="0"/>
        <v>14157.937799570816</v>
      </c>
      <c r="D19" s="7">
        <f t="shared" si="0"/>
        <v>14190.575216890922</v>
      </c>
      <c r="E19" s="7">
        <f t="shared" si="0"/>
        <v>14223.287871228198</v>
      </c>
      <c r="F19" s="6">
        <f t="shared" si="0"/>
        <v>14256.075936021882</v>
      </c>
      <c r="G19" s="7">
        <f t="shared" si="0"/>
        <v>14288.939585111029</v>
      </c>
      <c r="H19" s="8">
        <f t="shared" si="0"/>
        <v>14321.878992735436</v>
      </c>
      <c r="I19" s="7">
        <f t="shared" si="0"/>
        <v>14354.89433353656</v>
      </c>
      <c r="J19" s="7">
        <f t="shared" si="0"/>
        <v>14387.985782558455</v>
      </c>
      <c r="K19" s="7">
        <f t="shared" si="0"/>
        <v>14421.153515248689</v>
      </c>
      <c r="L19" s="27">
        <f t="shared" si="22"/>
        <v>3.2528623787893594</v>
      </c>
      <c r="M19" s="13">
        <f t="shared" si="23"/>
        <v>6.5214728143200773</v>
      </c>
      <c r="N19" s="13">
        <f t="shared" si="24"/>
        <v>9.8058885306163575</v>
      </c>
      <c r="O19" s="27">
        <f t="shared" si="25"/>
        <v>13.106166936682712</v>
      </c>
      <c r="P19" s="13">
        <f t="shared" si="26"/>
        <v>16.422365627056934</v>
      </c>
      <c r="Q19" s="14">
        <f t="shared" si="27"/>
        <v>19.754542382366708</v>
      </c>
      <c r="R19" s="13">
        <f t="shared" si="28"/>
        <v>23.102755169906231</v>
      </c>
      <c r="S19" s="13">
        <f t="shared" si="29"/>
        <v>26.467062144189185</v>
      </c>
      <c r="T19" s="14">
        <f t="shared" si="30"/>
        <v>29.847521647527174</v>
      </c>
      <c r="V19" s="33">
        <v>65</v>
      </c>
      <c r="W19" s="22">
        <f t="shared" si="2"/>
        <v>44668.359215096316</v>
      </c>
      <c r="X19" s="7">
        <f t="shared" si="3"/>
        <v>44771.330417636265</v>
      </c>
      <c r="Y19" s="7">
        <f t="shared" si="4"/>
        <v>44874.538993313225</v>
      </c>
      <c r="Z19" s="7">
        <f t="shared" si="5"/>
        <v>44977.985489328799</v>
      </c>
      <c r="AA19" s="6">
        <f t="shared" si="6"/>
        <v>45081.67045414602</v>
      </c>
      <c r="AB19" s="7">
        <f t="shared" si="7"/>
        <v>45185.594437492247</v>
      </c>
      <c r="AC19" s="8">
        <f t="shared" si="8"/>
        <v>45289.757990362086</v>
      </c>
      <c r="AD19" s="7">
        <f t="shared" si="9"/>
        <v>45394.161665020329</v>
      </c>
      <c r="AE19" s="7">
        <f t="shared" si="10"/>
        <v>45498.80601500487</v>
      </c>
      <c r="AF19" s="7">
        <f t="shared" si="11"/>
        <v>45603.691595129632</v>
      </c>
      <c r="AG19" s="27">
        <f t="shared" si="12"/>
        <v>10.286454032058828</v>
      </c>
      <c r="AH19" s="13">
        <f t="shared" si="13"/>
        <v>20.622707792121219</v>
      </c>
      <c r="AI19" s="13">
        <f t="shared" si="14"/>
        <v>31.008942238462623</v>
      </c>
      <c r="AJ19" s="27">
        <f t="shared" si="15"/>
        <v>41.44533891431638</v>
      </c>
      <c r="AK19" s="13">
        <f t="shared" si="16"/>
        <v>51.932079949554463</v>
      </c>
      <c r="AL19" s="14">
        <f t="shared" si="17"/>
        <v>62.469348062615609</v>
      </c>
      <c r="AM19" s="13">
        <f t="shared" si="18"/>
        <v>73.057326562135131</v>
      </c>
      <c r="AN19" s="13">
        <f t="shared" si="19"/>
        <v>83.696199348865775</v>
      </c>
      <c r="AO19" s="14">
        <f t="shared" si="20"/>
        <v>94.38615091736574</v>
      </c>
    </row>
    <row r="20" spans="1:41" x14ac:dyDescent="0.4">
      <c r="A20" s="36">
        <v>16</v>
      </c>
      <c r="B20" s="22">
        <f t="shared" si="21"/>
        <v>14454.397707459275</v>
      </c>
      <c r="C20" s="7">
        <f t="shared" si="21"/>
        <v>14487.718535447619</v>
      </c>
      <c r="D20" s="7">
        <f t="shared" si="21"/>
        <v>14521.116175877425</v>
      </c>
      <c r="E20" s="7">
        <f t="shared" si="21"/>
        <v>14554.59080581966</v>
      </c>
      <c r="F20" s="6">
        <f t="shared" si="21"/>
        <v>14588.142602753484</v>
      </c>
      <c r="G20" s="7">
        <f t="shared" si="21"/>
        <v>14621.771744567182</v>
      </c>
      <c r="H20" s="8">
        <f t="shared" si="21"/>
        <v>14655.478409559117</v>
      </c>
      <c r="I20" s="7">
        <f t="shared" si="21"/>
        <v>14689.262776438669</v>
      </c>
      <c r="J20" s="7">
        <f t="shared" si="21"/>
        <v>14723.12502432719</v>
      </c>
      <c r="K20" s="7">
        <f t="shared" si="21"/>
        <v>14757.065332758944</v>
      </c>
      <c r="L20" s="27">
        <f t="shared" si="22"/>
        <v>3.328631277072418</v>
      </c>
      <c r="M20" s="13">
        <f t="shared" si="23"/>
        <v>6.6733774302410893</v>
      </c>
      <c r="N20" s="13">
        <f t="shared" si="24"/>
        <v>10.034297016465644</v>
      </c>
      <c r="O20" s="27">
        <f t="shared" si="25"/>
        <v>13.411448781971558</v>
      </c>
      <c r="P20" s="13">
        <f t="shared" si="26"/>
        <v>16.804891662841328</v>
      </c>
      <c r="Q20" s="14">
        <f t="shared" si="27"/>
        <v>20.21468478558927</v>
      </c>
      <c r="R20" s="13">
        <f t="shared" si="28"/>
        <v>23.640887467741777</v>
      </c>
      <c r="S20" s="13">
        <f t="shared" si="29"/>
        <v>27.083559218406663</v>
      </c>
      <c r="T20" s="14">
        <f t="shared" si="30"/>
        <v>30.542759738860696</v>
      </c>
      <c r="V20" s="33">
        <v>66</v>
      </c>
      <c r="W20" s="22">
        <f t="shared" si="2"/>
        <v>45708.818961487508</v>
      </c>
      <c r="X20" s="7">
        <f t="shared" si="3"/>
        <v>45814.188671453354</v>
      </c>
      <c r="Y20" s="7">
        <f t="shared" si="4"/>
        <v>45919.801283686866</v>
      </c>
      <c r="Z20" s="7">
        <f t="shared" si="5"/>
        <v>46025.657358135613</v>
      </c>
      <c r="AA20" s="6">
        <f t="shared" si="6"/>
        <v>46131.757456037951</v>
      </c>
      <c r="AB20" s="7">
        <f t="shared" si="7"/>
        <v>46238.10213992605</v>
      </c>
      <c r="AC20" s="8">
        <f t="shared" si="8"/>
        <v>46344.691973628811</v>
      </c>
      <c r="AD20" s="7">
        <f t="shared" si="9"/>
        <v>46451.527522274948</v>
      </c>
      <c r="AE20" s="7">
        <f t="shared" si="10"/>
        <v>46558.609352295905</v>
      </c>
      <c r="AF20" s="7">
        <f t="shared" si="11"/>
        <v>46665.938031428872</v>
      </c>
      <c r="AG20" s="27">
        <f t="shared" si="12"/>
        <v>10.526056326423713</v>
      </c>
      <c r="AH20" s="13">
        <f t="shared" si="13"/>
        <v>21.103072365527623</v>
      </c>
      <c r="AI20" s="13">
        <f t="shared" si="14"/>
        <v>31.731233290665841</v>
      </c>
      <c r="AJ20" s="27">
        <f t="shared" si="15"/>
        <v>42.410724873705476</v>
      </c>
      <c r="AK20" s="13">
        <f t="shared" si="16"/>
        <v>53.141733486947487</v>
      </c>
      <c r="AL20" s="14">
        <f t="shared" si="17"/>
        <v>63.92444610480743</v>
      </c>
      <c r="AM20" s="13">
        <f t="shared" si="18"/>
        <v>74.759050305801793</v>
      </c>
      <c r="AN20" s="13">
        <f t="shared" si="19"/>
        <v>85.645734274228744</v>
      </c>
      <c r="AO20" s="14">
        <f t="shared" si="20"/>
        <v>96.584686802088981</v>
      </c>
    </row>
    <row r="21" spans="1:41" x14ac:dyDescent="0.4">
      <c r="A21" s="36">
        <v>17</v>
      </c>
      <c r="B21" s="22">
        <f t="shared" si="21"/>
        <v>14791.083881682074</v>
      </c>
      <c r="C21" s="7">
        <f t="shared" si="21"/>
        <v>14825.180851459536</v>
      </c>
      <c r="D21" s="7">
        <f t="shared" si="21"/>
        <v>14859.356422870069</v>
      </c>
      <c r="E21" s="7">
        <f t="shared" si="21"/>
        <v>14893.610777109154</v>
      </c>
      <c r="F21" s="6">
        <f t="shared" si="21"/>
        <v>14927.944095789962</v>
      </c>
      <c r="G21" s="7">
        <f t="shared" si="21"/>
        <v>14962.356560944334</v>
      </c>
      <c r="H21" s="8">
        <f t="shared" si="21"/>
        <v>14996.848355023736</v>
      </c>
      <c r="I21" s="7">
        <f t="shared" si="21"/>
        <v>15031.419660900223</v>
      </c>
      <c r="J21" s="7">
        <f t="shared" si="21"/>
        <v>15066.070661867421</v>
      </c>
      <c r="K21" s="7">
        <f t="shared" si="21"/>
        <v>15100.801541641484</v>
      </c>
      <c r="L21" s="27">
        <f t="shared" si="22"/>
        <v>3.4061650597141124</v>
      </c>
      <c r="M21" s="13">
        <f t="shared" si="23"/>
        <v>6.8288203592146601</v>
      </c>
      <c r="N21" s="13">
        <f t="shared" si="24"/>
        <v>10.268025819415925</v>
      </c>
      <c r="O21" s="27">
        <f t="shared" si="25"/>
        <v>13.723841554921819</v>
      </c>
      <c r="P21" s="13">
        <f t="shared" si="26"/>
        <v>17.196327874620692</v>
      </c>
      <c r="Q21" s="14">
        <f t="shared" si="27"/>
        <v>20.685545282258317</v>
      </c>
      <c r="R21" s="13">
        <f t="shared" si="28"/>
        <v>24.191554477039972</v>
      </c>
      <c r="S21" s="13">
        <f t="shared" si="29"/>
        <v>27.714416354217974</v>
      </c>
      <c r="T21" s="14">
        <f t="shared" si="30"/>
        <v>31.254192005691948</v>
      </c>
      <c r="V21" s="33">
        <v>67</v>
      </c>
      <c r="W21" s="22">
        <f t="shared" si="2"/>
        <v>46773.514128719835</v>
      </c>
      <c r="X21" s="7">
        <f t="shared" si="3"/>
        <v>46881.338214526542</v>
      </c>
      <c r="Y21" s="7">
        <f t="shared" si="4"/>
        <v>46989.410860521559</v>
      </c>
      <c r="Z21" s="7">
        <f t="shared" si="5"/>
        <v>47097.732639695292</v>
      </c>
      <c r="AA21" s="6">
        <f t="shared" si="6"/>
        <v>47206.304126359057</v>
      </c>
      <c r="AB21" s="7">
        <f t="shared" si="7"/>
        <v>47315.125896148056</v>
      </c>
      <c r="AC21" s="8">
        <f t="shared" si="8"/>
        <v>47424.198526024484</v>
      </c>
      <c r="AD21" s="7">
        <f t="shared" si="9"/>
        <v>47533.522594280548</v>
      </c>
      <c r="AE21" s="7">
        <f t="shared" si="10"/>
        <v>47643.098680541581</v>
      </c>
      <c r="AF21" s="7">
        <f t="shared" si="11"/>
        <v>47752.927365769101</v>
      </c>
      <c r="AG21" s="27">
        <f t="shared" si="12"/>
        <v>10.771239675166726</v>
      </c>
      <c r="AH21" s="13">
        <f t="shared" si="13"/>
        <v>21.594626067228091</v>
      </c>
      <c r="AI21" s="13">
        <f t="shared" si="14"/>
        <v>32.470348662754986</v>
      </c>
      <c r="AJ21" s="27">
        <f t="shared" si="15"/>
        <v>43.39859756083024</v>
      </c>
      <c r="AK21" s="13">
        <f t="shared" si="16"/>
        <v>54.379563474845781</v>
      </c>
      <c r="AL21" s="14">
        <f t="shared" si="17"/>
        <v>65.413437734496256</v>
      </c>
      <c r="AM21" s="13">
        <f t="shared" si="18"/>
        <v>76.500412287481595</v>
      </c>
      <c r="AN21" s="13">
        <f t="shared" si="19"/>
        <v>87.640679701551562</v>
      </c>
      <c r="AO21" s="14">
        <f t="shared" si="20"/>
        <v>98.834433166208328</v>
      </c>
    </row>
    <row r="22" spans="1:41" x14ac:dyDescent="0.4">
      <c r="A22" s="36">
        <v>18</v>
      </c>
      <c r="B22" s="22">
        <f t="shared" si="21"/>
        <v>15135.612484362082</v>
      </c>
      <c r="C22" s="7">
        <f t="shared" si="21"/>
        <v>15170.503674593367</v>
      </c>
      <c r="D22" s="7">
        <f t="shared" si="21"/>
        <v>15205.475297324958</v>
      </c>
      <c r="E22" s="7">
        <f t="shared" si="21"/>
        <v>15240.527537972914</v>
      </c>
      <c r="F22" s="6">
        <f t="shared" si="21"/>
        <v>15275.660582380726</v>
      </c>
      <c r="G22" s="7">
        <f t="shared" si="21"/>
        <v>15310.874616820303</v>
      </c>
      <c r="H22" s="8">
        <f t="shared" si="21"/>
        <v>15346.169827992944</v>
      </c>
      <c r="I22" s="7">
        <f t="shared" si="21"/>
        <v>15381.546403030348</v>
      </c>
      <c r="J22" s="7">
        <f t="shared" si="21"/>
        <v>15417.004529495594</v>
      </c>
      <c r="K22" s="7">
        <f t="shared" si="21"/>
        <v>15452.54439538414</v>
      </c>
      <c r="L22" s="27">
        <f t="shared" si="22"/>
        <v>3.4855048361569061</v>
      </c>
      <c r="M22" s="13">
        <f t="shared" si="23"/>
        <v>6.9878840191286145</v>
      </c>
      <c r="N22" s="13">
        <f t="shared" si="24"/>
        <v>10.507198865563623</v>
      </c>
      <c r="O22" s="27">
        <f t="shared" si="25"/>
        <v>14.043510890323887</v>
      </c>
      <c r="P22" s="13">
        <f t="shared" si="26"/>
        <v>17.596881807063255</v>
      </c>
      <c r="Q22" s="14">
        <f t="shared" si="27"/>
        <v>21.167373528838652</v>
      </c>
      <c r="R22" s="13">
        <f t="shared" si="28"/>
        <v>24.755048168732174</v>
      </c>
      <c r="S22" s="13">
        <f t="shared" si="29"/>
        <v>28.359968040420426</v>
      </c>
      <c r="T22" s="14">
        <f t="shared" si="30"/>
        <v>31.982195658822093</v>
      </c>
      <c r="V22" s="33">
        <v>68</v>
      </c>
      <c r="W22" s="22">
        <f t="shared" si="2"/>
        <v>47863.009232263837</v>
      </c>
      <c r="X22" s="7">
        <f t="shared" si="3"/>
        <v>47973.344863668921</v>
      </c>
      <c r="Y22" s="7">
        <f t="shared" si="4"/>
        <v>48083.934844972864</v>
      </c>
      <c r="Z22" s="7">
        <f t="shared" si="5"/>
        <v>48194.779762512742</v>
      </c>
      <c r="AA22" s="6">
        <f t="shared" si="6"/>
        <v>48305.880203977285</v>
      </c>
      <c r="AB22" s="7">
        <f t="shared" si="7"/>
        <v>48417.236758409948</v>
      </c>
      <c r="AC22" s="8">
        <f t="shared" si="8"/>
        <v>48528.85001621212</v>
      </c>
      <c r="AD22" s="7">
        <f t="shared" si="9"/>
        <v>48640.720569146171</v>
      </c>
      <c r="AE22" s="7">
        <f t="shared" si="10"/>
        <v>48752.849010338643</v>
      </c>
      <c r="AF22" s="7">
        <f t="shared" si="11"/>
        <v>48865.235934283373</v>
      </c>
      <c r="AG22" s="27">
        <f t="shared" si="12"/>
        <v>11.022134077793453</v>
      </c>
      <c r="AH22" s="13">
        <f t="shared" si="13"/>
        <v>22.097629525531374</v>
      </c>
      <c r="AI22" s="13">
        <f t="shared" si="14"/>
        <v>33.226680243518786</v>
      </c>
      <c r="AJ22" s="27">
        <f t="shared" si="15"/>
        <v>44.409480758789869</v>
      </c>
      <c r="AK22" s="13">
        <f t="shared" si="16"/>
        <v>55.646226227087027</v>
      </c>
      <c r="AL22" s="14">
        <f t="shared" si="17"/>
        <v>66.937112434694427</v>
      </c>
      <c r="AM22" s="13">
        <f t="shared" si="18"/>
        <v>78.282335800380679</v>
      </c>
      <c r="AN22" s="13">
        <f t="shared" si="19"/>
        <v>89.682093377312412</v>
      </c>
      <c r="AO22" s="14">
        <f t="shared" si="20"/>
        <v>101.13658285504061</v>
      </c>
    </row>
    <row r="23" spans="1:41" x14ac:dyDescent="0.4">
      <c r="A23" s="36">
        <v>19</v>
      </c>
      <c r="B23" s="22">
        <f t="shared" si="21"/>
        <v>15488.166189124815</v>
      </c>
      <c r="C23" s="7">
        <f t="shared" si="21"/>
        <v>15523.870099580823</v>
      </c>
      <c r="D23" s="7">
        <f t="shared" si="21"/>
        <v>15559.656316050745</v>
      </c>
      <c r="E23" s="7">
        <f t="shared" si="21"/>
        <v>15595.525028269536</v>
      </c>
      <c r="F23" s="6">
        <f t="shared" si="21"/>
        <v>15631.476426409541</v>
      </c>
      <c r="G23" s="7">
        <f t="shared" si="21"/>
        <v>15667.510701081494</v>
      </c>
      <c r="H23" s="8">
        <f t="shared" si="21"/>
        <v>15703.628043335524</v>
      </c>
      <c r="I23" s="7">
        <f t="shared" si="21"/>
        <v>15739.828644662195</v>
      </c>
      <c r="J23" s="7">
        <f t="shared" si="21"/>
        <v>15776.112696993487</v>
      </c>
      <c r="K23" s="7">
        <f t="shared" si="21"/>
        <v>15812.480392703834</v>
      </c>
      <c r="L23" s="27">
        <f t="shared" si="22"/>
        <v>3.5666926733993023</v>
      </c>
      <c r="M23" s="13">
        <f t="shared" si="23"/>
        <v>7.1506527476431074</v>
      </c>
      <c r="N23" s="13">
        <f t="shared" si="24"/>
        <v>10.751942967630384</v>
      </c>
      <c r="O23" s="27">
        <f t="shared" si="25"/>
        <v>14.370626281086516</v>
      </c>
      <c r="P23" s="13">
        <f t="shared" si="26"/>
        <v>18.006765839159925</v>
      </c>
      <c r="Q23" s="14">
        <f t="shared" si="27"/>
        <v>21.66042499705145</v>
      </c>
      <c r="R23" s="13">
        <f t="shared" si="28"/>
        <v>25.331667314636434</v>
      </c>
      <c r="S23" s="13">
        <f t="shared" si="29"/>
        <v>29.020556557070449</v>
      </c>
      <c r="T23" s="14">
        <f t="shared" si="30"/>
        <v>32.727156695425947</v>
      </c>
      <c r="V23" s="33">
        <v>69</v>
      </c>
      <c r="W23" s="22">
        <f t="shared" si="2"/>
        <v>48977.881936844635</v>
      </c>
      <c r="X23" s="7">
        <f t="shared" si="3"/>
        <v>49090.787615260328</v>
      </c>
      <c r="Y23" s="7">
        <f t="shared" si="4"/>
        <v>49203.953568145116</v>
      </c>
      <c r="Z23" s="7">
        <f t="shared" si="5"/>
        <v>49317.380395493601</v>
      </c>
      <c r="AA23" s="6">
        <f t="shared" si="6"/>
        <v>49431.06869868355</v>
      </c>
      <c r="AB23" s="7">
        <f t="shared" si="7"/>
        <v>49545.019080479033</v>
      </c>
      <c r="AC23" s="8">
        <f t="shared" si="8"/>
        <v>49659.232145033617</v>
      </c>
      <c r="AD23" s="7">
        <f t="shared" si="9"/>
        <v>49773.708497893611</v>
      </c>
      <c r="AE23" s="7">
        <f t="shared" si="10"/>
        <v>49888.448746001239</v>
      </c>
      <c r="AF23" s="7">
        <f t="shared" si="11"/>
        <v>50003.453497697868</v>
      </c>
      <c r="AG23" s="27">
        <f t="shared" si="12"/>
        <v>11.278872561779281</v>
      </c>
      <c r="AH23" s="13">
        <f t="shared" si="13"/>
        <v>22.612349439485115</v>
      </c>
      <c r="AI23" s="13">
        <f t="shared" si="14"/>
        <v>34.000629049929557</v>
      </c>
      <c r="AJ23" s="27">
        <f t="shared" si="15"/>
        <v>45.443910451307602</v>
      </c>
      <c r="AK23" s="13">
        <f t="shared" si="16"/>
        <v>56.942393345052551</v>
      </c>
      <c r="AL23" s="14">
        <f t="shared" si="17"/>
        <v>68.496278077938769</v>
      </c>
      <c r="AM23" s="13">
        <f t="shared" si="18"/>
        <v>80.105765643900668</v>
      </c>
      <c r="AN23" s="13">
        <f t="shared" si="19"/>
        <v>91.771057686084532</v>
      </c>
      <c r="AO23" s="14">
        <f t="shared" si="20"/>
        <v>103.49235649876209</v>
      </c>
    </row>
    <row r="24" spans="1:41" x14ac:dyDescent="0.4">
      <c r="A24" s="36">
        <v>20</v>
      </c>
      <c r="B24" s="22">
        <f t="shared" si="21"/>
        <v>15848.931924611135</v>
      </c>
      <c r="C24" s="7">
        <f t="shared" si="21"/>
        <v>15885.46748597779</v>
      </c>
      <c r="D24" s="7">
        <f t="shared" si="21"/>
        <v>15922.087270511702</v>
      </c>
      <c r="E24" s="7">
        <f t="shared" si="21"/>
        <v>15958.791472367329</v>
      </c>
      <c r="F24" s="6">
        <f t="shared" si="21"/>
        <v>15995.580286146689</v>
      </c>
      <c r="G24" s="7">
        <f t="shared" si="21"/>
        <v>16032.453906900417</v>
      </c>
      <c r="H24" s="8">
        <f t="shared" si="21"/>
        <v>16069.412530128775</v>
      </c>
      <c r="I24" s="7">
        <f t="shared" si="21"/>
        <v>16106.456351782705</v>
      </c>
      <c r="J24" s="7">
        <f t="shared" si="21"/>
        <v>16143.585568264863</v>
      </c>
      <c r="K24" s="7">
        <f t="shared" si="21"/>
        <v>16180.80037643066</v>
      </c>
      <c r="L24" s="27">
        <f t="shared" si="22"/>
        <v>3.6497716183093871</v>
      </c>
      <c r="M24" s="13">
        <f t="shared" si="23"/>
        <v>7.3172128468977462</v>
      </c>
      <c r="N24" s="13">
        <f t="shared" si="24"/>
        <v>11.002387892178376</v>
      </c>
      <c r="O24" s="27">
        <f t="shared" si="25"/>
        <v>14.705361168120362</v>
      </c>
      <c r="P24" s="13">
        <f t="shared" si="26"/>
        <v>18.426197296852479</v>
      </c>
      <c r="Q24" s="14">
        <f t="shared" si="27"/>
        <v>22.164961109305295</v>
      </c>
      <c r="R24" s="13">
        <f t="shared" si="28"/>
        <v>25.921717645853278</v>
      </c>
      <c r="S24" s="13">
        <f t="shared" si="29"/>
        <v>29.696532156938702</v>
      </c>
      <c r="T24" s="14">
        <f t="shared" si="30"/>
        <v>33.489470103702843</v>
      </c>
      <c r="V24" s="33">
        <v>70</v>
      </c>
      <c r="W24" s="22">
        <f t="shared" si="2"/>
        <v>50118.723362727236</v>
      </c>
      <c r="X24" s="7">
        <f t="shared" si="3"/>
        <v>50234.258952238713</v>
      </c>
      <c r="Y24" s="7">
        <f t="shared" si="4"/>
        <v>50350.060878790493</v>
      </c>
      <c r="Z24" s="7">
        <f t="shared" si="5"/>
        <v>50466.12975635285</v>
      </c>
      <c r="AA24" s="6">
        <f t="shared" si="6"/>
        <v>50582.466200311428</v>
      </c>
      <c r="AB24" s="7">
        <f t="shared" si="7"/>
        <v>50699.070827470452</v>
      </c>
      <c r="AC24" s="8">
        <f t="shared" si="8"/>
        <v>50815.944256056078</v>
      </c>
      <c r="AD24" s="7">
        <f t="shared" si="9"/>
        <v>50933.087105719555</v>
      </c>
      <c r="AE24" s="7">
        <f t="shared" si="10"/>
        <v>51050.499997540639</v>
      </c>
      <c r="AF24" s="7">
        <f t="shared" si="11"/>
        <v>51168.183554030787</v>
      </c>
      <c r="AG24" s="27">
        <f t="shared" si="12"/>
        <v>11.541591253306251</v>
      </c>
      <c r="AH24" s="13">
        <f t="shared" si="13"/>
        <v>23.139058720444154</v>
      </c>
      <c r="AI24" s="13">
        <f t="shared" si="14"/>
        <v>34.792605439943145</v>
      </c>
      <c r="AJ24" s="27">
        <f t="shared" si="15"/>
        <v>46.502435106645862</v>
      </c>
      <c r="AK24" s="13">
        <f t="shared" si="16"/>
        <v>58.268752073672658</v>
      </c>
      <c r="AL24" s="14">
        <f t="shared" si="17"/>
        <v>70.091761354458868</v>
      </c>
      <c r="AM24" s="13">
        <f t="shared" si="18"/>
        <v>81.971668624675658</v>
      </c>
      <c r="AN24" s="13">
        <f t="shared" si="19"/>
        <v>93.908680224361888</v>
      </c>
      <c r="AO24" s="14">
        <f t="shared" si="20"/>
        <v>105.90300315982313</v>
      </c>
    </row>
    <row r="25" spans="1:41" x14ac:dyDescent="0.4">
      <c r="A25" s="36">
        <v>21</v>
      </c>
      <c r="B25" s="22">
        <f t="shared" si="21"/>
        <v>16218.1009735893</v>
      </c>
      <c r="C25" s="7">
        <f t="shared" si="21"/>
        <v>16255.487557504839</v>
      </c>
      <c r="D25" s="7">
        <f t="shared" si="21"/>
        <v>16292.960326397224</v>
      </c>
      <c r="E25" s="7">
        <f t="shared" si="21"/>
        <v>16330.519478943344</v>
      </c>
      <c r="F25" s="6">
        <f t="shared" si="21"/>
        <v>16368.165214278086</v>
      </c>
      <c r="G25" s="7">
        <f t="shared" si="21"/>
        <v>16405.897731995392</v>
      </c>
      <c r="H25" s="8">
        <f t="shared" si="21"/>
        <v>16443.717232149316</v>
      </c>
      <c r="I25" s="7">
        <f t="shared" si="21"/>
        <v>16481.623915255084</v>
      </c>
      <c r="J25" s="7">
        <f t="shared" si="21"/>
        <v>16519.61798229015</v>
      </c>
      <c r="K25" s="7">
        <f t="shared" si="21"/>
        <v>16557.699634695284</v>
      </c>
      <c r="L25" s="27">
        <f t="shared" si="22"/>
        <v>3.7347857204422326</v>
      </c>
      <c r="M25" s="13">
        <f t="shared" si="23"/>
        <v>7.4876526292573544</v>
      </c>
      <c r="N25" s="13">
        <f t="shared" si="24"/>
        <v>11.258666428420838</v>
      </c>
      <c r="O25" s="27">
        <f t="shared" si="25"/>
        <v>15.047893032295178</v>
      </c>
      <c r="P25" s="13">
        <f t="shared" si="26"/>
        <v>18.855398568250166</v>
      </c>
      <c r="Q25" s="14">
        <f t="shared" si="27"/>
        <v>22.681249377328641</v>
      </c>
      <c r="R25" s="13">
        <f t="shared" si="28"/>
        <v>26.525512014883134</v>
      </c>
      <c r="S25" s="13">
        <f t="shared" si="29"/>
        <v>30.388253251232527</v>
      </c>
      <c r="T25" s="14">
        <f t="shared" si="30"/>
        <v>34.269540072313248</v>
      </c>
      <c r="V25" s="33">
        <v>71</v>
      </c>
      <c r="W25" s="22">
        <f t="shared" si="2"/>
        <v>51286.138399136493</v>
      </c>
      <c r="X25" s="7">
        <f t="shared" si="3"/>
        <v>51404.365158242617</v>
      </c>
      <c r="Y25" s="7">
        <f t="shared" si="4"/>
        <v>51522.864458175653</v>
      </c>
      <c r="Z25" s="7">
        <f t="shared" si="5"/>
        <v>51641.636927207095</v>
      </c>
      <c r="AA25" s="6">
        <f t="shared" si="6"/>
        <v>51760.683195056772</v>
      </c>
      <c r="AB25" s="7">
        <f t="shared" si="7"/>
        <v>51880.003892896115</v>
      </c>
      <c r="AC25" s="8">
        <f t="shared" si="8"/>
        <v>51999.599653351601</v>
      </c>
      <c r="AD25" s="7">
        <f t="shared" si="9"/>
        <v>52119.471110508057</v>
      </c>
      <c r="AE25" s="7">
        <f t="shared" si="10"/>
        <v>52239.618899911991</v>
      </c>
      <c r="AF25" s="7">
        <f t="shared" si="11"/>
        <v>52360.043658575036</v>
      </c>
      <c r="AG25" s="27">
        <f t="shared" si="12"/>
        <v>11.810429449258663</v>
      </c>
      <c r="AH25" s="13">
        <f t="shared" si="13"/>
        <v>23.678036636585603</v>
      </c>
      <c r="AI25" s="13">
        <f t="shared" si="14"/>
        <v>35.603029329882702</v>
      </c>
      <c r="AJ25" s="27">
        <f t="shared" si="15"/>
        <v>47.585615968637285</v>
      </c>
      <c r="AK25" s="13">
        <f t="shared" si="16"/>
        <v>59.626005665937555</v>
      </c>
      <c r="AL25" s="14">
        <f t="shared" si="17"/>
        <v>71.724408210640831</v>
      </c>
      <c r="AM25" s="13">
        <f t="shared" si="18"/>
        <v>83.881034069192538</v>
      </c>
      <c r="AN25" s="13">
        <f t="shared" si="19"/>
        <v>96.096094387918129</v>
      </c>
      <c r="AO25" s="14">
        <f t="shared" si="20"/>
        <v>108.36980099491484</v>
      </c>
    </row>
    <row r="26" spans="1:41" x14ac:dyDescent="0.4">
      <c r="A26" s="36">
        <v>22</v>
      </c>
      <c r="B26" s="22">
        <f t="shared" si="21"/>
        <v>16595.869074375605</v>
      </c>
      <c r="C26" s="7">
        <f t="shared" si="21"/>
        <v>16634.126503701696</v>
      </c>
      <c r="D26" s="7">
        <f t="shared" si="21"/>
        <v>16672.472125510631</v>
      </c>
      <c r="E26" s="7">
        <f t="shared" si="21"/>
        <v>16710.906143107077</v>
      </c>
      <c r="F26" s="6">
        <f t="shared" si="21"/>
        <v>16749.428760264374</v>
      </c>
      <c r="G26" s="7">
        <f t="shared" si="21"/>
        <v>16788.040181225606</v>
      </c>
      <c r="H26" s="8">
        <f t="shared" si="21"/>
        <v>16826.740610704677</v>
      </c>
      <c r="I26" s="7">
        <f t="shared" si="21"/>
        <v>16865.530253887409</v>
      </c>
      <c r="J26" s="7">
        <f t="shared" si="21"/>
        <v>16904.409316432644</v>
      </c>
      <c r="K26" s="7">
        <f t="shared" si="21"/>
        <v>16943.378004473285</v>
      </c>
      <c r="L26" s="27">
        <f t="shared" si="22"/>
        <v>3.8217800553975394</v>
      </c>
      <c r="M26" s="13">
        <f t="shared" si="23"/>
        <v>7.6620624641473114</v>
      </c>
      <c r="N26" s="13">
        <f t="shared" si="24"/>
        <v>11.520914458629704</v>
      </c>
      <c r="O26" s="27">
        <f t="shared" si="25"/>
        <v>15.39840348853977</v>
      </c>
      <c r="P26" s="13">
        <f t="shared" si="26"/>
        <v>19.294597221552976</v>
      </c>
      <c r="Q26" s="14">
        <f t="shared" si="27"/>
        <v>23.209563543990953</v>
      </c>
      <c r="R26" s="13">
        <f t="shared" si="28"/>
        <v>27.143370561487245</v>
      </c>
      <c r="S26" s="13">
        <f t="shared" si="29"/>
        <v>31.096086599642149</v>
      </c>
      <c r="T26" s="14">
        <f t="shared" si="30"/>
        <v>35.067780204684823</v>
      </c>
      <c r="V26" s="33">
        <v>72</v>
      </c>
      <c r="W26" s="22">
        <f t="shared" si="2"/>
        <v>52480.746024977263</v>
      </c>
      <c r="X26" s="7">
        <f t="shared" si="3"/>
        <v>52601.726639070628</v>
      </c>
      <c r="Y26" s="7">
        <f t="shared" si="4"/>
        <v>52722.986142282272</v>
      </c>
      <c r="Z26" s="7">
        <f t="shared" si="5"/>
        <v>52844.525177518051</v>
      </c>
      <c r="AA26" s="6">
        <f t="shared" si="6"/>
        <v>52966.344389165788</v>
      </c>
      <c r="AB26" s="7">
        <f t="shared" si="7"/>
        <v>53088.444423098845</v>
      </c>
      <c r="AC26" s="8">
        <f t="shared" si="8"/>
        <v>53210.825926679434</v>
      </c>
      <c r="AD26" s="7">
        <f t="shared" si="9"/>
        <v>53333.489548762103</v>
      </c>
      <c r="AE26" s="7">
        <f t="shared" si="10"/>
        <v>53456.43593969717</v>
      </c>
      <c r="AF26" s="7">
        <f t="shared" si="11"/>
        <v>53579.665751334163</v>
      </c>
      <c r="AG26" s="27">
        <f t="shared" si="12"/>
        <v>12.085529691255942</v>
      </c>
      <c r="AH26" s="13">
        <f t="shared" si="13"/>
        <v>24.229568961185578</v>
      </c>
      <c r="AI26" s="13">
        <f t="shared" si="14"/>
        <v>36.432330417243065</v>
      </c>
      <c r="AJ26" s="27">
        <f t="shared" si="15"/>
        <v>48.694027354053105</v>
      </c>
      <c r="AK26" s="13">
        <f t="shared" si="16"/>
        <v>61.01487375565921</v>
      </c>
      <c r="AL26" s="14">
        <f t="shared" si="17"/>
        <v>73.395084297430003</v>
      </c>
      <c r="AM26" s="13">
        <f t="shared" si="18"/>
        <v>85.834874348271114</v>
      </c>
      <c r="AN26" s="13">
        <f t="shared" si="19"/>
        <v>98.3344599727061</v>
      </c>
      <c r="AO26" s="14">
        <f t="shared" si="20"/>
        <v>110.89405793297919</v>
      </c>
    </row>
    <row r="27" spans="1:41" x14ac:dyDescent="0.4">
      <c r="A27" s="36">
        <v>23</v>
      </c>
      <c r="B27" s="22">
        <f t="shared" si="21"/>
        <v>16982.436524617442</v>
      </c>
      <c r="C27" s="7">
        <f t="shared" si="21"/>
        <v>17021.585083949507</v>
      </c>
      <c r="D27" s="7">
        <f t="shared" si="21"/>
        <v>17060.823890031235</v>
      </c>
      <c r="E27" s="7">
        <f t="shared" si="21"/>
        <v>17100.153150902875</v>
      </c>
      <c r="F27" s="6">
        <f t="shared" si="21"/>
        <v>17139.573075084252</v>
      </c>
      <c r="G27" s="7">
        <f t="shared" si="21"/>
        <v>17179.083871575884</v>
      </c>
      <c r="H27" s="8">
        <f t="shared" si="21"/>
        <v>17218.685749860073</v>
      </c>
      <c r="I27" s="7">
        <f t="shared" si="21"/>
        <v>17258.378919902039</v>
      </c>
      <c r="J27" s="7">
        <f t="shared" si="21"/>
        <v>17298.163592151017</v>
      </c>
      <c r="K27" s="7">
        <f t="shared" si="21"/>
        <v>17338.039977541383</v>
      </c>
      <c r="L27" s="27">
        <f t="shared" si="22"/>
        <v>3.910800748730253</v>
      </c>
      <c r="M27" s="13">
        <f t="shared" si="23"/>
        <v>7.8405348259802849</v>
      </c>
      <c r="N27" s="13">
        <f t="shared" si="24"/>
        <v>11.789271030185773</v>
      </c>
      <c r="O27" s="27">
        <f t="shared" si="25"/>
        <v>15.75707838213566</v>
      </c>
      <c r="P27" s="13">
        <f t="shared" si="26"/>
        <v>19.744026125696109</v>
      </c>
      <c r="Q27" s="14">
        <f t="shared" si="27"/>
        <v>23.750183728458069</v>
      </c>
      <c r="R27" s="13">
        <f t="shared" si="28"/>
        <v>27.775620882450312</v>
      </c>
      <c r="S27" s="13">
        <f t="shared" si="29"/>
        <v>31.820407504765171</v>
      </c>
      <c r="T27" s="14">
        <f t="shared" si="30"/>
        <v>35.88461373829341</v>
      </c>
      <c r="V27" s="33">
        <v>73</v>
      </c>
      <c r="W27" s="22">
        <f t="shared" si="2"/>
        <v>53703.179637025285</v>
      </c>
      <c r="X27" s="7">
        <f t="shared" si="3"/>
        <v>53826.97825162884</v>
      </c>
      <c r="Y27" s="7">
        <f t="shared" si="4"/>
        <v>53951.062251512776</v>
      </c>
      <c r="Z27" s="7">
        <f t="shared" si="5"/>
        <v>54075.432294558086</v>
      </c>
      <c r="AA27" s="6">
        <f t="shared" si="6"/>
        <v>54200.089040162391</v>
      </c>
      <c r="AB27" s="7">
        <f t="shared" si="7"/>
        <v>54325.033149243325</v>
      </c>
      <c r="AC27" s="8">
        <f t="shared" si="8"/>
        <v>54450.265284242123</v>
      </c>
      <c r="AD27" s="7">
        <f t="shared" si="9"/>
        <v>54575.786109127104</v>
      </c>
      <c r="AE27" s="7">
        <f t="shared" si="10"/>
        <v>54701.596289397166</v>
      </c>
      <c r="AF27" s="7">
        <f t="shared" si="11"/>
        <v>54827.696492085386</v>
      </c>
      <c r="AG27" s="27">
        <f t="shared" si="12"/>
        <v>12.36703784106794</v>
      </c>
      <c r="AH27" s="13">
        <f t="shared" si="13"/>
        <v>24.793948123973678</v>
      </c>
      <c r="AI27" s="13">
        <f t="shared" si="14"/>
        <v>37.280948408406402</v>
      </c>
      <c r="AJ27" s="27">
        <f t="shared" si="15"/>
        <v>49.828256957342091</v>
      </c>
      <c r="AK27" s="13">
        <f t="shared" si="16"/>
        <v>62.436092739051674</v>
      </c>
      <c r="AL27" s="14">
        <f t="shared" si="17"/>
        <v>75.104675429422059</v>
      </c>
      <c r="AM27" s="13">
        <f t="shared" si="18"/>
        <v>87.834225413884269</v>
      </c>
      <c r="AN27" s="13">
        <f t="shared" si="19"/>
        <v>100.6249637897854</v>
      </c>
      <c r="AO27" s="14">
        <f t="shared" si="20"/>
        <v>113.47711236838222</v>
      </c>
    </row>
    <row r="28" spans="1:41" x14ac:dyDescent="0.4">
      <c r="A28" s="36">
        <v>24</v>
      </c>
      <c r="B28" s="22">
        <f t="shared" si="21"/>
        <v>17378.008287493754</v>
      </c>
      <c r="C28" s="7">
        <f t="shared" si="21"/>
        <v>17418.068733916145</v>
      </c>
      <c r="D28" s="7">
        <f t="shared" si="21"/>
        <v>17458.221529205039</v>
      </c>
      <c r="E28" s="7">
        <f t="shared" si="21"/>
        <v>17498.46688624657</v>
      </c>
      <c r="F28" s="6">
        <f t="shared" si="21"/>
        <v>17538.805018417614</v>
      </c>
      <c r="G28" s="7">
        <f t="shared" si="21"/>
        <v>17579.236139586927</v>
      </c>
      <c r="H28" s="8">
        <f t="shared" si="21"/>
        <v>17619.760464116291</v>
      </c>
      <c r="I28" s="7">
        <f t="shared" si="21"/>
        <v>17660.378206861646</v>
      </c>
      <c r="J28" s="7">
        <f t="shared" si="21"/>
        <v>17701.089583174213</v>
      </c>
      <c r="K28" s="7">
        <f t="shared" si="21"/>
        <v>17741.894808901656</v>
      </c>
      <c r="L28" s="27">
        <f t="shared" si="22"/>
        <v>4.0018950003759528</v>
      </c>
      <c r="M28" s="13">
        <f t="shared" si="23"/>
        <v>8.0231643431579869</v>
      </c>
      <c r="N28" s="13">
        <f t="shared" si="24"/>
        <v>12.06387842928234</v>
      </c>
      <c r="O28" s="27">
        <f t="shared" si="25"/>
        <v>16.124107887259015</v>
      </c>
      <c r="P28" s="13">
        <f t="shared" si="26"/>
        <v>20.203923573830252</v>
      </c>
      <c r="Q28" s="14">
        <f t="shared" si="27"/>
        <v>24.303396574712679</v>
      </c>
      <c r="R28" s="13">
        <f t="shared" si="28"/>
        <v>28.422598205259419</v>
      </c>
      <c r="S28" s="13">
        <f t="shared" si="29"/>
        <v>32.561600011147675</v>
      </c>
      <c r="T28" s="14">
        <f t="shared" si="30"/>
        <v>36.720473769099044</v>
      </c>
      <c r="V28" s="33">
        <v>74</v>
      </c>
      <c r="W28" s="22">
        <f t="shared" si="2"/>
        <v>54954.087385762461</v>
      </c>
      <c r="X28" s="7">
        <f t="shared" si="3"/>
        <v>55080.769640540348</v>
      </c>
      <c r="Y28" s="7">
        <f t="shared" si="4"/>
        <v>55207.743928075746</v>
      </c>
      <c r="Z28" s="7">
        <f t="shared" si="5"/>
        <v>55335.010921573674</v>
      </c>
      <c r="AA28" s="6">
        <f t="shared" si="6"/>
        <v>55462.57129579108</v>
      </c>
      <c r="AB28" s="7">
        <f t="shared" si="7"/>
        <v>55590.425727040369</v>
      </c>
      <c r="AC28" s="8">
        <f t="shared" si="8"/>
        <v>55718.574893192999</v>
      </c>
      <c r="AD28" s="7">
        <f t="shared" si="9"/>
        <v>55847.019473683082</v>
      </c>
      <c r="AE28" s="7">
        <f t="shared" si="10"/>
        <v>55975.760149511021</v>
      </c>
      <c r="AF28" s="7">
        <f t="shared" si="11"/>
        <v>56104.797603247054</v>
      </c>
      <c r="AG28" s="27">
        <f t="shared" si="12"/>
        <v>12.655103158038401</v>
      </c>
      <c r="AH28" s="13">
        <f t="shared" si="13"/>
        <v>25.371473366234568</v>
      </c>
      <c r="AI28" s="13">
        <f t="shared" si="14"/>
        <v>38.149333251909411</v>
      </c>
      <c r="AJ28" s="27">
        <f t="shared" si="15"/>
        <v>50.988906162005151</v>
      </c>
      <c r="AK28" s="13">
        <f t="shared" si="16"/>
        <v>63.890416165275383</v>
      </c>
      <c r="AL28" s="14">
        <f t="shared" si="17"/>
        <v>76.854088054431486</v>
      </c>
      <c r="AM28" s="13">
        <f t="shared" si="18"/>
        <v>89.880147348434548</v>
      </c>
      <c r="AN28" s="13">
        <f t="shared" si="19"/>
        <v>102.96882029459812</v>
      </c>
      <c r="AO28" s="14">
        <f t="shared" si="20"/>
        <v>116.12033387082192</v>
      </c>
    </row>
    <row r="29" spans="1:41" x14ac:dyDescent="0.4">
      <c r="A29" s="36">
        <v>25</v>
      </c>
      <c r="B29" s="22">
        <f t="shared" si="21"/>
        <v>17782.79410038923</v>
      </c>
      <c r="C29" s="7">
        <f t="shared" si="21"/>
        <v>17823.787674480896</v>
      </c>
      <c r="D29" s="7">
        <f t="shared" si="21"/>
        <v>17864.87574852051</v>
      </c>
      <c r="E29" s="7">
        <f t="shared" si="21"/>
        <v>17906.058540352944</v>
      </c>
      <c r="F29" s="6">
        <f t="shared" si="21"/>
        <v>17947.336268325267</v>
      </c>
      <c r="G29" s="7">
        <f t="shared" si="21"/>
        <v>17988.70915128788</v>
      </c>
      <c r="H29" s="8">
        <f t="shared" si="21"/>
        <v>18030.177408595689</v>
      </c>
      <c r="I29" s="7">
        <f t="shared" si="21"/>
        <v>18071.741260109273</v>
      </c>
      <c r="J29" s="7">
        <f t="shared" si="21"/>
        <v>18113.400926196027</v>
      </c>
      <c r="K29" s="7">
        <f t="shared" si="21"/>
        <v>18155.156627731358</v>
      </c>
      <c r="L29" s="27">
        <f t="shared" si="22"/>
        <v>4.0951111097310786</v>
      </c>
      <c r="M29" s="13">
        <f t="shared" si="23"/>
        <v>8.2100478482716426</v>
      </c>
      <c r="N29" s="13">
        <f t="shared" si="24"/>
        <v>12.344882256413257</v>
      </c>
      <c r="O29" s="27">
        <f t="shared" si="25"/>
        <v>16.499686607807234</v>
      </c>
      <c r="P29" s="13">
        <f t="shared" si="26"/>
        <v>20.674533409677679</v>
      </c>
      <c r="Q29" s="14">
        <f t="shared" si="27"/>
        <v>24.869495403527253</v>
      </c>
      <c r="R29" s="13">
        <f t="shared" si="28"/>
        <v>29.084645565853862</v>
      </c>
      <c r="S29" s="13">
        <f t="shared" si="29"/>
        <v>33.320057108852779</v>
      </c>
      <c r="T29" s="14">
        <f t="shared" si="30"/>
        <v>37.575803481144249</v>
      </c>
      <c r="V29" s="33">
        <v>75</v>
      </c>
      <c r="W29" s="22">
        <f t="shared" si="2"/>
        <v>56234.132519034923</v>
      </c>
      <c r="X29" s="7">
        <f t="shared" si="3"/>
        <v>56363.765582595457</v>
      </c>
      <c r="Y29" s="7">
        <f t="shared" si="4"/>
        <v>56493.697481230265</v>
      </c>
      <c r="Z29" s="7">
        <f t="shared" si="5"/>
        <v>56623.928903825348</v>
      </c>
      <c r="AA29" s="6">
        <f t="shared" si="6"/>
        <v>56754.460540854721</v>
      </c>
      <c r="AB29" s="7">
        <f t="shared" si="7"/>
        <v>56885.293084384153</v>
      </c>
      <c r="AC29" s="8">
        <f t="shared" si="8"/>
        <v>57016.427228074761</v>
      </c>
      <c r="AD29" s="7">
        <f t="shared" si="9"/>
        <v>57147.863667186713</v>
      </c>
      <c r="AE29" s="7">
        <f t="shared" si="10"/>
        <v>57279.603098582935</v>
      </c>
      <c r="AF29" s="7">
        <f t="shared" si="11"/>
        <v>57411.646220732771</v>
      </c>
      <c r="AG29" s="27">
        <f t="shared" si="12"/>
        <v>12.949878378203721</v>
      </c>
      <c r="AH29" s="13">
        <f t="shared" si="13"/>
        <v>25.962450899496616</v>
      </c>
      <c r="AI29" s="13">
        <f t="shared" si="14"/>
        <v>39.037945376861899</v>
      </c>
      <c r="AJ29" s="27">
        <f t="shared" si="15"/>
        <v>52.176590359631518</v>
      </c>
      <c r="AK29" s="13">
        <f t="shared" si="16"/>
        <v>65.378615135814471</v>
      </c>
      <c r="AL29" s="14">
        <f t="shared" si="17"/>
        <v>78.644249734243203</v>
      </c>
      <c r="AM29" s="13">
        <f t="shared" si="18"/>
        <v>91.973724926814612</v>
      </c>
      <c r="AN29" s="13">
        <f t="shared" si="19"/>
        <v>105.36727223087655</v>
      </c>
      <c r="AO29" s="14">
        <f t="shared" si="20"/>
        <v>118.82512391130876</v>
      </c>
    </row>
    <row r="30" spans="1:41" x14ac:dyDescent="0.4">
      <c r="A30" s="36">
        <v>26</v>
      </c>
      <c r="B30" s="22">
        <f t="shared" si="21"/>
        <v>18197.008586099837</v>
      </c>
      <c r="C30" s="7">
        <f t="shared" si="21"/>
        <v>18238.957023196381</v>
      </c>
      <c r="D30" s="7">
        <f t="shared" si="21"/>
        <v>18281.002161427426</v>
      </c>
      <c r="E30" s="7">
        <f t="shared" si="21"/>
        <v>18323.144223712119</v>
      </c>
      <c r="F30" s="6">
        <f t="shared" si="21"/>
        <v>18365.383433483468</v>
      </c>
      <c r="G30" s="7">
        <f t="shared" si="21"/>
        <v>18407.720014689563</v>
      </c>
      <c r="H30" s="8">
        <f t="shared" si="21"/>
        <v>18450.154191794736</v>
      </c>
      <c r="I30" s="7">
        <f t="shared" si="21"/>
        <v>18492.686189780783</v>
      </c>
      <c r="J30" s="7">
        <f t="shared" si="21"/>
        <v>18535.316234148115</v>
      </c>
      <c r="K30" s="7">
        <f t="shared" si="21"/>
        <v>18578.044550916984</v>
      </c>
      <c r="L30" s="27">
        <f t="shared" si="22"/>
        <v>4.1904985011969984</v>
      </c>
      <c r="M30" s="13">
        <f t="shared" si="23"/>
        <v>8.401284429426596</v>
      </c>
      <c r="N30" s="13">
        <f t="shared" si="24"/>
        <v>12.632431503523549</v>
      </c>
      <c r="O30" s="27">
        <f t="shared" si="25"/>
        <v>16.884013680595672</v>
      </c>
      <c r="P30" s="13">
        <f t="shared" si="26"/>
        <v>21.156105156795093</v>
      </c>
      <c r="Q30" s="14">
        <f t="shared" si="27"/>
        <v>25.448780367984</v>
      </c>
      <c r="R30" s="13">
        <f t="shared" si="28"/>
        <v>29.762113990509533</v>
      </c>
      <c r="S30" s="13">
        <f t="shared" si="29"/>
        <v>34.096180941887724</v>
      </c>
      <c r="T30" s="14">
        <f t="shared" si="30"/>
        <v>38.451056381578383</v>
      </c>
      <c r="V30" s="33">
        <v>76</v>
      </c>
      <c r="W30" s="22">
        <f t="shared" si="2"/>
        <v>57543.99373371571</v>
      </c>
      <c r="X30" s="7">
        <f t="shared" si="3"/>
        <v>57676.646339225081</v>
      </c>
      <c r="Y30" s="7">
        <f t="shared" si="4"/>
        <v>57809.604740571813</v>
      </c>
      <c r="Z30" s="7">
        <f t="shared" si="5"/>
        <v>57942.869642688114</v>
      </c>
      <c r="AA30" s="6">
        <f t="shared" si="6"/>
        <v>58076.441752131221</v>
      </c>
      <c r="AB30" s="7">
        <f t="shared" si="7"/>
        <v>58210.321777087156</v>
      </c>
      <c r="AC30" s="8">
        <f t="shared" si="8"/>
        <v>58344.510427374487</v>
      </c>
      <c r="AD30" s="7">
        <f t="shared" si="9"/>
        <v>58479.008414448093</v>
      </c>
      <c r="AE30" s="7">
        <f t="shared" si="10"/>
        <v>58613.816451402883</v>
      </c>
      <c r="AF30" s="7">
        <f t="shared" si="11"/>
        <v>58748.935252977681</v>
      </c>
      <c r="AG30" s="27">
        <f t="shared" si="12"/>
        <v>13.251519795303466</v>
      </c>
      <c r="AH30" s="13">
        <f t="shared" si="13"/>
        <v>26.567194067902165</v>
      </c>
      <c r="AI30" s="13">
        <f t="shared" si="14"/>
        <v>39.947255937193404</v>
      </c>
      <c r="AJ30" s="27">
        <f t="shared" si="15"/>
        <v>53.391939276123594</v>
      </c>
      <c r="AK30" s="13">
        <f t="shared" si="16"/>
        <v>66.901478713502001</v>
      </c>
      <c r="AL30" s="14">
        <f t="shared" si="17"/>
        <v>80.476109636219917</v>
      </c>
      <c r="AM30" s="13">
        <f t="shared" si="18"/>
        <v>94.116068191578961</v>
      </c>
      <c r="AN30" s="13">
        <f t="shared" si="19"/>
        <v>107.82159128957574</v>
      </c>
      <c r="AO30" s="14">
        <f t="shared" si="20"/>
        <v>121.59291660534655</v>
      </c>
    </row>
    <row r="31" spans="1:41" x14ac:dyDescent="0.4">
      <c r="A31" s="36">
        <v>27</v>
      </c>
      <c r="B31" s="22">
        <f t="shared" si="21"/>
        <v>18620.871366628675</v>
      </c>
      <c r="C31" s="7">
        <f t="shared" si="21"/>
        <v>18663.796908346703</v>
      </c>
      <c r="D31" s="7">
        <f t="shared" si="21"/>
        <v>18706.82140365801</v>
      </c>
      <c r="E31" s="7">
        <f t="shared" si="21"/>
        <v>18749.945080674188</v>
      </c>
      <c r="F31" s="6">
        <f t="shared" si="21"/>
        <v>18793.168168032687</v>
      </c>
      <c r="G31" s="7">
        <f t="shared" si="21"/>
        <v>18836.490894898008</v>
      </c>
      <c r="H31" s="8">
        <f t="shared" si="21"/>
        <v>18879.913490962936</v>
      </c>
      <c r="I31" s="7">
        <f t="shared" si="21"/>
        <v>18923.436186449755</v>
      </c>
      <c r="J31" s="7">
        <f t="shared" si="21"/>
        <v>18967.059212111464</v>
      </c>
      <c r="K31" s="7">
        <f t="shared" si="21"/>
        <v>19010.782799233002</v>
      </c>
      <c r="L31" s="27">
        <f t="shared" si="22"/>
        <v>4.2881077504389395</v>
      </c>
      <c r="M31" s="13">
        <f t="shared" si="23"/>
        <v>8.5969754827856377</v>
      </c>
      <c r="N31" s="13">
        <f t="shared" si="24"/>
        <v>12.926678633015399</v>
      </c>
      <c r="O31" s="27">
        <f t="shared" si="25"/>
        <v>17.277292880928144</v>
      </c>
      <c r="P31" s="13">
        <f t="shared" si="26"/>
        <v>21.648894150905107</v>
      </c>
      <c r="Q31" s="14">
        <f t="shared" si="27"/>
        <v>26.041558612650988</v>
      </c>
      <c r="R31" s="13">
        <f t="shared" si="28"/>
        <v>30.455362681947008</v>
      </c>
      <c r="S31" s="13">
        <f t="shared" si="29"/>
        <v>34.890383021371235</v>
      </c>
      <c r="T31" s="14">
        <f t="shared" si="30"/>
        <v>39.346696541058918</v>
      </c>
      <c r="V31" s="33">
        <v>77</v>
      </c>
      <c r="W31" s="22">
        <f t="shared" si="2"/>
        <v>58884.365535558907</v>
      </c>
      <c r="X31" s="7">
        <f t="shared" si="3"/>
        <v>59020.108017184444</v>
      </c>
      <c r="Y31" s="7">
        <f t="shared" si="4"/>
        <v>59156.16341754741</v>
      </c>
      <c r="Z31" s="7">
        <f t="shared" si="5"/>
        <v>59292.532458000001</v>
      </c>
      <c r="AA31" s="6">
        <f t="shared" si="6"/>
        <v>59429.21586155727</v>
      </c>
      <c r="AB31" s="7">
        <f t="shared" si="7"/>
        <v>59566.214352901057</v>
      </c>
      <c r="AC31" s="8">
        <f t="shared" si="8"/>
        <v>59703.528658383701</v>
      </c>
      <c r="AD31" s="7">
        <f t="shared" si="9"/>
        <v>59841.159506031981</v>
      </c>
      <c r="AE31" s="7">
        <f t="shared" si="10"/>
        <v>59979.107625550954</v>
      </c>
      <c r="AF31" s="7">
        <f t="shared" si="11"/>
        <v>60117.373748327816</v>
      </c>
      <c r="AG31" s="27">
        <f t="shared" si="12"/>
        <v>13.560187343617145</v>
      </c>
      <c r="AH31" s="13">
        <f t="shared" si="13"/>
        <v>27.186023514237604</v>
      </c>
      <c r="AI31" s="13">
        <f t="shared" si="14"/>
        <v>40.877747061356786</v>
      </c>
      <c r="AJ31" s="27">
        <f t="shared" si="15"/>
        <v>54.635597305532428</v>
      </c>
      <c r="AK31" s="13">
        <f t="shared" si="16"/>
        <v>68.459814340756566</v>
      </c>
      <c r="AL31" s="14">
        <f t="shared" si="17"/>
        <v>82.35063903676928</v>
      </c>
      <c r="AM31" s="13">
        <f t="shared" si="18"/>
        <v>96.308313041452493</v>
      </c>
      <c r="AN31" s="13">
        <f t="shared" si="19"/>
        <v>110.33307878319465</v>
      </c>
      <c r="AO31" s="14">
        <f t="shared" si="20"/>
        <v>124.42517947321903</v>
      </c>
    </row>
    <row r="32" spans="1:41" x14ac:dyDescent="0.4">
      <c r="A32" s="36">
        <v>28</v>
      </c>
      <c r="B32" s="22">
        <f t="shared" si="21"/>
        <v>19054.607179632476</v>
      </c>
      <c r="C32" s="7">
        <f t="shared" si="21"/>
        <v>19098.532585662386</v>
      </c>
      <c r="D32" s="7">
        <f t="shared" si="21"/>
        <v>19142.559250210859</v>
      </c>
      <c r="E32" s="7">
        <f t="shared" si="21"/>
        <v>19186.687406702895</v>
      </c>
      <c r="F32" s="6">
        <f t="shared" si="21"/>
        <v>19230.917289101584</v>
      </c>
      <c r="G32" s="7">
        <f t="shared" si="21"/>
        <v>19275.249131909361</v>
      </c>
      <c r="H32" s="8">
        <f t="shared" si="21"/>
        <v>19319.683170169243</v>
      </c>
      <c r="I32" s="7">
        <f t="shared" si="21"/>
        <v>19364.219639466075</v>
      </c>
      <c r="J32" s="7">
        <f t="shared" si="21"/>
        <v>19408.858775927783</v>
      </c>
      <c r="K32" s="7">
        <f t="shared" si="21"/>
        <v>19453.60081622663</v>
      </c>
      <c r="L32" s="27">
        <f t="shared" si="22"/>
        <v>4.3879906111651508</v>
      </c>
      <c r="M32" s="13">
        <f t="shared" si="23"/>
        <v>8.7972247663456073</v>
      </c>
      <c r="N32" s="13">
        <f t="shared" si="24"/>
        <v>13.227779658634972</v>
      </c>
      <c r="O32" s="27">
        <f t="shared" si="25"/>
        <v>17.679732730637625</v>
      </c>
      <c r="P32" s="13">
        <f t="shared" si="26"/>
        <v>22.153161675250885</v>
      </c>
      <c r="Q32" s="14">
        <f t="shared" si="27"/>
        <v>26.648144436396251</v>
      </c>
      <c r="R32" s="13">
        <f t="shared" si="28"/>
        <v>31.164759209805197</v>
      </c>
      <c r="S32" s="13">
        <f t="shared" si="29"/>
        <v>35.703084443761327</v>
      </c>
      <c r="T32" s="14">
        <f t="shared" si="30"/>
        <v>40.263198839864344</v>
      </c>
      <c r="V32" s="33">
        <v>78</v>
      </c>
      <c r="W32" s="22">
        <f t="shared" si="2"/>
        <v>60255.958607435794</v>
      </c>
      <c r="X32" s="7">
        <f t="shared" si="3"/>
        <v>60394.86293763799</v>
      </c>
      <c r="Y32" s="7">
        <f t="shared" si="4"/>
        <v>60534.087475391367</v>
      </c>
      <c r="Z32" s="7">
        <f t="shared" si="5"/>
        <v>60673.632958850554</v>
      </c>
      <c r="AA32" s="6">
        <f t="shared" si="6"/>
        <v>60813.500127871805</v>
      </c>
      <c r="AB32" s="7">
        <f t="shared" si="7"/>
        <v>60953.689724016927</v>
      </c>
      <c r="AC32" s="8">
        <f t="shared" si="8"/>
        <v>61094.202490557218</v>
      </c>
      <c r="AD32" s="7">
        <f t="shared" si="9"/>
        <v>61235.039172477365</v>
      </c>
      <c r="AE32" s="7">
        <f t="shared" si="10"/>
        <v>61376.200516479432</v>
      </c>
      <c r="AF32" s="7">
        <f t="shared" si="11"/>
        <v>61517.687270986826</v>
      </c>
      <c r="AG32" s="27">
        <f t="shared" si="12"/>
        <v>13.87604468272184</v>
      </c>
      <c r="AH32" s="13">
        <f t="shared" si="13"/>
        <v>27.819267350110749</v>
      </c>
      <c r="AI32" s="13">
        <f t="shared" si="14"/>
        <v>41.829912108121789</v>
      </c>
      <c r="AJ32" s="27">
        <f t="shared" si="15"/>
        <v>55.908223851831281</v>
      </c>
      <c r="AK32" s="13">
        <f t="shared" si="16"/>
        <v>70.054448267736007</v>
      </c>
      <c r="AL32" s="14">
        <f t="shared" si="17"/>
        <v>84.268831836161553</v>
      </c>
      <c r="AM32" s="13">
        <f t="shared" si="18"/>
        <v>98.551621833699755</v>
      </c>
      <c r="AN32" s="13">
        <f t="shared" si="19"/>
        <v>112.90306633559521</v>
      </c>
      <c r="AO32" s="14">
        <f t="shared" si="20"/>
        <v>127.32341421822639</v>
      </c>
    </row>
    <row r="33" spans="1:41" x14ac:dyDescent="0.4">
      <c r="A33" s="36">
        <v>29</v>
      </c>
      <c r="B33" s="22">
        <f t="shared" si="21"/>
        <v>19498.445997580453</v>
      </c>
      <c r="C33" s="7">
        <f t="shared" si="21"/>
        <v>19543.394557753945</v>
      </c>
      <c r="D33" s="7">
        <f t="shared" si="21"/>
        <v>19588.446735059901</v>
      </c>
      <c r="E33" s="7">
        <f t="shared" si="21"/>
        <v>19633.602768360466</v>
      </c>
      <c r="F33" s="6">
        <f t="shared" si="21"/>
        <v>19678.862897068451</v>
      </c>
      <c r="G33" s="7">
        <f t="shared" si="21"/>
        <v>19724.22736114854</v>
      </c>
      <c r="H33" s="8">
        <f t="shared" si="21"/>
        <v>19769.696401118606</v>
      </c>
      <c r="I33" s="7">
        <f t="shared" si="21"/>
        <v>19815.270258050983</v>
      </c>
      <c r="J33" s="7">
        <f t="shared" si="21"/>
        <v>19860.949173573717</v>
      </c>
      <c r="K33" s="7">
        <f t="shared" si="21"/>
        <v>19906.733389871868</v>
      </c>
      <c r="L33" s="27">
        <f t="shared" si="22"/>
        <v>4.4902000426009181</v>
      </c>
      <c r="M33" s="13">
        <f t="shared" si="23"/>
        <v>9.0021384549254435</v>
      </c>
      <c r="N33" s="13">
        <f t="shared" si="24"/>
        <v>13.535894228112738</v>
      </c>
      <c r="O33" s="27">
        <f t="shared" si="25"/>
        <v>18.091546608658973</v>
      </c>
      <c r="P33" s="13">
        <f t="shared" si="26"/>
        <v>22.669175099141285</v>
      </c>
      <c r="Q33" s="14">
        <f t="shared" si="27"/>
        <v>27.268859459050873</v>
      </c>
      <c r="R33" s="13">
        <f t="shared" si="28"/>
        <v>31.890679705509683</v>
      </c>
      <c r="S33" s="13">
        <f t="shared" si="29"/>
        <v>36.534716114103503</v>
      </c>
      <c r="T33" s="14">
        <f t="shared" si="30"/>
        <v>41.201049219635024</v>
      </c>
      <c r="V33" s="33">
        <v>79</v>
      </c>
      <c r="W33" s="22">
        <f t="shared" si="2"/>
        <v>61659.500186148231</v>
      </c>
      <c r="X33" s="7">
        <f t="shared" si="3"/>
        <v>61801.640013841607</v>
      </c>
      <c r="Y33" s="7">
        <f t="shared" si="4"/>
        <v>61944.107507678164</v>
      </c>
      <c r="Z33" s="7">
        <f t="shared" si="5"/>
        <v>62086.903423006377</v>
      </c>
      <c r="AA33" s="6">
        <f t="shared" si="6"/>
        <v>62230.028516915976</v>
      </c>
      <c r="AB33" s="7">
        <f t="shared" si="7"/>
        <v>62373.483548241937</v>
      </c>
      <c r="AC33" s="8">
        <f t="shared" si="8"/>
        <v>62517.269277568594</v>
      </c>
      <c r="AD33" s="7">
        <f t="shared" si="9"/>
        <v>62661.386467233555</v>
      </c>
      <c r="AE33" s="7">
        <f t="shared" si="10"/>
        <v>62805.835881331812</v>
      </c>
      <c r="AF33" s="7">
        <f t="shared" si="11"/>
        <v>62950.618285719778</v>
      </c>
      <c r="AG33" s="27">
        <f t="shared" si="12"/>
        <v>14.199259284418076</v>
      </c>
      <c r="AH33" s="13">
        <f t="shared" si="13"/>
        <v>28.46726132974436</v>
      </c>
      <c r="AI33" s="13">
        <f t="shared" si="14"/>
        <v>42.804255927963823</v>
      </c>
      <c r="AJ33" s="27">
        <f t="shared" si="15"/>
        <v>57.210493678430794</v>
      </c>
      <c r="AK33" s="13">
        <f t="shared" si="16"/>
        <v>71.686225990444655</v>
      </c>
      <c r="AL33" s="14">
        <f t="shared" si="17"/>
        <v>86.231705085643625</v>
      </c>
      <c r="AM33" s="13">
        <f t="shared" si="18"/>
        <v>100.8471840003258</v>
      </c>
      <c r="AN33" s="13">
        <f t="shared" si="19"/>
        <v>115.53291658823582</v>
      </c>
      <c r="AO33" s="14">
        <f t="shared" si="20"/>
        <v>130.28915752276225</v>
      </c>
    </row>
    <row r="34" spans="1:41" x14ac:dyDescent="0.4">
      <c r="A34" s="36">
        <v>30</v>
      </c>
      <c r="B34" s="22">
        <f t="shared" si="21"/>
        <v>19952.623149688796</v>
      </c>
      <c r="C34" s="7">
        <f t="shared" si="21"/>
        <v>19998.618696327441</v>
      </c>
      <c r="D34" s="7">
        <f t="shared" si="21"/>
        <v>20044.720273651616</v>
      </c>
      <c r="E34" s="7">
        <f t="shared" si="21"/>
        <v>20090.928126087281</v>
      </c>
      <c r="F34" s="6">
        <f t="shared" si="21"/>
        <v>20137.242498623884</v>
      </c>
      <c r="G34" s="7">
        <f t="shared" si="21"/>
        <v>20183.663636815611</v>
      </c>
      <c r="H34" s="8">
        <f t="shared" si="21"/>
        <v>20230.191786782714</v>
      </c>
      <c r="I34" s="7">
        <f t="shared" si="21"/>
        <v>20276.82719521282</v>
      </c>
      <c r="J34" s="7">
        <f t="shared" si="21"/>
        <v>20323.570109362219</v>
      </c>
      <c r="K34" s="7">
        <f t="shared" si="21"/>
        <v>20370.420777057185</v>
      </c>
      <c r="L34" s="27">
        <f t="shared" si="22"/>
        <v>4.5947902375337435</v>
      </c>
      <c r="M34" s="13">
        <f t="shared" si="23"/>
        <v>9.2118251964639057</v>
      </c>
      <c r="N34" s="13">
        <f t="shared" si="24"/>
        <v>13.851185707877448</v>
      </c>
      <c r="O34" s="27">
        <f t="shared" si="25"/>
        <v>18.512952864159161</v>
      </c>
      <c r="P34" s="13">
        <f t="shared" si="26"/>
        <v>23.197208019741083</v>
      </c>
      <c r="Q34" s="14">
        <f t="shared" si="27"/>
        <v>27.904032791931968</v>
      </c>
      <c r="R34" s="13">
        <f t="shared" si="28"/>
        <v>32.63350906172127</v>
      </c>
      <c r="S34" s="13">
        <f t="shared" si="29"/>
        <v>37.38571897453221</v>
      </c>
      <c r="T34" s="14">
        <f t="shared" si="30"/>
        <v>42.160744941069424</v>
      </c>
      <c r="V34" s="33">
        <v>80</v>
      </c>
      <c r="W34" s="22">
        <f t="shared" si="2"/>
        <v>63095.734448019342</v>
      </c>
      <c r="X34" s="7">
        <f t="shared" si="3"/>
        <v>63241.185137621964</v>
      </c>
      <c r="Y34" s="7">
        <f t="shared" si="4"/>
        <v>63386.971125692711</v>
      </c>
      <c r="Z34" s="7">
        <f t="shared" si="5"/>
        <v>63533.093185174388</v>
      </c>
      <c r="AA34" s="6">
        <f t="shared" si="6"/>
        <v>63679.552090791592</v>
      </c>
      <c r="AB34" s="7">
        <f t="shared" si="7"/>
        <v>63826.348619054887</v>
      </c>
      <c r="AC34" s="8">
        <f t="shared" si="8"/>
        <v>63973.483548264841</v>
      </c>
      <c r="AD34" s="7">
        <f t="shared" si="9"/>
        <v>64120.957658516185</v>
      </c>
      <c r="AE34" s="7">
        <f t="shared" si="10"/>
        <v>64268.771731701978</v>
      </c>
      <c r="AF34" s="7">
        <f t="shared" si="11"/>
        <v>64416.926551517747</v>
      </c>
      <c r="AG34" s="27">
        <f t="shared" si="12"/>
        <v>14.5300025213146</v>
      </c>
      <c r="AH34" s="13">
        <f t="shared" si="13"/>
        <v>29.13034902815707</v>
      </c>
      <c r="AI34" s="13">
        <f t="shared" si="14"/>
        <v>43.801295130877406</v>
      </c>
      <c r="AJ34" s="27">
        <f t="shared" si="15"/>
        <v>58.543097266076074</v>
      </c>
      <c r="AK34" s="13">
        <f t="shared" si="16"/>
        <v>73.356012699099665</v>
      </c>
      <c r="AL34" s="14">
        <f t="shared" si="17"/>
        <v>88.240299526543822</v>
      </c>
      <c r="AM34" s="13">
        <f t="shared" si="18"/>
        <v>103.196216678778</v>
      </c>
      <c r="AN34" s="13">
        <f t="shared" si="19"/>
        <v>118.22402392248478</v>
      </c>
      <c r="AO34" s="14">
        <f t="shared" si="20"/>
        <v>133.32398186322098</v>
      </c>
    </row>
    <row r="35" spans="1:41" x14ac:dyDescent="0.4">
      <c r="A35" s="36">
        <v>31</v>
      </c>
      <c r="B35" s="22">
        <f t="shared" si="21"/>
        <v>20417.379446695297</v>
      </c>
      <c r="C35" s="7">
        <f t="shared" si="21"/>
        <v>20464.446367246746</v>
      </c>
      <c r="D35" s="7">
        <f t="shared" si="21"/>
        <v>20511.621788255656</v>
      </c>
      <c r="E35" s="7">
        <f t="shared" si="21"/>
        <v>20558.905959841417</v>
      </c>
      <c r="F35" s="6">
        <f t="shared" si="21"/>
        <v>20606.299132700005</v>
      </c>
      <c r="G35" s="7">
        <f t="shared" si="21"/>
        <v>20653.801558105297</v>
      </c>
      <c r="H35" s="8">
        <f t="shared" si="21"/>
        <v>20701.413487910424</v>
      </c>
      <c r="I35" s="7">
        <f t="shared" si="21"/>
        <v>20749.135174549101</v>
      </c>
      <c r="J35" s="7">
        <f t="shared" si="21"/>
        <v>20796.966871036959</v>
      </c>
      <c r="K35" s="7">
        <f t="shared" si="21"/>
        <v>20844.908830972894</v>
      </c>
      <c r="L35" s="27">
        <f t="shared" si="22"/>
        <v>4.7018166510642914</v>
      </c>
      <c r="M35" s="13">
        <f t="shared" si="23"/>
        <v>9.4263961696524348</v>
      </c>
      <c r="N35" s="13">
        <f t="shared" si="24"/>
        <v>14.17382126965822</v>
      </c>
      <c r="O35" s="27">
        <f t="shared" si="25"/>
        <v>18.944174932323222</v>
      </c>
      <c r="P35" s="13">
        <f t="shared" si="26"/>
        <v>23.737540407077176</v>
      </c>
      <c r="Q35" s="14">
        <f t="shared" si="27"/>
        <v>28.554001212360163</v>
      </c>
      <c r="R35" s="13">
        <f t="shared" si="28"/>
        <v>33.393641136386577</v>
      </c>
      <c r="S35" s="13">
        <f t="shared" si="29"/>
        <v>38.25654423801825</v>
      </c>
      <c r="T35" s="14">
        <f t="shared" si="30"/>
        <v>43.142794847532059</v>
      </c>
      <c r="V35" s="33">
        <v>81</v>
      </c>
      <c r="W35" s="22">
        <f t="shared" si="2"/>
        <v>64565.422903465573</v>
      </c>
      <c r="X35" s="7">
        <f t="shared" si="3"/>
        <v>64714.261574858334</v>
      </c>
      <c r="Y35" s="7">
        <f t="shared" si="4"/>
        <v>64863.443354823859</v>
      </c>
      <c r="Z35" s="7">
        <f t="shared" si="5"/>
        <v>65012.969034309084</v>
      </c>
      <c r="AA35" s="6">
        <f t="shared" si="6"/>
        <v>65162.839406084298</v>
      </c>
      <c r="AB35" s="7">
        <f t="shared" si="7"/>
        <v>65313.05526474725</v>
      </c>
      <c r="AC35" s="8">
        <f t="shared" si="8"/>
        <v>65463.617406727513</v>
      </c>
      <c r="AD35" s="7">
        <f t="shared" si="9"/>
        <v>65614.526630290551</v>
      </c>
      <c r="AE35" s="7">
        <f t="shared" si="10"/>
        <v>65765.783735542063</v>
      </c>
      <c r="AF35" s="7">
        <f t="shared" si="11"/>
        <v>65917.389524432161</v>
      </c>
      <c r="AG35" s="27">
        <f t="shared" si="12"/>
        <v>14.868449757886992</v>
      </c>
      <c r="AH35" s="13">
        <f t="shared" si="13"/>
        <v>29.808882023193291</v>
      </c>
      <c r="AI35" s="13">
        <f t="shared" si="14"/>
        <v>44.821558360250492</v>
      </c>
      <c r="AJ35" s="27">
        <f t="shared" si="15"/>
        <v>59.90674117879098</v>
      </c>
      <c r="AK35" s="13">
        <f t="shared" si="16"/>
        <v>75.06469373661821</v>
      </c>
      <c r="AL35" s="14">
        <f t="shared" si="17"/>
        <v>90.295680142276979</v>
      </c>
      <c r="AM35" s="13">
        <f t="shared" si="18"/>
        <v>105.59996535727987</v>
      </c>
      <c r="AN35" s="13">
        <f t="shared" si="19"/>
        <v>120.97781519913406</v>
      </c>
      <c r="AO35" s="14">
        <f t="shared" si="20"/>
        <v>136.42949634359684</v>
      </c>
    </row>
    <row r="36" spans="1:41" x14ac:dyDescent="0.4">
      <c r="A36" s="36">
        <v>32</v>
      </c>
      <c r="B36" s="22">
        <f t="shared" si="21"/>
        <v>20892.961308540398</v>
      </c>
      <c r="C36" s="7">
        <f t="shared" si="21"/>
        <v>20941.124558508931</v>
      </c>
      <c r="D36" s="7">
        <f t="shared" si="21"/>
        <v>20989.398836235243</v>
      </c>
      <c r="E36" s="7">
        <f t="shared" si="21"/>
        <v>21037.784397664753</v>
      </c>
      <c r="F36" s="6">
        <f t="shared" si="21"/>
        <v>21086.281499332898</v>
      </c>
      <c r="G36" s="7">
        <f t="shared" si="21"/>
        <v>21134.890398366468</v>
      </c>
      <c r="H36" s="8">
        <f t="shared" si="21"/>
        <v>21183.611352485023</v>
      </c>
      <c r="I36" s="7">
        <f t="shared" si="21"/>
        <v>21232.444620002196</v>
      </c>
      <c r="J36" s="7">
        <f t="shared" si="21"/>
        <v>21281.390459827122</v>
      </c>
      <c r="K36" s="7">
        <f t="shared" si="21"/>
        <v>21330.449131465764</v>
      </c>
      <c r="L36" s="27">
        <f t="shared" si="22"/>
        <v>4.8113360300230852</v>
      </c>
      <c r="M36" s="13">
        <f t="shared" si="23"/>
        <v>9.6459651428704092</v>
      </c>
      <c r="N36" s="13">
        <f t="shared" si="24"/>
        <v>14.503971979080234</v>
      </c>
      <c r="O36" s="27">
        <f t="shared" si="25"/>
        <v>19.385441452781379</v>
      </c>
      <c r="P36" s="13">
        <f t="shared" si="26"/>
        <v>24.290458752544509</v>
      </c>
      <c r="Q36" s="14">
        <f t="shared" si="27"/>
        <v>29.21910934218613</v>
      </c>
      <c r="R36" s="13">
        <f t="shared" si="28"/>
        <v>34.171478961601679</v>
      </c>
      <c r="S36" s="13">
        <f t="shared" si="29"/>
        <v>39.147653627642285</v>
      </c>
      <c r="T36" s="14">
        <f t="shared" si="30"/>
        <v>44.147719634889654</v>
      </c>
      <c r="V36" s="33">
        <v>82</v>
      </c>
      <c r="W36" s="22">
        <f t="shared" ref="W36:W53" si="31">10^($V36*0.01+B$2*0.001)*10000</f>
        <v>66069.344800759631</v>
      </c>
      <c r="X36" s="7">
        <f t="shared" ref="X36:X53" si="32">10^($V36*0.01+C$2*0.001)*10000</f>
        <v>66221.650370176227</v>
      </c>
      <c r="Y36" s="7">
        <f t="shared" ref="Y36:Y53" si="33">10^($V36*0.01+D$2*0.001)*10000</f>
        <v>66374.307040190906</v>
      </c>
      <c r="Z36" s="7">
        <f t="shared" ref="Z36:Z53" si="34">10^($V36*0.01+E$2*0.001)*10000</f>
        <v>66527.315620174151</v>
      </c>
      <c r="AA36" s="6">
        <f t="shared" ref="AA36:AA53" si="35">10^($V36*0.01+F$2*0.001)*10000</f>
        <v>66680.676921362232</v>
      </c>
      <c r="AB36" s="7">
        <f t="shared" ref="AB36:AB53" si="36">10^($V36*0.01+G$2*0.001)*10000</f>
        <v>66834.391756861485</v>
      </c>
      <c r="AC36" s="8">
        <f t="shared" ref="AC36:AC53" si="37">10^($V36*0.01+H$2*0.001)*10000</f>
        <v>66988.460941652665</v>
      </c>
      <c r="AD36" s="7">
        <f t="shared" ref="AD36:AD53" si="38">10^($V36*0.01+I$2*0.001)*10000</f>
        <v>67142.885292595252</v>
      </c>
      <c r="AE36" s="7">
        <f t="shared" ref="AE36:AE53" si="39">10^($V36*0.01+J$2*0.001)*10000</f>
        <v>67297.665628431801</v>
      </c>
      <c r="AF36" s="7">
        <f t="shared" ref="AF36:AF53" si="40">10^($V36*0.01+K$2*0.001)*10000</f>
        <v>67452.802769792208</v>
      </c>
      <c r="AG36" s="27">
        <f t="shared" ref="AG36:AG53" si="41">10^($V36*0.01+B$2*0.001+L$3*0.0001)*10000-10^($V36*0.01+B$2*0.001)*10000</f>
        <v>15.214780443304335</v>
      </c>
      <c r="AH36" s="13">
        <f t="shared" ref="AH36:AH53" si="42">10^($V36*0.01+C$2*0.001+M$3*0.0001)*10000-10^($V36*0.01+C$2*0.001)*10000</f>
        <v>30.503220082056941</v>
      </c>
      <c r="AI36" s="13">
        <f t="shared" ref="AI36:AI53" si="43">10^($V36*0.01+D$2*0.001+N$3*0.0001)*10000-10^($V36*0.01+D$2*0.001)*10000</f>
        <v>45.865586573141627</v>
      </c>
      <c r="AJ36" s="27">
        <f t="shared" ref="AJ36:AJ53" si="44">10^($V36*0.01+E$2*0.001+O$3*0.0001)*10000-10^($V36*0.01+E$2*0.001)*10000</f>
        <v>61.30214843864087</v>
      </c>
      <c r="AK36" s="13">
        <f t="shared" ref="AK36:AK53" si="45">10^($V36*0.01+F$2*0.001+P$3*0.0001)*10000-10^($V36*0.01+F$2*0.001)*10000</f>
        <v>76.81317506841151</v>
      </c>
      <c r="AL36" s="14">
        <f t="shared" ref="AL36:AL53" si="46">10^($V36*0.01+G$2*0.001+Q$3*0.0001)*10000-10^($V36*0.01+G$2*0.001)*10000</f>
        <v>92.398936722820508</v>
      </c>
      <c r="AM36" s="13">
        <f t="shared" ref="AM36:AM53" si="47">10^($V36*0.01+H$2*0.001+R$3*0.0001)*10000-10^($V36*0.01+H$2*0.001)*10000</f>
        <v>108.05970453518967</v>
      </c>
      <c r="AN36" s="13">
        <f t="shared" ref="AN36:AN53" si="48">10^($V36*0.01+I$2*0.001+S$3*0.0001)*10000-10^($V36*0.01+I$2*0.001)*10000</f>
        <v>123.79575051469146</v>
      </c>
      <c r="AO36" s="14">
        <f t="shared" ref="AO36:AO53" si="49">10^($V36*0.01+J$2*0.001+T$3*0.0001)*10000-10^($V36*0.01+J$2*0.001)*10000</f>
        <v>139.60734754879377</v>
      </c>
    </row>
    <row r="37" spans="1:41" x14ac:dyDescent="0.4">
      <c r="A37" s="36">
        <v>33</v>
      </c>
      <c r="B37" s="22">
        <f t="shared" si="21"/>
        <v>21379.620895022323</v>
      </c>
      <c r="C37" s="7">
        <f t="shared" si="21"/>
        <v>21428.90601120059</v>
      </c>
      <c r="D37" s="7">
        <f t="shared" si="21"/>
        <v>21478.304741305343</v>
      </c>
      <c r="E37" s="7">
        <f t="shared" si="21"/>
        <v>21527.81734724373</v>
      </c>
      <c r="F37" s="6">
        <f t="shared" si="21"/>
        <v>21577.444091526664</v>
      </c>
      <c r="G37" s="7">
        <f t="shared" si="21"/>
        <v>21627.185237270205</v>
      </c>
      <c r="H37" s="8">
        <f t="shared" si="21"/>
        <v>21677.041048196952</v>
      </c>
      <c r="I37" s="7">
        <f t="shared" si="21"/>
        <v>21727.011788637446</v>
      </c>
      <c r="J37" s="7">
        <f t="shared" si="21"/>
        <v>21777.097723531588</v>
      </c>
      <c r="K37" s="7">
        <f t="shared" si="21"/>
        <v>21827.299118430015</v>
      </c>
      <c r="L37" s="27">
        <f t="shared" si="22"/>
        <v>4.9234064430384024</v>
      </c>
      <c r="M37" s="13">
        <f t="shared" si="23"/>
        <v>9.8706485344810062</v>
      </c>
      <c r="N37" s="13">
        <f t="shared" si="24"/>
        <v>14.841812886425032</v>
      </c>
      <c r="O37" s="27">
        <f t="shared" si="25"/>
        <v>19.836986390902894</v>
      </c>
      <c r="P37" s="13">
        <f t="shared" si="26"/>
        <v>24.856256220766227</v>
      </c>
      <c r="Q37" s="14">
        <f t="shared" si="27"/>
        <v>29.899709830540814</v>
      </c>
      <c r="R37" s="13">
        <f t="shared" si="28"/>
        <v>34.967434957277874</v>
      </c>
      <c r="S37" s="13">
        <f t="shared" si="29"/>
        <v>40.059519621401705</v>
      </c>
      <c r="T37" s="14">
        <f t="shared" si="30"/>
        <v>45.176052127557341</v>
      </c>
      <c r="V37" s="33">
        <v>83</v>
      </c>
      <c r="W37" s="22">
        <f t="shared" si="31"/>
        <v>67608.297539198189</v>
      </c>
      <c r="X37" s="7">
        <f t="shared" si="32"/>
        <v>67764.150761067533</v>
      </c>
      <c r="Y37" s="7">
        <f t="shared" si="33"/>
        <v>67920.363261718478</v>
      </c>
      <c r="Z37" s="7">
        <f t="shared" si="34"/>
        <v>68076.935869374167</v>
      </c>
      <c r="AA37" s="6">
        <f t="shared" si="35"/>
        <v>68233.869414166998</v>
      </c>
      <c r="AB37" s="7">
        <f t="shared" si="36"/>
        <v>68391.164728142961</v>
      </c>
      <c r="AC37" s="8">
        <f t="shared" si="37"/>
        <v>68548.822645266177</v>
      </c>
      <c r="AD37" s="7">
        <f t="shared" si="38"/>
        <v>68706.844001423233</v>
      </c>
      <c r="AE37" s="7">
        <f t="shared" si="39"/>
        <v>68865.229634427626</v>
      </c>
      <c r="AF37" s="7">
        <f t="shared" si="40"/>
        <v>69023.980384024224</v>
      </c>
      <c r="AG37" s="27">
        <f t="shared" si="41"/>
        <v>15.569178206758806</v>
      </c>
      <c r="AH37" s="13">
        <f t="shared" si="42"/>
        <v>31.213731351977913</v>
      </c>
      <c r="AI37" s="13">
        <f t="shared" si="43"/>
        <v>46.933933327149134</v>
      </c>
      <c r="AJ37" s="27">
        <f t="shared" si="44"/>
        <v>62.730058909000945</v>
      </c>
      <c r="AK37" s="13">
        <f t="shared" si="45"/>
        <v>78.602383762336103</v>
      </c>
      <c r="AL37" s="14">
        <f t="shared" si="46"/>
        <v>94.551184442636441</v>
      </c>
      <c r="AM37" s="13">
        <f t="shared" si="47"/>
        <v>110.57673839881318</v>
      </c>
      <c r="AN37" s="13">
        <f t="shared" si="48"/>
        <v>126.67932397584082</v>
      </c>
      <c r="AO37" s="14">
        <f t="shared" si="49"/>
        <v>142.85922041758022</v>
      </c>
    </row>
    <row r="38" spans="1:41" x14ac:dyDescent="0.4">
      <c r="A38" s="36">
        <v>34</v>
      </c>
      <c r="B38" s="22">
        <f t="shared" si="21"/>
        <v>21877.616239495524</v>
      </c>
      <c r="C38" s="7">
        <f t="shared" si="21"/>
        <v>21928.049353504488</v>
      </c>
      <c r="D38" s="7">
        <f t="shared" si="21"/>
        <v>21978.59872784825</v>
      </c>
      <c r="E38" s="7">
        <f t="shared" si="21"/>
        <v>22029.264630534566</v>
      </c>
      <c r="F38" s="6">
        <f t="shared" si="21"/>
        <v>22080.047330189002</v>
      </c>
      <c r="G38" s="7">
        <f t="shared" si="21"/>
        <v>22130.947096056381</v>
      </c>
      <c r="H38" s="8">
        <f t="shared" si="21"/>
        <v>22181.964198002192</v>
      </c>
      <c r="I38" s="7">
        <f t="shared" si="21"/>
        <v>22233.098906514031</v>
      </c>
      <c r="J38" s="7">
        <f t="shared" si="21"/>
        <v>22284.351492703037</v>
      </c>
      <c r="K38" s="7">
        <f t="shared" si="21"/>
        <v>22335.72222830532</v>
      </c>
      <c r="L38" s="27">
        <f t="shared" si="22"/>
        <v>5.0380873113135749</v>
      </c>
      <c r="M38" s="13">
        <f t="shared" si="23"/>
        <v>10.100565474604082</v>
      </c>
      <c r="N38" s="13">
        <f t="shared" si="24"/>
        <v>15.187523119424441</v>
      </c>
      <c r="O38" s="27">
        <f t="shared" si="25"/>
        <v>20.299049161774747</v>
      </c>
      <c r="P38" s="13">
        <f t="shared" si="26"/>
        <v>25.435232805044507</v>
      </c>
      <c r="Q38" s="14">
        <f t="shared" si="27"/>
        <v>30.596163540820271</v>
      </c>
      <c r="R38" s="13">
        <f t="shared" si="28"/>
        <v>35.781931149816955</v>
      </c>
      <c r="S38" s="13">
        <f t="shared" si="29"/>
        <v>40.992625702714577</v>
      </c>
      <c r="T38" s="14">
        <f t="shared" si="30"/>
        <v>46.228337561042281</v>
      </c>
      <c r="V38" s="33">
        <v>84</v>
      </c>
      <c r="W38" s="22">
        <f t="shared" si="31"/>
        <v>69183.097091893665</v>
      </c>
      <c r="X38" s="7">
        <f t="shared" si="32"/>
        <v>69342.580601656911</v>
      </c>
      <c r="Y38" s="7">
        <f t="shared" si="33"/>
        <v>69502.431758879684</v>
      </c>
      <c r="Z38" s="7">
        <f t="shared" si="34"/>
        <v>69662.651411076877</v>
      </c>
      <c r="AA38" s="6">
        <f t="shared" si="35"/>
        <v>69823.240407717138</v>
      </c>
      <c r="AB38" s="7">
        <f t="shared" si="36"/>
        <v>69984.199600227366</v>
      </c>
      <c r="AC38" s="8">
        <f t="shared" si="37"/>
        <v>70145.529841997137</v>
      </c>
      <c r="AD38" s="7">
        <f t="shared" si="38"/>
        <v>70307.231988383355</v>
      </c>
      <c r="AE38" s="7">
        <f t="shared" si="39"/>
        <v>70469.306896714683</v>
      </c>
      <c r="AF38" s="7">
        <f t="shared" si="40"/>
        <v>70631.755426296193</v>
      </c>
      <c r="AG38" s="27">
        <f t="shared" si="41"/>
        <v>15.931830954519683</v>
      </c>
      <c r="AH38" s="13">
        <f t="shared" si="42"/>
        <v>31.940792555426015</v>
      </c>
      <c r="AI38" s="13">
        <f t="shared" si="43"/>
        <v>48.027165073843207</v>
      </c>
      <c r="AJ38" s="27">
        <f t="shared" si="44"/>
        <v>64.191229686941369</v>
      </c>
      <c r="AK38" s="13">
        <f t="shared" si="45"/>
        <v>80.433268480570405</v>
      </c>
      <c r="AL38" s="14">
        <f t="shared" si="46"/>
        <v>96.753564451981219</v>
      </c>
      <c r="AM38" s="13">
        <f t="shared" si="47"/>
        <v>113.15240151275066</v>
      </c>
      <c r="AN38" s="13">
        <f t="shared" si="48"/>
        <v>129.63006449131353</v>
      </c>
      <c r="AO38" s="14">
        <f t="shared" si="49"/>
        <v>146.18683913601853</v>
      </c>
    </row>
    <row r="39" spans="1:41" x14ac:dyDescent="0.4">
      <c r="A39" s="36">
        <v>35</v>
      </c>
      <c r="B39" s="22">
        <f t="shared" si="21"/>
        <v>22387.2113856834</v>
      </c>
      <c r="C39" s="7">
        <f t="shared" si="21"/>
        <v>22438.819237827669</v>
      </c>
      <c r="D39" s="7">
        <f t="shared" si="21"/>
        <v>22490.546058357817</v>
      </c>
      <c r="E39" s="7">
        <f t="shared" si="21"/>
        <v>22542.392121524299</v>
      </c>
      <c r="F39" s="6">
        <f t="shared" si="21"/>
        <v>22594.357702209778</v>
      </c>
      <c r="G39" s="7">
        <f t="shared" si="21"/>
        <v>22646.443075930601</v>
      </c>
      <c r="H39" s="8">
        <f t="shared" si="21"/>
        <v>22698.648518838221</v>
      </c>
      <c r="I39" s="7">
        <f t="shared" si="21"/>
        <v>22750.974307720709</v>
      </c>
      <c r="J39" s="7">
        <f t="shared" si="21"/>
        <v>22803.420720004186</v>
      </c>
      <c r="K39" s="7">
        <f t="shared" si="21"/>
        <v>22855.988033754304</v>
      </c>
      <c r="L39" s="27">
        <f t="shared" si="22"/>
        <v>5.1554394401609898</v>
      </c>
      <c r="M39" s="13">
        <f t="shared" si="23"/>
        <v>10.335837868231465</v>
      </c>
      <c r="N39" s="13">
        <f t="shared" si="24"/>
        <v>15.541285978204542</v>
      </c>
      <c r="O39" s="27">
        <f t="shared" si="25"/>
        <v>20.771874757207115</v>
      </c>
      <c r="P39" s="13">
        <f t="shared" si="26"/>
        <v>26.027695486431185</v>
      </c>
      <c r="Q39" s="14">
        <f t="shared" si="27"/>
        <v>31.308839741996053</v>
      </c>
      <c r="R39" s="13">
        <f t="shared" si="28"/>
        <v>36.615399395879649</v>
      </c>
      <c r="S39" s="13">
        <f t="shared" si="29"/>
        <v>41.947466616769816</v>
      </c>
      <c r="T39" s="14">
        <f t="shared" si="30"/>
        <v>47.305133870999271</v>
      </c>
      <c r="V39" s="33">
        <v>85</v>
      </c>
      <c r="W39" s="22">
        <f t="shared" si="31"/>
        <v>70794.578438413795</v>
      </c>
      <c r="X39" s="7">
        <f t="shared" si="32"/>
        <v>70957.776796338891</v>
      </c>
      <c r="Y39" s="7">
        <f t="shared" si="33"/>
        <v>71121.351365332914</v>
      </c>
      <c r="Z39" s="7">
        <f t="shared" si="34"/>
        <v>71285.303012651959</v>
      </c>
      <c r="AA39" s="6">
        <f t="shared" si="35"/>
        <v>71449.63260755135</v>
      </c>
      <c r="AB39" s="7">
        <f t="shared" si="36"/>
        <v>71614.341021290209</v>
      </c>
      <c r="AC39" s="8">
        <f t="shared" si="37"/>
        <v>71779.429127136187</v>
      </c>
      <c r="AD39" s="7">
        <f t="shared" si="38"/>
        <v>71944.897800369959</v>
      </c>
      <c r="AE39" s="7">
        <f t="shared" si="39"/>
        <v>72110.74791828997</v>
      </c>
      <c r="AF39" s="7">
        <f t="shared" si="40"/>
        <v>72276.980360217043</v>
      </c>
      <c r="AG39" s="27">
        <f t="shared" si="41"/>
        <v>16.302930969977751</v>
      </c>
      <c r="AH39" s="13">
        <f t="shared" si="42"/>
        <v>32.68478918983601</v>
      </c>
      <c r="AI39" s="13">
        <f t="shared" si="43"/>
        <v>49.145861459168373</v>
      </c>
      <c r="AJ39" s="27">
        <f t="shared" si="44"/>
        <v>65.686435504525434</v>
      </c>
      <c r="AK39" s="13">
        <f t="shared" si="45"/>
        <v>82.306799982383382</v>
      </c>
      <c r="AL39" s="14">
        <f t="shared" si="46"/>
        <v>99.007244481923408</v>
      </c>
      <c r="AM39" s="13">
        <f t="shared" si="47"/>
        <v>115.78805952772382</v>
      </c>
      <c r="AN39" s="13">
        <f t="shared" si="48"/>
        <v>132.64953658287413</v>
      </c>
      <c r="AO39" s="14">
        <f t="shared" si="49"/>
        <v>149.59196805153624</v>
      </c>
    </row>
    <row r="40" spans="1:41" x14ac:dyDescent="0.4">
      <c r="A40" s="36">
        <v>36</v>
      </c>
      <c r="B40" s="22">
        <f t="shared" si="21"/>
        <v>22908.676527677733</v>
      </c>
      <c r="C40" s="7">
        <f t="shared" si="21"/>
        <v>22961.486481123622</v>
      </c>
      <c r="D40" s="7">
        <f t="shared" si="21"/>
        <v>23014.418174085084</v>
      </c>
      <c r="E40" s="7">
        <f t="shared" si="21"/>
        <v>23067.471887200696</v>
      </c>
      <c r="F40" s="6">
        <f t="shared" si="21"/>
        <v>23120.647901755947</v>
      </c>
      <c r="G40" s="7">
        <f t="shared" si="21"/>
        <v>23173.946499684789</v>
      </c>
      <c r="H40" s="8">
        <f t="shared" si="21"/>
        <v>23227.367963571072</v>
      </c>
      <c r="I40" s="7">
        <f t="shared" si="21"/>
        <v>23280.91257665008</v>
      </c>
      <c r="J40" s="7">
        <f t="shared" si="21"/>
        <v>23334.58062281003</v>
      </c>
      <c r="K40" s="7">
        <f t="shared" si="21"/>
        <v>23388.372386593554</v>
      </c>
      <c r="L40" s="27">
        <f t="shared" si="22"/>
        <v>5.275525051241857</v>
      </c>
      <c r="M40" s="13">
        <f t="shared" si="23"/>
        <v>10.576590459913859</v>
      </c>
      <c r="N40" s="13">
        <f t="shared" si="24"/>
        <v>15.903289032532484</v>
      </c>
      <c r="O40" s="27">
        <f t="shared" si="25"/>
        <v>21.255713875580113</v>
      </c>
      <c r="P40" s="13">
        <f t="shared" si="26"/>
        <v>26.633958396483649</v>
      </c>
      <c r="Q40" s="14">
        <f t="shared" si="27"/>
        <v>32.038116304422147</v>
      </c>
      <c r="R40" s="13">
        <f t="shared" si="28"/>
        <v>37.468281611363636</v>
      </c>
      <c r="S40" s="13">
        <f t="shared" si="29"/>
        <v>42.924548632876395</v>
      </c>
      <c r="T40" s="14">
        <f t="shared" si="30"/>
        <v>48.407011989096645</v>
      </c>
      <c r="V40" s="33">
        <v>86</v>
      </c>
      <c r="W40" s="22">
        <f t="shared" si="31"/>
        <v>72443.596007499029</v>
      </c>
      <c r="X40" s="7">
        <f t="shared" si="32"/>
        <v>72610.595743515485</v>
      </c>
      <c r="Y40" s="7">
        <f t="shared" si="33"/>
        <v>72777.980453682409</v>
      </c>
      <c r="Z40" s="7">
        <f t="shared" si="34"/>
        <v>72945.751025456877</v>
      </c>
      <c r="AA40" s="6">
        <f t="shared" si="35"/>
        <v>73113.908348341749</v>
      </c>
      <c r="AB40" s="7">
        <f t="shared" si="36"/>
        <v>73282.453313890423</v>
      </c>
      <c r="AC40" s="8">
        <f t="shared" si="37"/>
        <v>73451.386815711507</v>
      </c>
      <c r="AD40" s="7">
        <f t="shared" si="38"/>
        <v>73620.709749473623</v>
      </c>
      <c r="AE40" s="7">
        <f t="shared" si="39"/>
        <v>73790.42301291012</v>
      </c>
      <c r="AF40" s="7">
        <f t="shared" si="40"/>
        <v>73960.527505823804</v>
      </c>
      <c r="AG40" s="27">
        <f t="shared" si="41"/>
        <v>16.682675015181303</v>
      </c>
      <c r="AH40" s="13">
        <f t="shared" si="42"/>
        <v>33.446115732149337</v>
      </c>
      <c r="AI40" s="13">
        <f t="shared" si="43"/>
        <v>50.290615630772663</v>
      </c>
      <c r="AJ40" s="27">
        <f t="shared" si="44"/>
        <v>67.216469139704714</v>
      </c>
      <c r="AK40" s="13">
        <f t="shared" si="45"/>
        <v>84.223971639046795</v>
      </c>
      <c r="AL40" s="14">
        <f t="shared" si="46"/>
        <v>101.31341946338944</v>
      </c>
      <c r="AM40" s="13">
        <f t="shared" si="47"/>
        <v>118.48510990451905</v>
      </c>
      <c r="AN40" s="13">
        <f t="shared" si="48"/>
        <v>135.73934121453203</v>
      </c>
      <c r="AO40" s="14">
        <f t="shared" si="49"/>
        <v>153.07641260861419</v>
      </c>
    </row>
    <row r="41" spans="1:41" x14ac:dyDescent="0.4">
      <c r="A41" s="36">
        <v>37</v>
      </c>
      <c r="B41" s="22">
        <f t="shared" si="21"/>
        <v>23442.288153199221</v>
      </c>
      <c r="C41" s="7">
        <f t="shared" si="21"/>
        <v>23496.328208483072</v>
      </c>
      <c r="D41" s="7">
        <f t="shared" si="21"/>
        <v>23550.492838960101</v>
      </c>
      <c r="E41" s="7">
        <f t="shared" si="21"/>
        <v>23604.782331805771</v>
      </c>
      <c r="F41" s="6">
        <f t="shared" si="21"/>
        <v>23659.196974857583</v>
      </c>
      <c r="G41" s="7">
        <f t="shared" si="21"/>
        <v>23713.737056616555</v>
      </c>
      <c r="H41" s="8">
        <f t="shared" si="21"/>
        <v>23768.402866248769</v>
      </c>
      <c r="I41" s="7">
        <f t="shared" si="21"/>
        <v>23823.194693586905</v>
      </c>
      <c r="J41" s="7">
        <f t="shared" si="21"/>
        <v>23878.11282913178</v>
      </c>
      <c r="K41" s="7">
        <f t="shared" si="21"/>
        <v>23933.157564053879</v>
      </c>
      <c r="L41" s="27">
        <f t="shared" si="22"/>
        <v>5.3984078155444877</v>
      </c>
      <c r="M41" s="13">
        <f t="shared" si="23"/>
        <v>10.822950899855641</v>
      </c>
      <c r="N41" s="13">
        <f t="shared" si="24"/>
        <v>16.273724221202428</v>
      </c>
      <c r="O41" s="27">
        <f t="shared" si="25"/>
        <v>21.750823054808279</v>
      </c>
      <c r="P41" s="13">
        <f t="shared" si="26"/>
        <v>27.25434298381515</v>
      </c>
      <c r="Q41" s="14">
        <f t="shared" si="27"/>
        <v>32.784379900196654</v>
      </c>
      <c r="R41" s="13">
        <f t="shared" si="28"/>
        <v>38.341030005711218</v>
      </c>
      <c r="S41" s="13">
        <f t="shared" si="29"/>
        <v>43.924389812833397</v>
      </c>
      <c r="T41" s="14">
        <f t="shared" si="30"/>
        <v>49.534556145692477</v>
      </c>
      <c r="V41" s="33">
        <v>87</v>
      </c>
      <c r="W41" s="22">
        <f t="shared" si="31"/>
        <v>74131.02413009177</v>
      </c>
      <c r="X41" s="7">
        <f t="shared" si="32"/>
        <v>74301.913789670172</v>
      </c>
      <c r="Y41" s="7">
        <f t="shared" si="33"/>
        <v>74473.197390598914</v>
      </c>
      <c r="Z41" s="7">
        <f t="shared" si="34"/>
        <v>74644.875841006651</v>
      </c>
      <c r="AA41" s="6">
        <f t="shared" si="35"/>
        <v>74816.950051115447</v>
      </c>
      <c r="AB41" s="7">
        <f t="shared" si="36"/>
        <v>74989.420933245594</v>
      </c>
      <c r="AC41" s="8">
        <f t="shared" si="37"/>
        <v>75162.28940182057</v>
      </c>
      <c r="AD41" s="7">
        <f t="shared" si="38"/>
        <v>75335.556373371743</v>
      </c>
      <c r="AE41" s="7">
        <f t="shared" si="39"/>
        <v>75509.222766543418</v>
      </c>
      <c r="AF41" s="7">
        <f t="shared" si="40"/>
        <v>75683.289502097454</v>
      </c>
      <c r="AG41" s="27">
        <f t="shared" si="41"/>
        <v>17.071264435551711</v>
      </c>
      <c r="AH41" s="13">
        <f t="shared" si="42"/>
        <v>34.225175847692299</v>
      </c>
      <c r="AI41" s="13">
        <f t="shared" si="43"/>
        <v>51.462034552445402</v>
      </c>
      <c r="AJ41" s="27">
        <f t="shared" si="44"/>
        <v>68.782141836520168</v>
      </c>
      <c r="AK41" s="13">
        <f t="shared" si="45"/>
        <v>86.185799960294389</v>
      </c>
      <c r="AL41" s="14">
        <f t="shared" si="46"/>
        <v>103.67331216089951</v>
      </c>
      <c r="AM41" s="13">
        <f t="shared" si="47"/>
        <v>121.24498265491275</v>
      </c>
      <c r="AN41" s="13">
        <f t="shared" si="48"/>
        <v>138.90111664166034</v>
      </c>
      <c r="AO41" s="14">
        <f t="shared" si="49"/>
        <v>156.64202030586603</v>
      </c>
    </row>
    <row r="42" spans="1:41" x14ac:dyDescent="0.4">
      <c r="A42" s="36">
        <v>38</v>
      </c>
      <c r="B42" s="22">
        <f t="shared" si="21"/>
        <v>23988.329190194909</v>
      </c>
      <c r="C42" s="7">
        <f t="shared" si="21"/>
        <v>24043.628000069333</v>
      </c>
      <c r="D42" s="7">
        <f t="shared" si="21"/>
        <v>24099.054286865954</v>
      </c>
      <c r="E42" s="7">
        <f t="shared" si="21"/>
        <v>24154.608344449407</v>
      </c>
      <c r="F42" s="6">
        <f t="shared" si="21"/>
        <v>24210.290467361785</v>
      </c>
      <c r="G42" s="7">
        <f t="shared" si="21"/>
        <v>24266.100950824159</v>
      </c>
      <c r="H42" s="8">
        <f t="shared" si="21"/>
        <v>24322.040090738155</v>
      </c>
      <c r="I42" s="7">
        <f t="shared" si="21"/>
        <v>24378.108183687527</v>
      </c>
      <c r="J42" s="7">
        <f t="shared" si="21"/>
        <v>24434.305526939723</v>
      </c>
      <c r="K42" s="7">
        <f t="shared" si="21"/>
        <v>24490.632418447458</v>
      </c>
      <c r="L42" s="27">
        <f t="shared" si="22"/>
        <v>5.5241528871119954</v>
      </c>
      <c r="M42" s="13">
        <f t="shared" si="23"/>
        <v>11.075049811624922</v>
      </c>
      <c r="N42" s="13">
        <f t="shared" si="24"/>
        <v>16.652787953866209</v>
      </c>
      <c r="O42" s="27">
        <f t="shared" si="25"/>
        <v>22.257464808324585</v>
      </c>
      <c r="P42" s="13">
        <f t="shared" si="26"/>
        <v>27.889178184552293</v>
      </c>
      <c r="Q42" s="14">
        <f t="shared" si="27"/>
        <v>33.548026208140072</v>
      </c>
      <c r="R42" s="13">
        <f t="shared" si="28"/>
        <v>39.23410732166667</v>
      </c>
      <c r="S42" s="13">
        <f t="shared" si="29"/>
        <v>44.947520285677456</v>
      </c>
      <c r="T42" s="14">
        <f t="shared" si="30"/>
        <v>50.688364179623022</v>
      </c>
      <c r="V42" s="33">
        <v>88</v>
      </c>
      <c r="W42" s="22">
        <f t="shared" si="31"/>
        <v>75857.757502918379</v>
      </c>
      <c r="X42" s="7">
        <f t="shared" si="32"/>
        <v>76032.6276940182</v>
      </c>
      <c r="Y42" s="7">
        <f t="shared" si="33"/>
        <v>76207.901002541214</v>
      </c>
      <c r="Z42" s="7">
        <f t="shared" si="34"/>
        <v>76383.578357769104</v>
      </c>
      <c r="AA42" s="6">
        <f t="shared" si="35"/>
        <v>76559.660691125653</v>
      </c>
      <c r="AB42" s="7">
        <f t="shared" si="36"/>
        <v>76736.148936181926</v>
      </c>
      <c r="AC42" s="8">
        <f t="shared" si="37"/>
        <v>76913.044028660981</v>
      </c>
      <c r="AD42" s="7">
        <f t="shared" si="38"/>
        <v>77090.34690644301</v>
      </c>
      <c r="AE42" s="7">
        <f t="shared" si="39"/>
        <v>77268.058509570255</v>
      </c>
      <c r="AF42" s="7">
        <f t="shared" si="40"/>
        <v>77446.179780251885</v>
      </c>
      <c r="AG42" s="27">
        <f t="shared" si="41"/>
        <v>17.468905266287038</v>
      </c>
      <c r="AH42" s="13">
        <f t="shared" si="42"/>
        <v>35.022382604525774</v>
      </c>
      <c r="AI42" s="13">
        <f t="shared" si="43"/>
        <v>52.660739326049224</v>
      </c>
      <c r="AJ42" s="27">
        <f t="shared" si="44"/>
        <v>70.384283735329518</v>
      </c>
      <c r="AK42" s="13">
        <f t="shared" si="45"/>
        <v>88.193325133455801</v>
      </c>
      <c r="AL42" s="14">
        <f t="shared" si="46"/>
        <v>106.08817382075358</v>
      </c>
      <c r="AM42" s="13">
        <f t="shared" si="47"/>
        <v>124.0691410999716</v>
      </c>
      <c r="AN42" s="13">
        <f t="shared" si="48"/>
        <v>142.1365392793814</v>
      </c>
      <c r="AO42" s="14">
        <f t="shared" si="49"/>
        <v>160.29068167568767</v>
      </c>
    </row>
    <row r="43" spans="1:41" x14ac:dyDescent="0.4">
      <c r="A43" s="36">
        <v>39</v>
      </c>
      <c r="B43" s="22">
        <f t="shared" si="21"/>
        <v>24547.089156850307</v>
      </c>
      <c r="C43" s="7">
        <f t="shared" si="21"/>
        <v>24603.676041476276</v>
      </c>
      <c r="D43" s="7">
        <f t="shared" si="21"/>
        <v>24660.393372343395</v>
      </c>
      <c r="E43" s="7">
        <f t="shared" si="21"/>
        <v>24717.241450161306</v>
      </c>
      <c r="F43" s="6">
        <f t="shared" si="21"/>
        <v>24774.220576332857</v>
      </c>
      <c r="G43" s="7">
        <f t="shared" si="21"/>
        <v>24831.331052955706</v>
      </c>
      <c r="H43" s="8">
        <f t="shared" si="21"/>
        <v>24888.573182823915</v>
      </c>
      <c r="I43" s="7">
        <f t="shared" si="21"/>
        <v>24945.947269429555</v>
      </c>
      <c r="J43" s="7">
        <f t="shared" si="21"/>
        <v>25003.453616964318</v>
      </c>
      <c r="K43" s="7">
        <f t="shared" si="21"/>
        <v>25061.092530321144</v>
      </c>
      <c r="L43" s="27">
        <f t="shared" si="22"/>
        <v>5.6528269376722164</v>
      </c>
      <c r="M43" s="13">
        <f t="shared" si="23"/>
        <v>11.33302086139156</v>
      </c>
      <c r="N43" s="13">
        <f t="shared" si="24"/>
        <v>17.0406812151341</v>
      </c>
      <c r="O43" s="27">
        <f t="shared" si="25"/>
        <v>22.775907764294971</v>
      </c>
      <c r="P43" s="13">
        <f t="shared" si="26"/>
        <v>28.538800596725196</v>
      </c>
      <c r="Q43" s="14">
        <f t="shared" si="27"/>
        <v>34.329460123641184</v>
      </c>
      <c r="R43" s="13">
        <f t="shared" si="28"/>
        <v>40.147987080650637</v>
      </c>
      <c r="S43" s="13">
        <f t="shared" si="29"/>
        <v>45.994482528731169</v>
      </c>
      <c r="T43" s="14">
        <f t="shared" si="30"/>
        <v>51.869047855187091</v>
      </c>
      <c r="V43" s="33">
        <v>89</v>
      </c>
      <c r="W43" s="22">
        <f t="shared" si="31"/>
        <v>77624.711662869202</v>
      </c>
      <c r="X43" s="7">
        <f t="shared" si="32"/>
        <v>77803.655103980418</v>
      </c>
      <c r="Y43" s="7">
        <f t="shared" si="33"/>
        <v>77983.011052325906</v>
      </c>
      <c r="Z43" s="7">
        <f t="shared" si="34"/>
        <v>78162.780458832989</v>
      </c>
      <c r="AA43" s="6">
        <f t="shared" si="35"/>
        <v>78342.964276621176</v>
      </c>
      <c r="AB43" s="7">
        <f t="shared" si="36"/>
        <v>78523.563461007216</v>
      </c>
      <c r="AC43" s="8">
        <f t="shared" si="37"/>
        <v>78704.578969509879</v>
      </c>
      <c r="AD43" s="7">
        <f t="shared" si="38"/>
        <v>78886.01176185548</v>
      </c>
      <c r="AE43" s="7">
        <f t="shared" si="39"/>
        <v>79067.862799982526</v>
      </c>
      <c r="AF43" s="7">
        <f t="shared" si="40"/>
        <v>79250.133048047181</v>
      </c>
      <c r="AG43" s="27">
        <f t="shared" si="41"/>
        <v>17.875808341777883</v>
      </c>
      <c r="AH43" s="13">
        <f t="shared" si="42"/>
        <v>35.838158692204161</v>
      </c>
      <c r="AI43" s="13">
        <f t="shared" si="43"/>
        <v>53.88736552062619</v>
      </c>
      <c r="AJ43" s="27">
        <f t="shared" si="44"/>
        <v>72.02374431307544</v>
      </c>
      <c r="AK43" s="13">
        <f t="shared" si="45"/>
        <v>90.2476115750178</v>
      </c>
      <c r="AL43" s="14">
        <f t="shared" si="46"/>
        <v>108.55928483462776</v>
      </c>
      <c r="AM43" s="13">
        <f t="shared" si="47"/>
        <v>126.95908264588797</v>
      </c>
      <c r="AN43" s="13">
        <f t="shared" si="48"/>
        <v>145.44732459158695</v>
      </c>
      <c r="AO43" s="14">
        <f t="shared" si="49"/>
        <v>164.02433128666598</v>
      </c>
    </row>
    <row r="44" spans="1:41" x14ac:dyDescent="0.4">
      <c r="A44" s="36">
        <v>40</v>
      </c>
      <c r="B44" s="22">
        <f t="shared" ref="B44:K53" si="50">10^($A44*0.01+B$2*0.001)*10000</f>
        <v>25118.864315095805</v>
      </c>
      <c r="C44" s="7">
        <f t="shared" si="50"/>
        <v>25176.769277588559</v>
      </c>
      <c r="D44" s="7">
        <f t="shared" si="50"/>
        <v>25234.807724805753</v>
      </c>
      <c r="E44" s="7">
        <f t="shared" si="50"/>
        <v>25292.979964461447</v>
      </c>
      <c r="F44" s="6">
        <f t="shared" si="50"/>
        <v>25351.286304979079</v>
      </c>
      <c r="G44" s="7">
        <f t="shared" si="50"/>
        <v>25409.727055493051</v>
      </c>
      <c r="H44" s="8">
        <f t="shared" si="50"/>
        <v>25468.302525850413</v>
      </c>
      <c r="I44" s="7">
        <f t="shared" si="50"/>
        <v>25527.013026612476</v>
      </c>
      <c r="J44" s="7">
        <f t="shared" si="50"/>
        <v>25585.858869056461</v>
      </c>
      <c r="K44" s="7">
        <f t="shared" si="50"/>
        <v>25644.840365177173</v>
      </c>
      <c r="L44" s="27">
        <f t="shared" si="22"/>
        <v>5.7844981918933627</v>
      </c>
      <c r="M44" s="13">
        <f t="shared" si="23"/>
        <v>11.597000828835007</v>
      </c>
      <c r="N44" s="13">
        <f t="shared" si="24"/>
        <v>17.437609671131213</v>
      </c>
      <c r="O44" s="27">
        <f t="shared" si="25"/>
        <v>23.306426808041579</v>
      </c>
      <c r="P44" s="13">
        <f t="shared" si="26"/>
        <v>29.203554658724897</v>
      </c>
      <c r="Q44" s="14">
        <f t="shared" si="27"/>
        <v>35.129095973305084</v>
      </c>
      <c r="R44" s="13">
        <f t="shared" si="28"/>
        <v>41.083153833809774</v>
      </c>
      <c r="S44" s="13">
        <f t="shared" si="29"/>
        <v>47.065831655228976</v>
      </c>
      <c r="T44" s="14">
        <f t="shared" si="30"/>
        <v>53.07723318648641</v>
      </c>
      <c r="V44" s="33">
        <v>90</v>
      </c>
      <c r="W44" s="22">
        <f t="shared" si="31"/>
        <v>79432.823472428179</v>
      </c>
      <c r="X44" s="7">
        <f t="shared" si="32"/>
        <v>79615.935041731878</v>
      </c>
      <c r="Y44" s="7">
        <f t="shared" si="33"/>
        <v>79799.468726797699</v>
      </c>
      <c r="Z44" s="7">
        <f t="shared" si="34"/>
        <v>79983.425500702855</v>
      </c>
      <c r="AA44" s="6">
        <f t="shared" si="35"/>
        <v>80167.806338767958</v>
      </c>
      <c r="AB44" s="7">
        <f t="shared" si="36"/>
        <v>80352.612218561742</v>
      </c>
      <c r="AC44" s="8">
        <f t="shared" si="37"/>
        <v>80537.844119906658</v>
      </c>
      <c r="AD44" s="7">
        <f t="shared" si="38"/>
        <v>80723.503024883845</v>
      </c>
      <c r="AE44" s="7">
        <f t="shared" si="39"/>
        <v>80909.589917838239</v>
      </c>
      <c r="AF44" s="7">
        <f t="shared" si="40"/>
        <v>81096.105785384105</v>
      </c>
      <c r="AG44" s="27">
        <f t="shared" si="41"/>
        <v>18.292189407511614</v>
      </c>
      <c r="AH44" s="13">
        <f t="shared" si="42"/>
        <v>36.672936645991285</v>
      </c>
      <c r="AI44" s="13">
        <f t="shared" si="43"/>
        <v>55.142563509725733</v>
      </c>
      <c r="AJ44" s="27">
        <f t="shared" si="44"/>
        <v>73.701392833390855</v>
      </c>
      <c r="AK44" s="13">
        <f t="shared" si="45"/>
        <v>92.349748494787491</v>
      </c>
      <c r="AL44" s="14">
        <f t="shared" si="46"/>
        <v>111.08795541829022</v>
      </c>
      <c r="AM44" s="13">
        <f t="shared" si="47"/>
        <v>129.91633957797603</v>
      </c>
      <c r="AN44" s="13">
        <f t="shared" si="48"/>
        <v>148.83522800059291</v>
      </c>
      <c r="AO44" s="14">
        <f t="shared" si="49"/>
        <v>167.8449487691978</v>
      </c>
    </row>
    <row r="45" spans="1:41" x14ac:dyDescent="0.4">
      <c r="A45" s="36">
        <v>41</v>
      </c>
      <c r="B45" s="22">
        <f t="shared" si="50"/>
        <v>25703.957827688642</v>
      </c>
      <c r="C45" s="7">
        <f t="shared" si="50"/>
        <v>25763.211570025756</v>
      </c>
      <c r="D45" s="7">
        <f t="shared" si="50"/>
        <v>25822.601906345968</v>
      </c>
      <c r="E45" s="7">
        <f t="shared" si="50"/>
        <v>25882.12915153092</v>
      </c>
      <c r="F45" s="6">
        <f t="shared" si="50"/>
        <v>25941.793621188146</v>
      </c>
      <c r="G45" s="7">
        <f t="shared" si="50"/>
        <v>26001.595631652723</v>
      </c>
      <c r="H45" s="8">
        <f t="shared" si="50"/>
        <v>26061.535499988961</v>
      </c>
      <c r="I45" s="7">
        <f t="shared" si="50"/>
        <v>26121.613543992069</v>
      </c>
      <c r="J45" s="7">
        <f t="shared" si="50"/>
        <v>26181.830082189856</v>
      </c>
      <c r="K45" s="7">
        <f t="shared" si="50"/>
        <v>26242.185433844421</v>
      </c>
      <c r="L45" s="27">
        <f t="shared" si="22"/>
        <v>5.9192364636255661</v>
      </c>
      <c r="M45" s="13">
        <f t="shared" si="23"/>
        <v>11.86712967962012</v>
      </c>
      <c r="N45" s="13">
        <f t="shared" si="24"/>
        <v>17.843783778600482</v>
      </c>
      <c r="O45" s="27">
        <f t="shared" si="25"/>
        <v>23.849303227769269</v>
      </c>
      <c r="P45" s="13">
        <f t="shared" si="26"/>
        <v>29.883792831958999</v>
      </c>
      <c r="Q45" s="14">
        <f t="shared" si="27"/>
        <v>35.947357734639809</v>
      </c>
      <c r="R45" s="13">
        <f t="shared" si="28"/>
        <v>42.04010341893445</v>
      </c>
      <c r="S45" s="13">
        <f t="shared" si="29"/>
        <v>48.162135708666028</v>
      </c>
      <c r="T45" s="14">
        <f t="shared" si="30"/>
        <v>54.31356076938755</v>
      </c>
      <c r="V45" s="33">
        <v>91</v>
      </c>
      <c r="W45" s="22">
        <f t="shared" si="31"/>
        <v>81283.051616409924</v>
      </c>
      <c r="X45" s="7">
        <f t="shared" si="32"/>
        <v>81470.428402083999</v>
      </c>
      <c r="Y45" s="7">
        <f t="shared" si="33"/>
        <v>81658.237135859265</v>
      </c>
      <c r="Z45" s="7">
        <f t="shared" si="34"/>
        <v>81846.478813479</v>
      </c>
      <c r="AA45" s="6">
        <f t="shared" si="35"/>
        <v>82035.154432981857</v>
      </c>
      <c r="AB45" s="7">
        <f t="shared" si="36"/>
        <v>82224.264994707119</v>
      </c>
      <c r="AC45" s="8">
        <f t="shared" si="37"/>
        <v>82413.811501300268</v>
      </c>
      <c r="AD45" s="7">
        <f t="shared" si="38"/>
        <v>82603.794957717881</v>
      </c>
      <c r="AE45" s="7">
        <f t="shared" si="39"/>
        <v>82794.216371233459</v>
      </c>
      <c r="AF45" s="7">
        <f t="shared" si="40"/>
        <v>82985.076751442277</v>
      </c>
      <c r="AG45" s="27">
        <f t="shared" si="41"/>
        <v>18.718269234203035</v>
      </c>
      <c r="AH45" s="13">
        <f t="shared" si="42"/>
        <v>37.527159076154931</v>
      </c>
      <c r="AI45" s="13">
        <f t="shared" si="43"/>
        <v>56.4269988159067</v>
      </c>
      <c r="AJ45" s="27">
        <f t="shared" si="44"/>
        <v>75.418118807778228</v>
      </c>
      <c r="AK45" s="13">
        <f t="shared" si="45"/>
        <v>94.50085047360335</v>
      </c>
      <c r="AL45" s="14">
        <f t="shared" si="46"/>
        <v>113.67552630638238</v>
      </c>
      <c r="AM45" s="13">
        <f t="shared" si="47"/>
        <v>132.9424798728578</v>
      </c>
      <c r="AN45" s="13">
        <f t="shared" si="48"/>
        <v>152.30204581751605</v>
      </c>
      <c r="AO45" s="14">
        <f t="shared" si="49"/>
        <v>171.75455986519228</v>
      </c>
    </row>
    <row r="46" spans="1:41" x14ac:dyDescent="0.4">
      <c r="A46" s="36">
        <v>42</v>
      </c>
      <c r="B46" s="22">
        <f t="shared" si="50"/>
        <v>26302.679918953821</v>
      </c>
      <c r="C46" s="7">
        <f t="shared" si="50"/>
        <v>26363.313858253798</v>
      </c>
      <c r="D46" s="7">
        <f t="shared" si="50"/>
        <v>26424.087573219465</v>
      </c>
      <c r="E46" s="7">
        <f t="shared" si="50"/>
        <v>26485.001386067011</v>
      </c>
      <c r="F46" s="6">
        <f t="shared" si="50"/>
        <v>26546.055619755396</v>
      </c>
      <c r="G46" s="7">
        <f t="shared" si="50"/>
        <v>26607.250597988095</v>
      </c>
      <c r="H46" s="8">
        <f t="shared" si="50"/>
        <v>26668.5866452148</v>
      </c>
      <c r="I46" s="7">
        <f t="shared" si="50"/>
        <v>26730.064086633116</v>
      </c>
      <c r="J46" s="7">
        <f t="shared" si="50"/>
        <v>26791.683248190318</v>
      </c>
      <c r="K46" s="7">
        <f t="shared" si="50"/>
        <v>26853.444456585075</v>
      </c>
      <c r="L46" s="27">
        <f t="shared" si="22"/>
        <v>6.0571131928809336</v>
      </c>
      <c r="M46" s="13">
        <f t="shared" si="23"/>
        <v>12.143550639644673</v>
      </c>
      <c r="N46" s="13">
        <f t="shared" si="24"/>
        <v>18.259418896417628</v>
      </c>
      <c r="O46" s="27">
        <f t="shared" si="25"/>
        <v>24.404824863751855</v>
      </c>
      <c r="P46" s="13">
        <f t="shared" si="26"/>
        <v>30.579875787716446</v>
      </c>
      <c r="Q46" s="14">
        <f t="shared" si="27"/>
        <v>36.78467926086887</v>
      </c>
      <c r="R46" s="13">
        <f t="shared" si="28"/>
        <v>43.019343223350006</v>
      </c>
      <c r="S46" s="13">
        <f t="shared" si="29"/>
        <v>49.28397596395007</v>
      </c>
      <c r="T46" s="14">
        <f t="shared" si="30"/>
        <v>55.578686121130886</v>
      </c>
      <c r="V46" s="33">
        <v>92</v>
      </c>
      <c r="W46" s="22">
        <f t="shared" si="31"/>
        <v>83176.377110267102</v>
      </c>
      <c r="X46" s="7">
        <f t="shared" si="32"/>
        <v>83368.118461963459</v>
      </c>
      <c r="Y46" s="7">
        <f t="shared" si="33"/>
        <v>83560.301823124828</v>
      </c>
      <c r="Z46" s="7">
        <f t="shared" si="34"/>
        <v>83752.92821268829</v>
      </c>
      <c r="AA46" s="6">
        <f t="shared" si="35"/>
        <v>83945.998651939764</v>
      </c>
      <c r="AB46" s="7">
        <f t="shared" si="36"/>
        <v>84139.51416451954</v>
      </c>
      <c r="AC46" s="8">
        <f t="shared" si="37"/>
        <v>84333.475776427556</v>
      </c>
      <c r="AD46" s="7">
        <f t="shared" si="38"/>
        <v>84527.884516028993</v>
      </c>
      <c r="AE46" s="7">
        <f t="shared" si="39"/>
        <v>84722.741414059681</v>
      </c>
      <c r="AF46" s="7">
        <f t="shared" si="40"/>
        <v>84918.047503631402</v>
      </c>
      <c r="AG46" s="27">
        <f t="shared" si="41"/>
        <v>19.154273734980961</v>
      </c>
      <c r="AH46" s="13">
        <f t="shared" si="42"/>
        <v>38.401278902834747</v>
      </c>
      <c r="AI46" s="13">
        <f t="shared" si="43"/>
        <v>57.741352463781368</v>
      </c>
      <c r="AJ46" s="27">
        <f t="shared" si="44"/>
        <v>77.174832466960652</v>
      </c>
      <c r="AK46" s="13">
        <f t="shared" si="45"/>
        <v>96.702058054201188</v>
      </c>
      <c r="AL46" s="14">
        <f t="shared" si="46"/>
        <v>116.32336946310534</v>
      </c>
      <c r="AM46" s="13">
        <f t="shared" si="47"/>
        <v>136.03910803033796</v>
      </c>
      <c r="AN46" s="13">
        <f t="shared" si="48"/>
        <v>155.84961619508977</v>
      </c>
      <c r="AO46" s="14">
        <f t="shared" si="49"/>
        <v>175.75523750235152</v>
      </c>
    </row>
    <row r="47" spans="1:41" x14ac:dyDescent="0.4">
      <c r="A47" s="36">
        <v>43</v>
      </c>
      <c r="B47" s="22">
        <f t="shared" si="50"/>
        <v>26915.34803926916</v>
      </c>
      <c r="C47" s="7">
        <f t="shared" si="50"/>
        <v>26977.394324449204</v>
      </c>
      <c r="D47" s="7">
        <f t="shared" si="50"/>
        <v>27039.58364108844</v>
      </c>
      <c r="E47" s="7">
        <f t="shared" si="50"/>
        <v>27101.916318908432</v>
      </c>
      <c r="F47" s="6">
        <f t="shared" si="50"/>
        <v>27164.392688390828</v>
      </c>
      <c r="G47" s="7">
        <f t="shared" si="50"/>
        <v>27227.013080779128</v>
      </c>
      <c r="H47" s="8">
        <f t="shared" si="50"/>
        <v>27289.777828080409</v>
      </c>
      <c r="I47" s="7">
        <f t="shared" si="50"/>
        <v>27352.687263067124</v>
      </c>
      <c r="J47" s="7">
        <f t="shared" si="50"/>
        <v>27415.741719278831</v>
      </c>
      <c r="K47" s="7">
        <f t="shared" si="50"/>
        <v>27478.941531023975</v>
      </c>
      <c r="L47" s="27">
        <f t="shared" si="22"/>
        <v>6.1982014837267343</v>
      </c>
      <c r="M47" s="13">
        <f t="shared" si="23"/>
        <v>12.426410270953056</v>
      </c>
      <c r="N47" s="13">
        <f t="shared" si="24"/>
        <v>18.684735399820056</v>
      </c>
      <c r="O47" s="27">
        <f t="shared" si="25"/>
        <v>24.973286260919849</v>
      </c>
      <c r="P47" s="13">
        <f t="shared" si="26"/>
        <v>31.292172598390607</v>
      </c>
      <c r="Q47" s="14">
        <f t="shared" si="27"/>
        <v>37.641504510935192</v>
      </c>
      <c r="R47" s="13">
        <f t="shared" si="28"/>
        <v>44.021392452978034</v>
      </c>
      <c r="S47" s="13">
        <f t="shared" si="29"/>
        <v>50.431947235647385</v>
      </c>
      <c r="T47" s="14">
        <f t="shared" si="30"/>
        <v>56.873280027914006</v>
      </c>
      <c r="V47" s="33">
        <v>93</v>
      </c>
      <c r="W47" s="22">
        <f t="shared" si="31"/>
        <v>85113.803820237677</v>
      </c>
      <c r="X47" s="7">
        <f t="shared" si="32"/>
        <v>85310.011401758951</v>
      </c>
      <c r="Y47" s="7">
        <f t="shared" si="33"/>
        <v>85506.67128846838</v>
      </c>
      <c r="Z47" s="7">
        <f t="shared" si="34"/>
        <v>85703.784523036986</v>
      </c>
      <c r="AA47" s="6">
        <f t="shared" si="35"/>
        <v>85901.352150539591</v>
      </c>
      <c r="AB47" s="7">
        <f t="shared" si="36"/>
        <v>86099.375218460103</v>
      </c>
      <c r="AC47" s="8">
        <f t="shared" si="37"/>
        <v>86297.854776697044</v>
      </c>
      <c r="AD47" s="7">
        <f t="shared" si="38"/>
        <v>86496.791877569354</v>
      </c>
      <c r="AE47" s="7">
        <f t="shared" si="39"/>
        <v>86696.187575821692</v>
      </c>
      <c r="AF47" s="7">
        <f t="shared" si="40"/>
        <v>86896.042928630224</v>
      </c>
      <c r="AG47" s="27">
        <f t="shared" si="41"/>
        <v>19.600434085179586</v>
      </c>
      <c r="AH47" s="13">
        <f t="shared" si="42"/>
        <v>39.295759595945128</v>
      </c>
      <c r="AI47" s="13">
        <f t="shared" si="43"/>
        <v>59.086321340975701</v>
      </c>
      <c r="AJ47" s="27">
        <f t="shared" si="44"/>
        <v>78.972465243874467</v>
      </c>
      <c r="AK47" s="13">
        <f t="shared" si="45"/>
        <v>98.954538346006302</v>
      </c>
      <c r="AL47" s="14">
        <f t="shared" si="46"/>
        <v>119.03288881006301</v>
      </c>
      <c r="AM47" s="13">
        <f t="shared" si="47"/>
        <v>139.20786592357035</v>
      </c>
      <c r="AN47" s="13">
        <f t="shared" si="48"/>
        <v>159.47982010208943</v>
      </c>
      <c r="AO47" s="14">
        <f t="shared" si="49"/>
        <v>179.84910289281106</v>
      </c>
    </row>
    <row r="48" spans="1:41" x14ac:dyDescent="0.4">
      <c r="A48" s="36">
        <v>44</v>
      </c>
      <c r="B48" s="22">
        <f t="shared" si="50"/>
        <v>27542.287033381665</v>
      </c>
      <c r="C48" s="7">
        <f t="shared" si="50"/>
        <v>27605.778562203457</v>
      </c>
      <c r="D48" s="7">
        <f t="shared" si="50"/>
        <v>27669.416454115119</v>
      </c>
      <c r="E48" s="7">
        <f t="shared" si="50"/>
        <v>27733.20104651841</v>
      </c>
      <c r="F48" s="6">
        <f t="shared" si="50"/>
        <v>27797.13267759289</v>
      </c>
      <c r="G48" s="7">
        <f t="shared" si="50"/>
        <v>27861.211686297713</v>
      </c>
      <c r="H48" s="8">
        <f t="shared" si="50"/>
        <v>27925.438412373387</v>
      </c>
      <c r="I48" s="7">
        <f t="shared" si="50"/>
        <v>27989.813196343624</v>
      </c>
      <c r="J48" s="7">
        <f t="shared" si="50"/>
        <v>28054.336379517139</v>
      </c>
      <c r="K48" s="7">
        <f t="shared" si="50"/>
        <v>28119.008303989409</v>
      </c>
      <c r="L48" s="27">
        <f t="shared" si="22"/>
        <v>6.3425761430444254</v>
      </c>
      <c r="M48" s="13">
        <f t="shared" si="23"/>
        <v>12.715858549472614</v>
      </c>
      <c r="N48" s="13">
        <f t="shared" si="24"/>
        <v>19.119958797251456</v>
      </c>
      <c r="O48" s="27">
        <f t="shared" si="25"/>
        <v>25.5549888250207</v>
      </c>
      <c r="P48" s="13">
        <f t="shared" si="26"/>
        <v>32.021060933166154</v>
      </c>
      <c r="Q48" s="14">
        <f t="shared" si="27"/>
        <v>38.518287784947461</v>
      </c>
      <c r="R48" s="13">
        <f t="shared" si="28"/>
        <v>45.046782407567662</v>
      </c>
      <c r="S48" s="13">
        <f t="shared" si="29"/>
        <v>51.606658193311887</v>
      </c>
      <c r="T48" s="14">
        <f t="shared" si="30"/>
        <v>58.198028900587815</v>
      </c>
      <c r="V48" s="33">
        <v>94</v>
      </c>
      <c r="W48" s="22">
        <f t="shared" si="31"/>
        <v>87096.358995608083</v>
      </c>
      <c r="X48" s="7">
        <f t="shared" si="32"/>
        <v>87297.136838811173</v>
      </c>
      <c r="Y48" s="7">
        <f t="shared" si="33"/>
        <v>87498.377522743642</v>
      </c>
      <c r="Z48" s="7">
        <f t="shared" si="34"/>
        <v>87700.082114363497</v>
      </c>
      <c r="AA48" s="6">
        <f t="shared" si="35"/>
        <v>87902.251683088471</v>
      </c>
      <c r="AB48" s="7">
        <f t="shared" si="36"/>
        <v>88104.887300801434</v>
      </c>
      <c r="AC48" s="8">
        <f t="shared" si="37"/>
        <v>88307.990041856319</v>
      </c>
      <c r="AD48" s="7">
        <f t="shared" si="38"/>
        <v>88511.560983083589</v>
      </c>
      <c r="AE48" s="7">
        <f t="shared" si="39"/>
        <v>88715.601203796105</v>
      </c>
      <c r="AF48" s="7">
        <f t="shared" si="40"/>
        <v>88920.111785794885</v>
      </c>
      <c r="AG48" s="27">
        <f t="shared" si="41"/>
        <v>20.056986845083884</v>
      </c>
      <c r="AH48" s="13">
        <f t="shared" si="42"/>
        <v>40.211075420869747</v>
      </c>
      <c r="AI48" s="13">
        <f t="shared" si="43"/>
        <v>60.462618567878962</v>
      </c>
      <c r="AJ48" s="27">
        <f t="shared" si="44"/>
        <v>80.811970267197466</v>
      </c>
      <c r="AK48" s="13">
        <f t="shared" si="45"/>
        <v>101.2594856438518</v>
      </c>
      <c r="AL48" s="14">
        <f t="shared" si="46"/>
        <v>121.80552097028703</v>
      </c>
      <c r="AM48" s="13">
        <f t="shared" si="47"/>
        <v>142.45043366994651</v>
      </c>
      <c r="AN48" s="13">
        <f t="shared" si="48"/>
        <v>163.1945823206479</v>
      </c>
      <c r="AO48" s="14">
        <f t="shared" si="49"/>
        <v>184.03832665819209</v>
      </c>
    </row>
    <row r="49" spans="1:41" x14ac:dyDescent="0.4">
      <c r="A49" s="36">
        <v>45</v>
      </c>
      <c r="B49" s="22">
        <f t="shared" si="50"/>
        <v>28183.829312644542</v>
      </c>
      <c r="C49" s="7">
        <f t="shared" si="50"/>
        <v>28248.799749157075</v>
      </c>
      <c r="D49" s="7">
        <f t="shared" si="50"/>
        <v>28313.919957993799</v>
      </c>
      <c r="E49" s="7">
        <f t="shared" si="50"/>
        <v>28379.190284415559</v>
      </c>
      <c r="F49" s="6">
        <f t="shared" si="50"/>
        <v>28444.611074479159</v>
      </c>
      <c r="G49" s="7">
        <f t="shared" si="50"/>
        <v>28510.182675039094</v>
      </c>
      <c r="H49" s="8">
        <f t="shared" si="50"/>
        <v>28575.905433749474</v>
      </c>
      <c r="I49" s="7">
        <f t="shared" si="50"/>
        <v>28641.779699065813</v>
      </c>
      <c r="J49" s="7">
        <f t="shared" si="50"/>
        <v>28707.805820246915</v>
      </c>
      <c r="K49" s="7">
        <f t="shared" si="50"/>
        <v>28773.984147356696</v>
      </c>
      <c r="L49" s="27">
        <f t="shared" ref="L49:L53" si="51">10^($A49*0.01+B$2*0.001+L$3*0.0001)*10000-10^($A49*0.01+B$2*0.001)*10000</f>
        <v>6.4903137201799836</v>
      </c>
      <c r="M49" s="13">
        <f t="shared" ref="M49:M53" si="52">10^($A49*0.01+C$2*0.001+M$3*0.0001)*10000-10^($A49*0.01+C$2*0.001)*10000</f>
        <v>13.012048944507114</v>
      </c>
      <c r="N49" s="13">
        <f t="shared" ref="N49:N53" si="53">10^($A49*0.01+D$2*0.001+N$3*0.0001)*10000-10^($A49*0.01+D$2*0.001)*10000</f>
        <v>19.565319849923981</v>
      </c>
      <c r="O49" s="27">
        <f t="shared" ref="O49:O53" si="54">10^($A49*0.01+E$2*0.001+O$3*0.0001)*10000-10^($A49*0.01+E$2*0.001)*10000</f>
        <v>26.150240982457035</v>
      </c>
      <c r="P49" s="13">
        <f t="shared" ref="P49:P53" si="55">10^($A49*0.01+F$2*0.001+P$3*0.0001)*10000-10^($A49*0.01+F$2*0.001)*10000</f>
        <v>32.766927258307987</v>
      </c>
      <c r="Q49" s="14">
        <f t="shared" ref="Q49:Q53" si="56">10^($A49*0.01+G$2*0.001+Q$3*0.0001)*10000-10^($A49*0.01+G$2*0.001)*10000</f>
        <v>39.415493964992493</v>
      </c>
      <c r="R49" s="13">
        <f t="shared" ref="R49:R53" si="57">10^($A49*0.01+H$2*0.001+R$3*0.0001)*10000-10^($A49*0.01+H$2*0.001)*10000</f>
        <v>46.096056762467924</v>
      </c>
      <c r="S49" s="13">
        <f t="shared" ref="S49:S53" si="58">10^($A49*0.01+I$2*0.001+S$3*0.0001)*10000-10^($A49*0.01+I$2*0.001)*10000</f>
        <v>52.808731684242957</v>
      </c>
      <c r="T49" s="14">
        <f t="shared" ref="T49:T53" si="59">10^($A49*0.01+J$2*0.001+T$3*0.0001)*10000-10^($A49*0.01+J$2*0.001)*10000</f>
        <v>59.553635138523532</v>
      </c>
      <c r="V49" s="33">
        <v>95</v>
      </c>
      <c r="W49" s="22">
        <f t="shared" si="31"/>
        <v>89125.09381337458</v>
      </c>
      <c r="X49" s="7">
        <f t="shared" si="32"/>
        <v>89330.54837332957</v>
      </c>
      <c r="Y49" s="7">
        <f t="shared" si="33"/>
        <v>89536.476554959401</v>
      </c>
      <c r="Z49" s="7">
        <f t="shared" si="34"/>
        <v>89742.879450074892</v>
      </c>
      <c r="AA49" s="6">
        <f t="shared" si="35"/>
        <v>89949.758153003553</v>
      </c>
      <c r="AB49" s="7">
        <f t="shared" si="36"/>
        <v>90157.113760595705</v>
      </c>
      <c r="AC49" s="8">
        <f t="shared" si="37"/>
        <v>90364.947372230177</v>
      </c>
      <c r="AD49" s="7">
        <f t="shared" si="38"/>
        <v>90573.260089820047</v>
      </c>
      <c r="AE49" s="7">
        <f t="shared" si="39"/>
        <v>90782.053017818616</v>
      </c>
      <c r="AF49" s="7">
        <f t="shared" si="40"/>
        <v>90991.32726322519</v>
      </c>
      <c r="AG49" s="27">
        <f t="shared" si="41"/>
        <v>20.524174084814149</v>
      </c>
      <c r="AH49" s="13">
        <f t="shared" si="42"/>
        <v>41.14771169020969</v>
      </c>
      <c r="AI49" s="13">
        <f t="shared" si="43"/>
        <v>61.870973875455093</v>
      </c>
      <c r="AJ49" s="27">
        <f t="shared" si="44"/>
        <v>82.694322866838775</v>
      </c>
      <c r="AK49" s="13">
        <f t="shared" si="45"/>
        <v>103.61812206129252</v>
      </c>
      <c r="AL49" s="14">
        <f t="shared" si="46"/>
        <v>124.64273603002948</v>
      </c>
      <c r="AM49" s="13">
        <f t="shared" si="47"/>
        <v>145.76853052181832</v>
      </c>
      <c r="AN49" s="13">
        <f t="shared" si="48"/>
        <v>166.99587246688316</v>
      </c>
      <c r="AO49" s="14">
        <f t="shared" si="49"/>
        <v>188.32512998035236</v>
      </c>
    </row>
    <row r="50" spans="1:41" x14ac:dyDescent="0.4">
      <c r="A50" s="36">
        <v>46</v>
      </c>
      <c r="B50" s="22">
        <f t="shared" si="50"/>
        <v>28840.315031266058</v>
      </c>
      <c r="C50" s="7">
        <f t="shared" si="50"/>
        <v>28906.798823654757</v>
      </c>
      <c r="D50" s="7">
        <f t="shared" si="50"/>
        <v>28973.435877013235</v>
      </c>
      <c r="E50" s="7">
        <f t="shared" si="50"/>
        <v>29040.226544644509</v>
      </c>
      <c r="F50" s="6">
        <f t="shared" si="50"/>
        <v>29107.171180666057</v>
      </c>
      <c r="G50" s="7">
        <f t="shared" si="50"/>
        <v>29174.270140011675</v>
      </c>
      <c r="H50" s="8">
        <f t="shared" si="50"/>
        <v>29241.523778433362</v>
      </c>
      <c r="I50" s="7">
        <f t="shared" si="50"/>
        <v>29308.93245250321</v>
      </c>
      <c r="J50" s="7">
        <f t="shared" si="50"/>
        <v>29376.49651961531</v>
      </c>
      <c r="K50" s="7">
        <f t="shared" si="50"/>
        <v>29444.216337987618</v>
      </c>
      <c r="L50" s="27">
        <f t="shared" si="51"/>
        <v>6.6414925475728523</v>
      </c>
      <c r="M50" s="13">
        <f t="shared" si="52"/>
        <v>13.315138500129251</v>
      </c>
      <c r="N50" s="13">
        <f t="shared" si="53"/>
        <v>20.02105469415983</v>
      </c>
      <c r="O50" s="27">
        <f t="shared" si="54"/>
        <v>26.759358343802887</v>
      </c>
      <c r="P50" s="13">
        <f t="shared" si="55"/>
        <v>33.530167041997629</v>
      </c>
      <c r="Q50" s="14">
        <f t="shared" si="56"/>
        <v>40.33359876166287</v>
      </c>
      <c r="R50" s="13">
        <f t="shared" si="57"/>
        <v>47.169771856802981</v>
      </c>
      <c r="S50" s="13">
        <f t="shared" si="58"/>
        <v>54.038805063722975</v>
      </c>
      <c r="T50" s="14">
        <f t="shared" si="59"/>
        <v>60.940817502105347</v>
      </c>
      <c r="V50" s="33">
        <v>96</v>
      </c>
      <c r="W50" s="22">
        <f t="shared" si="31"/>
        <v>91201.083935590985</v>
      </c>
      <c r="X50" s="7">
        <f t="shared" si="32"/>
        <v>91411.324147025021</v>
      </c>
      <c r="Y50" s="7">
        <f t="shared" si="33"/>
        <v>91622.04901219999</v>
      </c>
      <c r="Z50" s="7">
        <f t="shared" si="34"/>
        <v>91833.2596483581</v>
      </c>
      <c r="AA50" s="6">
        <f t="shared" si="35"/>
        <v>92044.957175317148</v>
      </c>
      <c r="AB50" s="7">
        <f t="shared" si="36"/>
        <v>92257.142715476322</v>
      </c>
      <c r="AC50" s="8">
        <f t="shared" si="37"/>
        <v>92469.817393822246</v>
      </c>
      <c r="AD50" s="7">
        <f t="shared" si="38"/>
        <v>92682.98233793494</v>
      </c>
      <c r="AE50" s="7">
        <f t="shared" si="39"/>
        <v>92896.638677993644</v>
      </c>
      <c r="AF50" s="7">
        <f t="shared" si="40"/>
        <v>93110.78754678306</v>
      </c>
      <c r="AG50" s="27">
        <f t="shared" si="41"/>
        <v>21.002243513357826</v>
      </c>
      <c r="AH50" s="13">
        <f t="shared" si="42"/>
        <v>42.106165021017659</v>
      </c>
      <c r="AI50" s="13">
        <f t="shared" si="43"/>
        <v>63.312133992338204</v>
      </c>
      <c r="AJ50" s="27">
        <f t="shared" si="44"/>
        <v>84.620521091026603</v>
      </c>
      <c r="AK50" s="13">
        <f t="shared" si="45"/>
        <v>106.0316981786309</v>
      </c>
      <c r="AL50" s="14">
        <f t="shared" si="46"/>
        <v>127.54603831819259</v>
      </c>
      <c r="AM50" s="13">
        <f t="shared" si="47"/>
        <v>149.16391577805916</v>
      </c>
      <c r="AN50" s="13">
        <f t="shared" si="48"/>
        <v>170.88570603520202</v>
      </c>
      <c r="AO50" s="14">
        <f t="shared" si="49"/>
        <v>192.71178577929095</v>
      </c>
    </row>
    <row r="51" spans="1:41" x14ac:dyDescent="0.4">
      <c r="A51" s="36">
        <v>47</v>
      </c>
      <c r="B51" s="22">
        <f t="shared" si="50"/>
        <v>29512.092266663862</v>
      </c>
      <c r="C51" s="7">
        <f t="shared" si="50"/>
        <v>29580.124665515465</v>
      </c>
      <c r="D51" s="7">
        <f t="shared" si="50"/>
        <v>29648.313895243431</v>
      </c>
      <c r="E51" s="7">
        <f t="shared" si="50"/>
        <v>29716.660317380269</v>
      </c>
      <c r="F51" s="6">
        <f t="shared" si="50"/>
        <v>29785.164294291899</v>
      </c>
      <c r="G51" s="7">
        <f t="shared" si="50"/>
        <v>29853.826189179599</v>
      </c>
      <c r="H51" s="8">
        <f t="shared" si="50"/>
        <v>29922.646366081899</v>
      </c>
      <c r="I51" s="7">
        <f t="shared" si="50"/>
        <v>29991.625189876515</v>
      </c>
      <c r="J51" s="7">
        <f t="shared" si="50"/>
        <v>30060.763026282315</v>
      </c>
      <c r="K51" s="7">
        <f t="shared" si="50"/>
        <v>30130.060241861218</v>
      </c>
      <c r="L51" s="27">
        <f t="shared" si="51"/>
        <v>6.796192782214348</v>
      </c>
      <c r="M51" s="13">
        <f t="shared" si="52"/>
        <v>13.625287918428512</v>
      </c>
      <c r="N51" s="13">
        <f t="shared" si="53"/>
        <v>20.487404966603208</v>
      </c>
      <c r="O51" s="27">
        <f t="shared" si="54"/>
        <v>27.382663871136174</v>
      </c>
      <c r="P51" s="13">
        <f t="shared" si="55"/>
        <v>34.311184964080894</v>
      </c>
      <c r="Q51" s="14">
        <f t="shared" si="56"/>
        <v>41.273088966270734</v>
      </c>
      <c r="R51" s="13">
        <f t="shared" si="57"/>
        <v>48.268496988552215</v>
      </c>
      <c r="S51" s="13">
        <f t="shared" si="58"/>
        <v>55.297530532934616</v>
      </c>
      <c r="T51" s="14">
        <f t="shared" si="59"/>
        <v>62.360311493754125</v>
      </c>
      <c r="V51" s="33">
        <v>97</v>
      </c>
      <c r="W51" s="22">
        <f t="shared" si="31"/>
        <v>93325.430079699101</v>
      </c>
      <c r="X51" s="7">
        <f t="shared" si="32"/>
        <v>93540.56741475522</v>
      </c>
      <c r="Y51" s="7">
        <f t="shared" si="33"/>
        <v>93756.200692588041</v>
      </c>
      <c r="Z51" s="7">
        <f t="shared" si="34"/>
        <v>93972.331056463765</v>
      </c>
      <c r="AA51" s="6">
        <f t="shared" si="35"/>
        <v>94188.95965228416</v>
      </c>
      <c r="AB51" s="7">
        <f t="shared" si="36"/>
        <v>94406.087628592344</v>
      </c>
      <c r="AC51" s="8">
        <f t="shared" si="37"/>
        <v>94623.716136579329</v>
      </c>
      <c r="AD51" s="7">
        <f t="shared" si="38"/>
        <v>94841.846330089727</v>
      </c>
      <c r="AE51" s="7">
        <f t="shared" si="39"/>
        <v>95060.479365628169</v>
      </c>
      <c r="AF51" s="7">
        <f t="shared" si="40"/>
        <v>95279.616402365209</v>
      </c>
      <c r="AG51" s="27">
        <f t="shared" si="41"/>
        <v>21.491448609405779</v>
      </c>
      <c r="AH51" s="13">
        <f t="shared" si="42"/>
        <v>43.086943597780191</v>
      </c>
      <c r="AI51" s="13">
        <f t="shared" si="43"/>
        <v>64.786863040673779</v>
      </c>
      <c r="AJ51" s="27">
        <f t="shared" si="44"/>
        <v>86.59158623564872</v>
      </c>
      <c r="AK51" s="13">
        <f t="shared" si="45"/>
        <v>108.50149370580039</v>
      </c>
      <c r="AL51" s="14">
        <f t="shared" si="46"/>
        <v>130.51696720421023</v>
      </c>
      <c r="AM51" s="13">
        <f t="shared" si="47"/>
        <v>152.63838971679797</v>
      </c>
      <c r="AN51" s="13">
        <f t="shared" si="48"/>
        <v>174.86614546675992</v>
      </c>
      <c r="AO51" s="14">
        <f t="shared" si="49"/>
        <v>197.20061991784314</v>
      </c>
    </row>
    <row r="52" spans="1:41" x14ac:dyDescent="0.4">
      <c r="A52" s="36">
        <v>48</v>
      </c>
      <c r="B52" s="22">
        <f t="shared" si="50"/>
        <v>30199.517204020165</v>
      </c>
      <c r="C52" s="7">
        <f t="shared" si="50"/>
        <v>30269.134281013059</v>
      </c>
      <c r="D52" s="7">
        <f t="shared" si="50"/>
        <v>30338.91184194271</v>
      </c>
      <c r="E52" s="7">
        <f t="shared" si="50"/>
        <v>30408.850256762791</v>
      </c>
      <c r="F52" s="6">
        <f t="shared" si="50"/>
        <v>30478.949896279832</v>
      </c>
      <c r="G52" s="7">
        <f t="shared" si="50"/>
        <v>30549.211132155131</v>
      </c>
      <c r="H52" s="8">
        <f t="shared" si="50"/>
        <v>30619.634336906776</v>
      </c>
      <c r="I52" s="7">
        <f t="shared" si="50"/>
        <v>30690.219883911577</v>
      </c>
      <c r="J52" s="7">
        <f t="shared" si="50"/>
        <v>30760.968147407082</v>
      </c>
      <c r="K52" s="7">
        <f t="shared" si="50"/>
        <v>30831.87950249355</v>
      </c>
      <c r="L52" s="27">
        <f t="shared" si="51"/>
        <v>6.9544964482265641</v>
      </c>
      <c r="M52" s="13">
        <f t="shared" si="52"/>
        <v>13.942661644734471</v>
      </c>
      <c r="N52" s="13">
        <f t="shared" si="53"/>
        <v>20.964617932342662</v>
      </c>
      <c r="O52" s="27">
        <f t="shared" si="54"/>
        <v>28.020488049318374</v>
      </c>
      <c r="P52" s="13">
        <f t="shared" si="55"/>
        <v>35.110395130592224</v>
      </c>
      <c r="Q52" s="14">
        <f t="shared" si="56"/>
        <v>42.234462708969659</v>
      </c>
      <c r="R52" s="13">
        <f t="shared" si="57"/>
        <v>49.392814716309658</v>
      </c>
      <c r="S52" s="13">
        <f t="shared" si="58"/>
        <v>56.585575484779838</v>
      </c>
      <c r="T52" s="14">
        <f t="shared" si="59"/>
        <v>63.812869748006051</v>
      </c>
      <c r="V52" s="33">
        <v>98</v>
      </c>
      <c r="W52" s="22">
        <f t="shared" si="31"/>
        <v>95499.258602143585</v>
      </c>
      <c r="X52" s="7">
        <f t="shared" si="32"/>
        <v>95719.407129484462</v>
      </c>
      <c r="Y52" s="7">
        <f t="shared" si="33"/>
        <v>95940.06315159332</v>
      </c>
      <c r="Z52" s="7">
        <f t="shared" si="34"/>
        <v>96161.227838366496</v>
      </c>
      <c r="AA52" s="6">
        <f t="shared" si="35"/>
        <v>96382.902362397072</v>
      </c>
      <c r="AB52" s="7">
        <f t="shared" si="36"/>
        <v>96605.087898981379</v>
      </c>
      <c r="AC52" s="8">
        <f t="shared" si="37"/>
        <v>96827.785626124925</v>
      </c>
      <c r="AD52" s="7">
        <f t="shared" si="38"/>
        <v>97050.996724548953</v>
      </c>
      <c r="AE52" s="7">
        <f t="shared" si="39"/>
        <v>97274.72237769654</v>
      </c>
      <c r="AF52" s="7">
        <f t="shared" si="40"/>
        <v>97498.963771738709</v>
      </c>
      <c r="AG52" s="27">
        <f t="shared" si="41"/>
        <v>21.992048755957512</v>
      </c>
      <c r="AH52" s="13">
        <f t="shared" si="42"/>
        <v>44.090567442413885</v>
      </c>
      <c r="AI52" s="13">
        <f t="shared" si="43"/>
        <v>66.295942941433168</v>
      </c>
      <c r="AJ52" s="27">
        <f t="shared" si="44"/>
        <v>88.608563385350863</v>
      </c>
      <c r="AK52" s="13">
        <f t="shared" si="45"/>
        <v>111.0288181611395</v>
      </c>
      <c r="AL52" s="14">
        <f t="shared" si="46"/>
        <v>133.55709791377012</v>
      </c>
      <c r="AM52" s="13">
        <f t="shared" si="47"/>
        <v>156.19379455022863</v>
      </c>
      <c r="AN52" s="13">
        <f t="shared" si="48"/>
        <v>178.93930124328472</v>
      </c>
      <c r="AO52" s="14">
        <f t="shared" si="49"/>
        <v>201.79401243537723</v>
      </c>
    </row>
    <row r="53" spans="1:41" x14ac:dyDescent="0.4">
      <c r="A53" s="37">
        <v>49</v>
      </c>
      <c r="B53" s="23">
        <f t="shared" si="50"/>
        <v>30902.954325135906</v>
      </c>
      <c r="C53" s="10">
        <f t="shared" si="50"/>
        <v>30974.192992165805</v>
      </c>
      <c r="D53" s="10">
        <f t="shared" si="50"/>
        <v>31045.59588128356</v>
      </c>
      <c r="E53" s="10">
        <f t="shared" si="50"/>
        <v>31117.163371060182</v>
      </c>
      <c r="F53" s="9">
        <f t="shared" si="50"/>
        <v>31188.895840939374</v>
      </c>
      <c r="G53" s="10">
        <f t="shared" si="50"/>
        <v>31260.793671239557</v>
      </c>
      <c r="H53" s="11">
        <f t="shared" si="50"/>
        <v>31332.85724315586</v>
      </c>
      <c r="I53" s="10">
        <f t="shared" si="50"/>
        <v>31405.086938762175</v>
      </c>
      <c r="J53" s="10">
        <f t="shared" si="50"/>
        <v>31477.483141013159</v>
      </c>
      <c r="K53" s="10">
        <f t="shared" si="50"/>
        <v>31550.04623374627</v>
      </c>
      <c r="L53" s="28">
        <f t="shared" si="51"/>
        <v>7.1164874803107523</v>
      </c>
      <c r="M53" s="16">
        <f t="shared" si="52"/>
        <v>14.267427954797313</v>
      </c>
      <c r="N53" s="16">
        <f t="shared" si="53"/>
        <v>21.452946616009285</v>
      </c>
      <c r="O53" s="28">
        <f t="shared" si="54"/>
        <v>28.673169061152294</v>
      </c>
      <c r="P53" s="16">
        <f t="shared" si="55"/>
        <v>35.928221293339448</v>
      </c>
      <c r="Q53" s="17">
        <f t="shared" si="56"/>
        <v>43.218229722824617</v>
      </c>
      <c r="R53" s="16">
        <f t="shared" si="57"/>
        <v>50.543321168221155</v>
      </c>
      <c r="S53" s="16">
        <f t="shared" si="58"/>
        <v>57.903622857749724</v>
      </c>
      <c r="T53" s="17">
        <f t="shared" si="59"/>
        <v>65.299262430467934</v>
      </c>
      <c r="V53" s="34">
        <v>99</v>
      </c>
      <c r="W53" s="23">
        <f t="shared" si="31"/>
        <v>97723.722095581106</v>
      </c>
      <c r="X53" s="10">
        <f t="shared" si="32"/>
        <v>97948.998540869899</v>
      </c>
      <c r="Y53" s="10">
        <f t="shared" si="33"/>
        <v>98174.794301998481</v>
      </c>
      <c r="Z53" s="10">
        <f t="shared" si="34"/>
        <v>98401.110576113395</v>
      </c>
      <c r="AA53" s="9">
        <f t="shared" si="35"/>
        <v>98627.948563121055</v>
      </c>
      <c r="AB53" s="10">
        <f t="shared" si="36"/>
        <v>98855.309465693907</v>
      </c>
      <c r="AC53" s="11">
        <f t="shared" si="37"/>
        <v>99083.194489276764</v>
      </c>
      <c r="AD53" s="10">
        <f t="shared" si="38"/>
        <v>99311.604842093409</v>
      </c>
      <c r="AE53" s="10">
        <f t="shared" si="39"/>
        <v>99540.541735152714</v>
      </c>
      <c r="AF53" s="10">
        <f t="shared" si="40"/>
        <v>99770.006382255364</v>
      </c>
      <c r="AG53" s="28">
        <f t="shared" si="41"/>
        <v>22.504309377851314</v>
      </c>
      <c r="AH53" s="16">
        <f t="shared" si="42"/>
        <v>45.117568689543987</v>
      </c>
      <c r="AI53" s="16">
        <f t="shared" si="43"/>
        <v>67.840173828575644</v>
      </c>
      <c r="AJ53" s="28">
        <f t="shared" si="44"/>
        <v>90.672521968284855</v>
      </c>
      <c r="AK53" s="16">
        <f t="shared" si="45"/>
        <v>113.61501156550366</v>
      </c>
      <c r="AL53" s="17">
        <f t="shared" si="46"/>
        <v>136.66804236453027</v>
      </c>
      <c r="AM53" s="16">
        <f t="shared" si="47"/>
        <v>159.83201540098526</v>
      </c>
      <c r="AN53" s="16">
        <f t="shared" si="48"/>
        <v>183.10733300588618</v>
      </c>
      <c r="AO53" s="17">
        <f t="shared" si="49"/>
        <v>206.49439880932914</v>
      </c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  <row r="88" s="1" customFormat="1" x14ac:dyDescent="0.4"/>
    <row r="89" s="1" customFormat="1" x14ac:dyDescent="0.4"/>
    <row r="90" s="1" customFormat="1" x14ac:dyDescent="0.4"/>
    <row r="91" s="1" customFormat="1" x14ac:dyDescent="0.4"/>
    <row r="92" s="1" customFormat="1" x14ac:dyDescent="0.4"/>
    <row r="93" s="1" customFormat="1" x14ac:dyDescent="0.4"/>
    <row r="94" s="1" customFormat="1" x14ac:dyDescent="0.4"/>
  </sheetData>
  <mergeCells count="26">
    <mergeCell ref="W2:W3"/>
    <mergeCell ref="A1:T1"/>
    <mergeCell ref="V1:A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T2"/>
    <mergeCell ref="V2:V3"/>
    <mergeCell ref="AD2:AD3"/>
    <mergeCell ref="AE2:AE3"/>
    <mergeCell ref="AF2:AF3"/>
    <mergeCell ref="AG2:AO2"/>
    <mergeCell ref="X2:X3"/>
    <mergeCell ref="Y2:Y3"/>
    <mergeCell ref="Z2:Z3"/>
    <mergeCell ref="AA2:AA3"/>
    <mergeCell ref="AB2:AB3"/>
    <mergeCell ref="AC2:AC3"/>
  </mergeCells>
  <pageMargins left="0.7" right="0.7" top="0.75" bottom="0.75" header="0.3" footer="0.3"/>
  <pageSetup scale="56" orientation="landscape" r:id="rId1"/>
  <colBreaks count="1" manualBreakCount="1">
    <brk id="21" max="4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sqref="A1:L1"/>
    </sheetView>
  </sheetViews>
  <sheetFormatPr defaultRowHeight="16.5" x14ac:dyDescent="0.4"/>
  <cols>
    <col min="1" max="1" width="4.5" style="83" customWidth="1"/>
    <col min="2" max="3" width="5.5" style="83" bestFit="1" customWidth="1"/>
    <col min="4" max="12" width="4.3984375" style="83" customWidth="1"/>
    <col min="13" max="16384" width="8.796875" style="103"/>
  </cols>
  <sheetData>
    <row r="1" spans="1:14" x14ac:dyDescent="0.4">
      <c r="A1" s="228" t="s">
        <v>231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</row>
    <row r="2" spans="1:14" x14ac:dyDescent="0.4">
      <c r="A2" s="238" t="s">
        <v>137</v>
      </c>
      <c r="B2" s="93" t="s">
        <v>141</v>
      </c>
      <c r="C2" s="107" t="s">
        <v>142</v>
      </c>
      <c r="D2" s="241" t="s">
        <v>159</v>
      </c>
      <c r="E2" s="241"/>
      <c r="F2" s="241"/>
      <c r="G2" s="241"/>
      <c r="H2" s="241"/>
      <c r="I2" s="241"/>
      <c r="J2" s="241"/>
      <c r="K2" s="241"/>
      <c r="L2" s="242"/>
    </row>
    <row r="3" spans="1:14" x14ac:dyDescent="0.4">
      <c r="A3" s="239"/>
      <c r="B3" s="94" t="s">
        <v>138</v>
      </c>
      <c r="C3" s="30" t="s">
        <v>139</v>
      </c>
      <c r="D3" s="89">
        <v>1</v>
      </c>
      <c r="E3" s="89">
        <v>2</v>
      </c>
      <c r="F3" s="90">
        <v>3</v>
      </c>
      <c r="G3" s="88">
        <v>4</v>
      </c>
      <c r="H3" s="89">
        <v>5</v>
      </c>
      <c r="I3" s="90">
        <v>6</v>
      </c>
      <c r="J3" s="88">
        <v>7</v>
      </c>
      <c r="K3" s="89">
        <v>8</v>
      </c>
      <c r="L3" s="19">
        <v>9</v>
      </c>
    </row>
    <row r="4" spans="1:14" x14ac:dyDescent="0.4">
      <c r="A4" s="170">
        <v>0</v>
      </c>
      <c r="B4" s="7">
        <f>normdist2!B3</f>
        <v>50000</v>
      </c>
      <c r="C4" s="22">
        <f>normdist2!M3</f>
        <v>50000</v>
      </c>
      <c r="D4" s="13">
        <f>normdist2!X3</f>
        <v>398.93563146315864</v>
      </c>
      <c r="E4" s="13">
        <f>normdist2!Y3</f>
        <v>797.83137169020483</v>
      </c>
      <c r="F4" s="13">
        <f>normdist2!Z3</f>
        <v>1196.6473414112697</v>
      </c>
      <c r="G4" s="24">
        <f>normdist2!AA3</f>
        <v>1595.343685283071</v>
      </c>
      <c r="H4" s="25">
        <f>normdist2!AB3</f>
        <v>1993.88058383725</v>
      </c>
      <c r="I4" s="26">
        <f>normdist2!AC3</f>
        <v>2392.2182654106873</v>
      </c>
      <c r="J4" s="13">
        <f>normdist2!AD3</f>
        <v>2790.317018052112</v>
      </c>
      <c r="K4" s="13">
        <f>normdist2!AE3</f>
        <v>3188.137201398742</v>
      </c>
      <c r="L4" s="14">
        <f>normdist2!AF3</f>
        <v>3585.6392585172071</v>
      </c>
    </row>
    <row r="5" spans="1:14" x14ac:dyDescent="0.4">
      <c r="A5" s="171">
        <v>0.1</v>
      </c>
      <c r="B5" s="7">
        <f>normdist2!B4</f>
        <v>53982.783727702896</v>
      </c>
      <c r="C5" s="22">
        <f>normdist2!M4</f>
        <v>46017.216272297104</v>
      </c>
      <c r="D5" s="13">
        <f>normdist2!X4</f>
        <v>396.74752652877942</v>
      </c>
      <c r="E5" s="13">
        <f>normdist2!Y4</f>
        <v>793.05887435549084</v>
      </c>
      <c r="F5" s="13">
        <f>normdist2!Z4</f>
        <v>1188.894937753219</v>
      </c>
      <c r="G5" s="27">
        <f>normdist2!AA4</f>
        <v>1584.2167528877471</v>
      </c>
      <c r="H5" s="13">
        <f>normdist2!AB4</f>
        <v>1978.9855093213555</v>
      </c>
      <c r="I5" s="14">
        <f>normdist2!AC4</f>
        <v>2373.1625614403893</v>
      </c>
      <c r="J5" s="13">
        <f>normdist2!AD4</f>
        <v>2766.7094398009431</v>
      </c>
      <c r="K5" s="13">
        <f>normdist2!AE4</f>
        <v>3159.5878623871831</v>
      </c>
      <c r="L5" s="14">
        <f>normdist2!AF4</f>
        <v>3551.7597457766533</v>
      </c>
    </row>
    <row r="6" spans="1:14" x14ac:dyDescent="0.4">
      <c r="A6" s="171">
        <v>0.2</v>
      </c>
      <c r="B6" s="7">
        <f>normdist2!B5</f>
        <v>57925.970943910295</v>
      </c>
      <c r="C6" s="22">
        <f>normdist2!M5</f>
        <v>42074.029056089705</v>
      </c>
      <c r="D6" s="13">
        <f>normdist2!X5</f>
        <v>390.64540433393995</v>
      </c>
      <c r="E6" s="13">
        <f>normdist2!Y5</f>
        <v>780.47132091117237</v>
      </c>
      <c r="F6" s="13">
        <f>normdist2!Z5</f>
        <v>1169.440570290295</v>
      </c>
      <c r="G6" s="27">
        <f>normdist2!AA5</f>
        <v>1557.5162258692872</v>
      </c>
      <c r="H6" s="13">
        <f>normdist2!AB5</f>
        <v>1944.6616243820754</v>
      </c>
      <c r="I6" s="14">
        <f>normdist2!AC5</f>
        <v>2330.8403762657545</v>
      </c>
      <c r="J6" s="13">
        <f>normdist2!AD5</f>
        <v>2716.0163758936542</v>
      </c>
      <c r="K6" s="13">
        <f>normdist2!AE5</f>
        <v>3100.1538116694283</v>
      </c>
      <c r="L6" s="14">
        <f>normdist2!AF5</f>
        <v>3483.2171759774428</v>
      </c>
    </row>
    <row r="7" spans="1:14" x14ac:dyDescent="0.4">
      <c r="A7" s="171">
        <v>0.3</v>
      </c>
      <c r="B7" s="7">
        <f>normdist2!B6</f>
        <v>61791.142218895271</v>
      </c>
      <c r="C7" s="22">
        <f>normdist2!M6</f>
        <v>38208.857781104729</v>
      </c>
      <c r="D7" s="13">
        <f>normdist2!X6</f>
        <v>380.80996330665948</v>
      </c>
      <c r="E7" s="13">
        <f>normdist2!Y6</f>
        <v>760.44125343673659</v>
      </c>
      <c r="F7" s="13">
        <f>normdist2!Z6</f>
        <v>1138.8596751700752</v>
      </c>
      <c r="G7" s="27">
        <f>normdist2!AA6</f>
        <v>1516.0313847075377</v>
      </c>
      <c r="H7" s="13">
        <f>normdist2!AB6</f>
        <v>1891.9228986666421</v>
      </c>
      <c r="I7" s="14">
        <f>normdist2!AC6</f>
        <v>2266.5011029038578</v>
      </c>
      <c r="J7" s="13">
        <f>normdist2!AD6</f>
        <v>2639.7332611594102</v>
      </c>
      <c r="K7" s="13">
        <f>normdist2!AE6</f>
        <v>3011.5870235210095</v>
      </c>
      <c r="L7" s="14">
        <f>normdist2!AF6</f>
        <v>3382.0304347029742</v>
      </c>
    </row>
    <row r="8" spans="1:14" x14ac:dyDescent="0.4">
      <c r="A8" s="171">
        <v>0.4</v>
      </c>
      <c r="B8" s="7">
        <f>normdist2!B7</f>
        <v>65542.174161032424</v>
      </c>
      <c r="C8" s="22">
        <f>normdist2!M7</f>
        <v>34457.825838967576</v>
      </c>
      <c r="D8" s="13">
        <f>normdist2!X7</f>
        <v>367.52846173531725</v>
      </c>
      <c r="E8" s="13">
        <f>normdist2!Y7</f>
        <v>733.55315414263168</v>
      </c>
      <c r="F8" s="13">
        <f>normdist2!Z7</f>
        <v>1098.043779421816</v>
      </c>
      <c r="G8" s="27">
        <f>normdist2!AA7</f>
        <v>1460.970472908215</v>
      </c>
      <c r="H8" s="13">
        <f>normdist2!AB7</f>
        <v>1822.303810175581</v>
      </c>
      <c r="I8" s="14">
        <f>normdist2!AC7</f>
        <v>2182.0148139328085</v>
      </c>
      <c r="J8" s="13">
        <f>normdist2!AD7</f>
        <v>2540.0749607119942</v>
      </c>
      <c r="K8" s="13">
        <f>normdist2!AE7</f>
        <v>2896.4561873453204</v>
      </c>
      <c r="L8" s="14">
        <f>normdist2!AF7</f>
        <v>3251.1308972285187</v>
      </c>
    </row>
    <row r="9" spans="1:14" x14ac:dyDescent="0.4">
      <c r="A9" s="171">
        <v>0.5</v>
      </c>
      <c r="B9" s="7">
        <f>normdist2!B8</f>
        <v>69146.246127401319</v>
      </c>
      <c r="C9" s="22">
        <f>normdist2!M8</f>
        <v>30853.753872598681</v>
      </c>
      <c r="D9" s="13">
        <f>normdist2!X8</f>
        <v>351.18078284674266</v>
      </c>
      <c r="E9" s="13">
        <f>normdist2!Y8</f>
        <v>700.57511790205899</v>
      </c>
      <c r="F9" s="13">
        <f>normdist2!Z8</f>
        <v>1048.1573331110412</v>
      </c>
      <c r="G9" s="27">
        <f>normdist2!AA8</f>
        <v>1393.9022510288778</v>
      </c>
      <c r="H9" s="13">
        <f>normdist2!AB8</f>
        <v>1737.7851937640517</v>
      </c>
      <c r="I9" s="14">
        <f>normdist2!AC8</f>
        <v>2079.7819876959838</v>
      </c>
      <c r="J9" s="13">
        <f>normdist2!AD8</f>
        <v>2419.8689679662639</v>
      </c>
      <c r="K9" s="13">
        <f>normdist2!AE8</f>
        <v>2758.022982742259</v>
      </c>
      <c r="L9" s="14">
        <f>normdist2!AF8</f>
        <v>3094.2213972521859</v>
      </c>
    </row>
    <row r="10" spans="1:14" x14ac:dyDescent="0.4">
      <c r="A10" s="171">
        <v>0.6</v>
      </c>
      <c r="B10" s="7">
        <f>normdist2!B9</f>
        <v>72574.688224992642</v>
      </c>
      <c r="C10" s="22">
        <f>normdist2!M9</f>
        <v>27425.311775007358</v>
      </c>
      <c r="D10" s="13">
        <f>normdist2!X9</f>
        <v>332.22139670679462</v>
      </c>
      <c r="E10" s="13">
        <f>normdist2!Y9</f>
        <v>662.42242810905736</v>
      </c>
      <c r="F10" s="13">
        <f>normdist2!Z9</f>
        <v>990.58256343960238</v>
      </c>
      <c r="G10" s="27">
        <f>normdist2!AA9</f>
        <v>1316.6818057212076</v>
      </c>
      <c r="H10" s="13">
        <f>normdist2!AB9</f>
        <v>1640.7006944208842</v>
      </c>
      <c r="I10" s="14">
        <f>normdist2!AC9</f>
        <v>1962.6203078737453</v>
      </c>
      <c r="J10" s="13">
        <f>normdist2!AD9</f>
        <v>2282.4222654763435</v>
      </c>
      <c r="K10" s="13">
        <f>normdist2!AE9</f>
        <v>2600.088729650306</v>
      </c>
      <c r="L10" s="14">
        <f>normdist2!AF9</f>
        <v>2915.6024075764144</v>
      </c>
    </row>
    <row r="11" spans="1:14" x14ac:dyDescent="0.4">
      <c r="A11" s="171">
        <v>0.7</v>
      </c>
      <c r="B11" s="7">
        <f>normdist2!B10</f>
        <v>75803.6347776927</v>
      </c>
      <c r="C11" s="22">
        <f>normdist2!M10</f>
        <v>24196.3652223073</v>
      </c>
      <c r="D11" s="13">
        <f>normdist2!X10</f>
        <v>311.15841330862895</v>
      </c>
      <c r="E11" s="13">
        <f>normdist2!Y10</f>
        <v>620.11544438218698</v>
      </c>
      <c r="F11" s="13">
        <f>normdist2!Z10</f>
        <v>926.85599221754819</v>
      </c>
      <c r="G11" s="27">
        <f>normdist2!AA10</f>
        <v>1231.3655058282457</v>
      </c>
      <c r="H11" s="13">
        <f>normdist2!AB10</f>
        <v>1533.6299846204784</v>
      </c>
      <c r="I11" s="14">
        <f>normdist2!AC10</f>
        <v>1833.6359785473614</v>
      </c>
      <c r="J11" s="13">
        <f>normdist2!AD10</f>
        <v>2131.3705880423513</v>
      </c>
      <c r="K11" s="13">
        <f>normdist2!AE10</f>
        <v>2426.8214637339843</v>
      </c>
      <c r="L11" s="14">
        <f>normdist2!AF10</f>
        <v>2719.9768059435737</v>
      </c>
    </row>
    <row r="12" spans="1:14" x14ac:dyDescent="0.4">
      <c r="A12" s="171">
        <v>0.8</v>
      </c>
      <c r="B12" s="7">
        <f>normdist2!B11</f>
        <v>78814.46014166034</v>
      </c>
      <c r="C12" s="22">
        <f>normdist2!M11</f>
        <v>21185.53985833966</v>
      </c>
      <c r="D12" s="13">
        <f>normdist2!X11</f>
        <v>288.53107117948821</v>
      </c>
      <c r="E12" s="13">
        <f>normdist2!Y11</f>
        <v>574.73449975835683</v>
      </c>
      <c r="F12" s="13">
        <f>normdist2!Z11</f>
        <v>858.60067553282715</v>
      </c>
      <c r="G12" s="27">
        <f>normdist2!AA11</f>
        <v>1140.1205322946917</v>
      </c>
      <c r="H12" s="13">
        <f>normdist2!AB11</f>
        <v>1419.2855460704159</v>
      </c>
      <c r="I12" s="14">
        <f>normdist2!AC11</f>
        <v>1696.0877331588272</v>
      </c>
      <c r="J12" s="13">
        <f>normdist2!AD11</f>
        <v>1970.5196479700389</v>
      </c>
      <c r="K12" s="13">
        <f>normdist2!AE11</f>
        <v>2242.5743806684477</v>
      </c>
      <c r="L12" s="14">
        <f>normdist2!AF11</f>
        <v>2512.2455546224082</v>
      </c>
    </row>
    <row r="13" spans="1:14" x14ac:dyDescent="0.4">
      <c r="A13" s="171">
        <v>0.9</v>
      </c>
      <c r="B13" s="7">
        <f>normdist2!B12</f>
        <v>81593.98746532404</v>
      </c>
      <c r="C13" s="22">
        <f>normdist2!M12</f>
        <v>18406.01253467596</v>
      </c>
      <c r="D13" s="13">
        <f>normdist2!X12</f>
        <v>264.88704549624526</v>
      </c>
      <c r="E13" s="13">
        <f>normdist2!Y12</f>
        <v>527.37457323879062</v>
      </c>
      <c r="F13" s="13">
        <f>normdist2!Z12</f>
        <v>787.45831015017757</v>
      </c>
      <c r="G13" s="27">
        <f>normdist2!AA12</f>
        <v>1045.1345008135104</v>
      </c>
      <c r="H13" s="13">
        <f>normdist2!AB12</f>
        <v>1300.3999038277834</v>
      </c>
      <c r="I13" s="14">
        <f>normdist2!AC12</f>
        <v>1553.2517879921797</v>
      </c>
      <c r="J13" s="13">
        <f>normdist2!AD12</f>
        <v>1803.6879283230082</v>
      </c>
      <c r="K13" s="13">
        <f>normdist2!AE12</f>
        <v>2051.7066019067279</v>
      </c>
      <c r="L13" s="14">
        <f>normdist2!AF12</f>
        <v>2297.3065835928719</v>
      </c>
    </row>
    <row r="14" spans="1:14" x14ac:dyDescent="0.4">
      <c r="A14" s="171">
        <v>1</v>
      </c>
      <c r="B14" s="7">
        <f>normdist2!B13</f>
        <v>84134.474606854303</v>
      </c>
      <c r="C14" s="22">
        <f>normdist2!M13</f>
        <v>15865.525393145697</v>
      </c>
      <c r="D14" s="13">
        <f>normdist2!X13</f>
        <v>240.7608910202398</v>
      </c>
      <c r="E14" s="13">
        <f>normdist2!Y13</f>
        <v>479.10235587220814</v>
      </c>
      <c r="F14" s="13">
        <f>normdist2!Z13</f>
        <v>715.02511431132734</v>
      </c>
      <c r="G14" s="27">
        <f>normdist2!AA13</f>
        <v>948.53036004755995</v>
      </c>
      <c r="H14" s="13">
        <f>normdist2!AB13</f>
        <v>1179.6197555561084</v>
      </c>
      <c r="I14" s="14">
        <f>normdist2!AC13</f>
        <v>1408.295426754732</v>
      </c>
      <c r="J14" s="13">
        <f>normdist2!AD13</f>
        <v>1634.5599575517699</v>
      </c>
      <c r="K14" s="13">
        <f>normdist2!AE13</f>
        <v>1858.4163842687849</v>
      </c>
      <c r="L14" s="14">
        <f>normdist2!AF13</f>
        <v>2079.8681899421499</v>
      </c>
      <c r="N14" s="103" t="s">
        <v>247</v>
      </c>
    </row>
    <row r="15" spans="1:14" x14ac:dyDescent="0.4">
      <c r="A15" s="171">
        <v>1.1000000000000001</v>
      </c>
      <c r="B15" s="7">
        <f>normdist2!B14</f>
        <v>86433.393905361736</v>
      </c>
      <c r="C15" s="22">
        <f>normdist2!M14</f>
        <v>13566.606094638264</v>
      </c>
      <c r="D15" s="13">
        <f>normdist2!X14</f>
        <v>216.65477036354423</v>
      </c>
      <c r="E15" s="13">
        <f>normdist2!Y14</f>
        <v>430.9179903651966</v>
      </c>
      <c r="F15" s="13">
        <f>normdist2!Z14</f>
        <v>642.79487063648412</v>
      </c>
      <c r="G15" s="27">
        <f>normdist2!AA14</f>
        <v>852.29103835843853</v>
      </c>
      <c r="H15" s="13">
        <f>normdist2!AB14</f>
        <v>1059.4125309232477</v>
      </c>
      <c r="I15" s="14">
        <f>normdist2!AC14</f>
        <v>1264.1657895039389</v>
      </c>
      <c r="J15" s="13">
        <f>normdist2!AD14</f>
        <v>1466.5576525364449</v>
      </c>
      <c r="K15" s="13">
        <f>normdist2!AE14</f>
        <v>1666.5953491182008</v>
      </c>
      <c r="L15" s="14">
        <f>normdist2!AF14</f>
        <v>1864.2864923273883</v>
      </c>
    </row>
    <row r="16" spans="1:14" x14ac:dyDescent="0.4">
      <c r="A16" s="171">
        <v>1.2</v>
      </c>
      <c r="B16" s="7">
        <f>normdist2!B15</f>
        <v>88493.032977829178</v>
      </c>
      <c r="C16" s="22">
        <f>normdist2!M15</f>
        <v>11506.967022170822</v>
      </c>
      <c r="D16" s="13">
        <f>normdist2!X15</f>
        <v>193.02237777310074</v>
      </c>
      <c r="E16" s="13">
        <f>normdist2!Y15</f>
        <v>383.72327738735476</v>
      </c>
      <c r="F16" s="13">
        <f>normdist2!Z15</f>
        <v>572.11177960163332</v>
      </c>
      <c r="G16" s="27">
        <f>normdist2!AA15</f>
        <v>758.19731471213163</v>
      </c>
      <c r="H16" s="13">
        <f>normdist2!AB15</f>
        <v>941.98965548530396</v>
      </c>
      <c r="I16" s="14">
        <f>normdist2!AC15</f>
        <v>1123.4989100407838</v>
      </c>
      <c r="J16" s="13">
        <f>normdist2!AD15</f>
        <v>1302.7355146889167</v>
      </c>
      <c r="K16" s="13">
        <f>normdist2!AE15</f>
        <v>1479.7102267266164</v>
      </c>
      <c r="L16" s="14">
        <f>normdist2!AF15</f>
        <v>1654.4341171960405</v>
      </c>
    </row>
    <row r="17" spans="1:12" x14ac:dyDescent="0.4">
      <c r="A17" s="171">
        <v>1.3</v>
      </c>
      <c r="B17" s="7">
        <f>normdist2!B16</f>
        <v>90319.951541438975</v>
      </c>
      <c r="C17" s="22">
        <f>normdist2!M16</f>
        <v>9680.0484585610247</v>
      </c>
      <c r="D17" s="13">
        <f>normdist2!X16</f>
        <v>170.25667903712019</v>
      </c>
      <c r="E17" s="13">
        <f>normdist2!Y16</f>
        <v>338.29755921383912</v>
      </c>
      <c r="F17" s="13">
        <f>normdist2!Z16</f>
        <v>504.13489353294426</v>
      </c>
      <c r="G17" s="27">
        <f>normdist2!AA16</f>
        <v>667.78121211577673</v>
      </c>
      <c r="H17" s="13">
        <f>normdist2!AB16</f>
        <v>829.24931482083048</v>
      </c>
      <c r="I17" s="14">
        <f>normdist2!AC16</f>
        <v>988.55226385251444</v>
      </c>
      <c r="J17" s="13">
        <f>normdist2!AD16</f>
        <v>1145.7033763643267</v>
      </c>
      <c r="K17" s="13">
        <f>normdist2!AE16</f>
        <v>1300.7162170595984</v>
      </c>
      <c r="L17" s="14">
        <f>normdist2!AF16</f>
        <v>1453.6045907941443</v>
      </c>
    </row>
    <row r="18" spans="1:12" x14ac:dyDescent="0.4">
      <c r="A18" s="171">
        <v>1.4</v>
      </c>
      <c r="B18" s="7">
        <f>normdist2!B17</f>
        <v>91924.334076622894</v>
      </c>
      <c r="C18" s="22">
        <f>normdist2!M17</f>
        <v>8075.6659233771061</v>
      </c>
      <c r="D18" s="13">
        <f>normdist2!X17</f>
        <v>148.68177803786239</v>
      </c>
      <c r="E18" s="13">
        <f>normdist2!Y17</f>
        <v>295.28187072247965</v>
      </c>
      <c r="F18" s="13">
        <f>normdist2!Z17</f>
        <v>439.81496970319131</v>
      </c>
      <c r="G18" s="27">
        <f>normdist2!AA17</f>
        <v>582.29596994440362</v>
      </c>
      <c r="H18" s="13">
        <f>normdist2!AB17</f>
        <v>722.73996241226268</v>
      </c>
      <c r="I18" s="14">
        <f>normdist2!AC17</f>
        <v>861.16222678772465</v>
      </c>
      <c r="J18" s="13">
        <f>normdist2!AD17</f>
        <v>997.57822420855518</v>
      </c>
      <c r="K18" s="13">
        <f>normdist2!AE17</f>
        <v>1132.0035900439398</v>
      </c>
      <c r="L18" s="14">
        <f>normdist2!AF17</f>
        <v>1264.454126704557</v>
      </c>
    </row>
    <row r="19" spans="1:12" x14ac:dyDescent="0.4">
      <c r="A19" s="171">
        <v>1.5</v>
      </c>
      <c r="B19" s="7">
        <f>normdist2!B18</f>
        <v>93319.279873114196</v>
      </c>
      <c r="C19" s="22">
        <f>normdist2!M18</f>
        <v>6680.7201268858043</v>
      </c>
      <c r="D19" s="13">
        <f>normdist2!X18</f>
        <v>128.54891799416509</v>
      </c>
      <c r="E19" s="13">
        <f>normdist2!Y18</f>
        <v>255.17134499222448</v>
      </c>
      <c r="F19" s="13">
        <f>normdist2!Z18</f>
        <v>379.88368048796838</v>
      </c>
      <c r="G19" s="27">
        <f>normdist2!AA18</f>
        <v>502.70245570460975</v>
      </c>
      <c r="H19" s="13">
        <f>normdist2!AB18</f>
        <v>623.64432667990332</v>
      </c>
      <c r="I19" s="14">
        <f>normdist2!AC18</f>
        <v>742.72606740650372</v>
      </c>
      <c r="J19" s="13">
        <f>normdist2!AD18</f>
        <v>859.96456303050218</v>
      </c>
      <c r="K19" s="13">
        <f>normdist2!AE18</f>
        <v>975.3768031103973</v>
      </c>
      <c r="L19" s="14">
        <f>normdist2!AF18</f>
        <v>1088.9798749388574</v>
      </c>
    </row>
    <row r="20" spans="1:12" x14ac:dyDescent="0.4">
      <c r="A20" s="171">
        <v>1.6</v>
      </c>
      <c r="B20" s="7">
        <f>normdist2!B19</f>
        <v>94520.070830044206</v>
      </c>
      <c r="C20" s="22">
        <f>normdist2!M19</f>
        <v>5479.9291699557944</v>
      </c>
      <c r="D20" s="13">
        <f>normdist2!X19</f>
        <v>110.0363551438204</v>
      </c>
      <c r="E20" s="13">
        <f>normdist2!Y19</f>
        <v>218.31532453058753</v>
      </c>
      <c r="F20" s="13">
        <f>normdist2!Z19</f>
        <v>324.85432094686257</v>
      </c>
      <c r="G20" s="27">
        <f>normdist2!AA19</f>
        <v>429.67082254542038</v>
      </c>
      <c r="H20" s="13">
        <f>normdist2!AB19</f>
        <v>532.78236659098184</v>
      </c>
      <c r="I20" s="14">
        <f>normdist2!AC19</f>
        <v>634.20654328352248</v>
      </c>
      <c r="J20" s="13">
        <f>normdist2!AD19</f>
        <v>733.96098966106365</v>
      </c>
      <c r="K20" s="13">
        <f>normdist2!AE19</f>
        <v>832.06338358379435</v>
      </c>
      <c r="L20" s="14">
        <f>normdist2!AF19</f>
        <v>928.53143780081882</v>
      </c>
    </row>
    <row r="21" spans="1:12" x14ac:dyDescent="0.4">
      <c r="A21" s="171">
        <v>1.7</v>
      </c>
      <c r="B21" s="7">
        <f>normdist2!B20</f>
        <v>95543.4537241457</v>
      </c>
      <c r="C21" s="22">
        <f>normdist2!M20</f>
        <v>4456.5462758542999</v>
      </c>
      <c r="D21" s="13">
        <f>normdist2!X20</f>
        <v>93.25262345111696</v>
      </c>
      <c r="E21" s="13">
        <f>normdist2!Y20</f>
        <v>184.92419672141841</v>
      </c>
      <c r="F21" s="13">
        <f>normdist2!Z20</f>
        <v>275.03251449481468</v>
      </c>
      <c r="G21" s="27">
        <f>normdist2!AA20</f>
        <v>363.59537797357189</v>
      </c>
      <c r="H21" s="13">
        <f>normdist2!AB20</f>
        <v>450.6305894725956</v>
      </c>
      <c r="I21" s="14">
        <f>normdist2!AC20</f>
        <v>536.15594710603182</v>
      </c>
      <c r="J21" s="13">
        <f>normdist2!AD20</f>
        <v>620.18923956717481</v>
      </c>
      <c r="K21" s="13">
        <f>normdist2!AE20</f>
        <v>702.74824100262776</v>
      </c>
      <c r="L21" s="14">
        <f>normdist2!AF20</f>
        <v>783.85070598167658</v>
      </c>
    </row>
    <row r="22" spans="1:12" x14ac:dyDescent="0.4">
      <c r="A22" s="171">
        <v>1.8</v>
      </c>
      <c r="B22" s="7">
        <f>normdist2!B21</f>
        <v>96406.968088707421</v>
      </c>
      <c r="C22" s="22">
        <f>normdist2!M21</f>
        <v>3593.031911292579</v>
      </c>
      <c r="D22" s="13">
        <f>normdist2!X21</f>
        <v>78.242552888696082</v>
      </c>
      <c r="E22" s="13">
        <f>normdist2!Y21</f>
        <v>155.08166670358332</v>
      </c>
      <c r="F22" s="13">
        <f>normdist2!Z21</f>
        <v>230.53496932974667</v>
      </c>
      <c r="G22" s="27">
        <f>normdist2!AA21</f>
        <v>304.62004537619941</v>
      </c>
      <c r="H22" s="13">
        <f>normdist2!AB21</f>
        <v>377.35443173120439</v>
      </c>
      <c r="I22" s="14">
        <f>normdist2!AC21</f>
        <v>448.75561321731948</v>
      </c>
      <c r="J22" s="13">
        <f>normdist2!AD21</f>
        <v>518.84101834599278</v>
      </c>
      <c r="K22" s="13">
        <f>normdist2!AE21</f>
        <v>587.62801517260959</v>
      </c>
      <c r="L22" s="14">
        <f>normdist2!AF21</f>
        <v>655.13390725164209</v>
      </c>
    </row>
    <row r="23" spans="1:12" x14ac:dyDescent="0.4">
      <c r="A23" s="171">
        <v>1.9</v>
      </c>
      <c r="B23" s="7">
        <f>normdist2!B22</f>
        <v>97128.344018399817</v>
      </c>
      <c r="C23" s="22">
        <f>normdist2!M22</f>
        <v>2871.6559816001827</v>
      </c>
      <c r="D23" s="13">
        <f>normdist2!X22</f>
        <v>64.99531562293123</v>
      </c>
      <c r="E23" s="13">
        <f>normdist2!Y22</f>
        <v>128.76101121649845</v>
      </c>
      <c r="F23" s="13">
        <f>normdist2!Z22</f>
        <v>191.31409389468899</v>
      </c>
      <c r="G23" s="27">
        <f>normdist2!AA22</f>
        <v>252.6714875549078</v>
      </c>
      <c r="H23" s="13">
        <f>normdist2!AB22</f>
        <v>312.85002943633299</v>
      </c>
      <c r="I23" s="14">
        <f>normdist2!AC22</f>
        <v>371.86646677814133</v>
      </c>
      <c r="J23" s="13">
        <f>normdist2!AD22</f>
        <v>429.73745357792359</v>
      </c>
      <c r="K23" s="13">
        <f>normdist2!AE22</f>
        <v>486.4795474493294</v>
      </c>
      <c r="L23" s="14">
        <f>normdist2!AF22</f>
        <v>542.10920657899987</v>
      </c>
    </row>
    <row r="24" spans="1:12" x14ac:dyDescent="0.4">
      <c r="A24" s="171">
        <v>2</v>
      </c>
      <c r="B24" s="7">
        <f>normdist2!B23</f>
        <v>97724.986805182081</v>
      </c>
      <c r="C24" s="22">
        <f>normdist2!M23</f>
        <v>2275.0131948179187</v>
      </c>
      <c r="D24" s="13">
        <f>normdist2!X23</f>
        <v>53.453751874767477</v>
      </c>
      <c r="E24" s="13">
        <f>normdist2!Y23</f>
        <v>105.84381805323937</v>
      </c>
      <c r="F24" s="13">
        <f>normdist2!Z23</f>
        <v>157.18623055069475</v>
      </c>
      <c r="G24" s="27">
        <f>normdist2!AA23</f>
        <v>207.49690821091644</v>
      </c>
      <c r="H24" s="13">
        <f>normdist2!AB23</f>
        <v>256.79165424747043</v>
      </c>
      <c r="I24" s="14">
        <f>normdist2!AC23</f>
        <v>305.08615388022736</v>
      </c>
      <c r="J24" s="13">
        <f>normdist2!AD23</f>
        <v>352.39597206618055</v>
      </c>
      <c r="K24" s="13">
        <f>normdist2!AE23</f>
        <v>398.73655132413842</v>
      </c>
      <c r="L24" s="14">
        <f>normdist2!AF23</f>
        <v>444.12320965202525</v>
      </c>
    </row>
    <row r="25" spans="1:12" x14ac:dyDescent="0.4">
      <c r="A25" s="171">
        <v>2.1</v>
      </c>
      <c r="B25" s="7">
        <f>normdist2!B24</f>
        <v>98213.557943718348</v>
      </c>
      <c r="C25" s="22">
        <f>normdist2!M24</f>
        <v>1786.4420562816522</v>
      </c>
      <c r="D25" s="13">
        <f>normdist2!X24</f>
        <v>43.524262515944429</v>
      </c>
      <c r="E25" s="13">
        <f>normdist2!Y24</f>
        <v>86.139791518377024</v>
      </c>
      <c r="F25" s="13">
        <f>normdist2!Z24</f>
        <v>127.86138792114798</v>
      </c>
      <c r="G25" s="27">
        <f>normdist2!AA24</f>
        <v>168.70371906504442</v>
      </c>
      <c r="H25" s="13">
        <f>normdist2!AB24</f>
        <v>208.68131717260985</v>
      </c>
      <c r="I25" s="14">
        <f>normdist2!AC24</f>
        <v>247.80857788911089</v>
      </c>
      <c r="J25" s="13">
        <f>normdist2!AD24</f>
        <v>286.09975890842907</v>
      </c>
      <c r="K25" s="13">
        <f>normdist2!AE24</f>
        <v>323.5689786827279</v>
      </c>
      <c r="L25" s="14">
        <f>normdist2!AF24</f>
        <v>360.23021521477494</v>
      </c>
    </row>
    <row r="26" spans="1:12" x14ac:dyDescent="0.4">
      <c r="A26" s="171">
        <v>2.2000000000000002</v>
      </c>
      <c r="B26" s="7">
        <f>normdist2!B25</f>
        <v>98609.655248650146</v>
      </c>
      <c r="C26" s="22">
        <f>normdist2!M25</f>
        <v>1390.3447513498541</v>
      </c>
      <c r="D26" s="13">
        <f>normdist2!X25</f>
        <v>35.086636707856087</v>
      </c>
      <c r="E26" s="13">
        <f>normdist2!Y25</f>
        <v>69.406370624230476</v>
      </c>
      <c r="F26" s="13">
        <f>normdist2!Z25</f>
        <v>102.97260748966073</v>
      </c>
      <c r="G26" s="27">
        <f>normdist2!AA25</f>
        <v>135.79860775519046</v>
      </c>
      <c r="H26" s="13">
        <f>normdist2!AB25</f>
        <v>167.89748584538756</v>
      </c>
      <c r="I26" s="14">
        <f>normdist2!AC25</f>
        <v>199.28220949515526</v>
      </c>
      <c r="J26" s="13">
        <f>normdist2!AD25</f>
        <v>229.96559915950638</v>
      </c>
      <c r="K26" s="13">
        <f>normdist2!AE25</f>
        <v>259.96032749456936</v>
      </c>
      <c r="L26" s="14">
        <f>normdist2!AF25</f>
        <v>289.27891890871979</v>
      </c>
    </row>
    <row r="27" spans="1:12" x14ac:dyDescent="0.4">
      <c r="A27" s="171">
        <v>2.2999999999999998</v>
      </c>
      <c r="B27" s="7">
        <f>normdist2!B26</f>
        <v>98927.588997832412</v>
      </c>
      <c r="C27" s="22">
        <f>normdist2!M26</f>
        <v>1072.4110021675879</v>
      </c>
      <c r="D27" s="13">
        <f>normdist2!X26</f>
        <v>28.003295972477645</v>
      </c>
      <c r="E27" s="13">
        <f>normdist2!Y26</f>
        <v>55.367135295615299</v>
      </c>
      <c r="F27" s="13">
        <f>normdist2!Z26</f>
        <v>82.103446251159767</v>
      </c>
      <c r="G27" s="27">
        <f>normdist2!AA26</f>
        <v>108.22400763175392</v>
      </c>
      <c r="H27" s="13">
        <f>normdist2!AB26</f>
        <v>133.74044868373312</v>
      </c>
      <c r="I27" s="14">
        <f>normdist2!AC26</f>
        <v>158.66424911032664</v>
      </c>
      <c r="J27" s="13">
        <f>normdist2!AD26</f>
        <v>183.00673913391074</v>
      </c>
      <c r="K27" s="13">
        <f>normdist2!AE26</f>
        <v>206.77909961593105</v>
      </c>
      <c r="L27" s="14">
        <f>normdist2!AF26</f>
        <v>229.99236223300977</v>
      </c>
    </row>
    <row r="28" spans="1:12" x14ac:dyDescent="0.4">
      <c r="A28" s="171">
        <v>2.4</v>
      </c>
      <c r="B28" s="7">
        <f>normdist2!B27</f>
        <v>99180.246407540384</v>
      </c>
      <c r="C28" s="22">
        <f>normdist2!M27</f>
        <v>819.7535924596159</v>
      </c>
      <c r="D28" s="13">
        <f>normdist2!X27</f>
        <v>22.127566386247054</v>
      </c>
      <c r="E28" s="13">
        <f>normdist2!Y27</f>
        <v>43.728237404255196</v>
      </c>
      <c r="F28" s="13">
        <f>normdist2!Z27</f>
        <v>64.812450828700094</v>
      </c>
      <c r="G28" s="27">
        <f>normdist2!AA27</f>
        <v>85.390496924781473</v>
      </c>
      <c r="H28" s="13">
        <f>normdist2!AB27</f>
        <v>105.47251893246721</v>
      </c>
      <c r="I28" s="14">
        <f>normdist2!AC27</f>
        <v>125.06851359718712</v>
      </c>
      <c r="J28" s="13">
        <f>normdist2!AD27</f>
        <v>144.18833174555039</v>
      </c>
      <c r="K28" s="13">
        <f>normdist2!AE27</f>
        <v>162.841678904937</v>
      </c>
      <c r="L28" s="14">
        <f>normdist2!AF27</f>
        <v>181.03811596528976</v>
      </c>
    </row>
    <row r="29" spans="1:12" x14ac:dyDescent="0.4">
      <c r="A29" s="171">
        <v>2.5</v>
      </c>
      <c r="B29" s="7">
        <f>normdist2!B28</f>
        <v>99379.033467422385</v>
      </c>
      <c r="C29" s="22">
        <f>normdist2!M28</f>
        <v>620.966532577615</v>
      </c>
      <c r="D29" s="13">
        <f>normdist2!X28</f>
        <v>17.310724536349881</v>
      </c>
      <c r="E29" s="13">
        <f>normdist2!Y28</f>
        <v>34.192361044362769</v>
      </c>
      <c r="F29" s="13">
        <f>normdist2!Z28</f>
        <v>50.65389928255172</v>
      </c>
      <c r="G29" s="27">
        <f>normdist2!AA28</f>
        <v>66.704188269344741</v>
      </c>
      <c r="H29" s="13">
        <f>normdist2!AB28</f>
        <v>82.351937170940801</v>
      </c>
      <c r="I29" s="14">
        <f>normdist2!AC28</f>
        <v>97.605716222038609</v>
      </c>
      <c r="J29" s="13">
        <f>normdist2!AD28</f>
        <v>112.4739576785214</v>
      </c>
      <c r="K29" s="13">
        <f>normdist2!AE28</f>
        <v>126.96495680055523</v>
      </c>
      <c r="L29" s="14">
        <f>normdist2!AF28</f>
        <v>141.0868728649948</v>
      </c>
    </row>
    <row r="30" spans="1:12" x14ac:dyDescent="0.4">
      <c r="A30" s="171">
        <v>2.6</v>
      </c>
      <c r="B30" s="7">
        <f>normdist2!B29</f>
        <v>99533.881197628129</v>
      </c>
      <c r="C30" s="22">
        <f>normdist2!M29</f>
        <v>466.11880237187142</v>
      </c>
      <c r="D30" s="13">
        <f>normdist2!X29</f>
        <v>13.407689075131202</v>
      </c>
      <c r="E30" s="13">
        <f>normdist2!Y29</f>
        <v>26.469967559736688</v>
      </c>
      <c r="F30" s="13">
        <f>normdist2!Z29</f>
        <v>39.194461462946492</v>
      </c>
      <c r="G30" s="27">
        <f>normdist2!AA29</f>
        <v>51.588666268260567</v>
      </c>
      <c r="H30" s="13">
        <f>normdist2!AB29</f>
        <v>63.659948096043081</v>
      </c>
      <c r="I30" s="14">
        <f>normdist2!AC29</f>
        <v>75.415544886593125</v>
      </c>
      <c r="J30" s="13">
        <f>normdist2!AD29</f>
        <v>86.86256760332617</v>
      </c>
      <c r="K30" s="13">
        <f>normdist2!AE29</f>
        <v>98.008001454378245</v>
      </c>
      <c r="L30" s="14">
        <f>normdist2!AF29</f>
        <v>108.8587071318907</v>
      </c>
    </row>
    <row r="31" spans="1:12" x14ac:dyDescent="0.4">
      <c r="A31" s="171">
        <v>2.7</v>
      </c>
      <c r="B31" s="7">
        <f>normdist2!B30</f>
        <v>99653.30261969594</v>
      </c>
      <c r="C31" s="22">
        <f>normdist2!M30</f>
        <v>346.69738030406006</v>
      </c>
      <c r="D31" s="13">
        <f>normdist2!X30</f>
        <v>10.281339637134806</v>
      </c>
      <c r="E31" s="13">
        <f>normdist2!Y30</f>
        <v>20.287798714940436</v>
      </c>
      <c r="F31" s="13">
        <f>normdist2!Z30</f>
        <v>30.025752568282769</v>
      </c>
      <c r="G31" s="27">
        <f>normdist2!AA30</f>
        <v>39.501458439015551</v>
      </c>
      <c r="H31" s="13">
        <f>normdist2!AB30</f>
        <v>48.721056798603968</v>
      </c>
      <c r="I31" s="14">
        <f>normdist2!AC30</f>
        <v>57.690572681443882</v>
      </c>
      <c r="J31" s="13">
        <f>normdist2!AD30</f>
        <v>66.415917027567048</v>
      </c>
      <c r="K31" s="13">
        <f>normdist2!AE30</f>
        <v>74.902888033931958</v>
      </c>
      <c r="L31" s="14">
        <f>normdist2!AF30</f>
        <v>83.157172513572732</v>
      </c>
    </row>
    <row r="32" spans="1:12" x14ac:dyDescent="0.4">
      <c r="A32" s="171">
        <v>2.8</v>
      </c>
      <c r="B32" s="7">
        <f>normdist2!B31</f>
        <v>99744.486966957207</v>
      </c>
      <c r="C32" s="22">
        <f>normdist2!M31</f>
        <v>255.51303304279281</v>
      </c>
      <c r="D32" s="13">
        <f>normdist2!X31</f>
        <v>7.8055331641953671</v>
      </c>
      <c r="E32" s="13">
        <f>normdist2!Y31</f>
        <v>15.394785623866483</v>
      </c>
      <c r="F32" s="13">
        <f>normdist2!Z31</f>
        <v>22.773012369638309</v>
      </c>
      <c r="G32" s="27">
        <f>normdist2!AA31</f>
        <v>29.945363888560678</v>
      </c>
      <c r="H32" s="13">
        <f>normdist2!AB31</f>
        <v>36.916887551473337</v>
      </c>
      <c r="I32" s="14">
        <f>normdist2!AC31</f>
        <v>43.692529002335505</v>
      </c>
      <c r="J32" s="13">
        <f>normdist2!AD31</f>
        <v>50.277133548821439</v>
      </c>
      <c r="K32" s="13">
        <f>normdist2!AE31</f>
        <v>56.675447553367121</v>
      </c>
      <c r="L32" s="14">
        <f>normdist2!AF31</f>
        <v>62.892119823998655</v>
      </c>
    </row>
    <row r="33" spans="1:12" x14ac:dyDescent="0.4">
      <c r="A33" s="171">
        <v>2.9</v>
      </c>
      <c r="B33" s="7">
        <f>normdist2!B32</f>
        <v>99813.418669961597</v>
      </c>
      <c r="C33" s="22">
        <f>normdist2!M32</f>
        <v>186.58133003840339</v>
      </c>
      <c r="D33" s="13">
        <f>normdist2!X32</f>
        <v>5.8669519577524625</v>
      </c>
      <c r="E33" s="13">
        <f>normdist2!Y32</f>
        <v>11.56563717078825</v>
      </c>
      <c r="F33" s="13">
        <f>normdist2!Z32</f>
        <v>17.10032811066776</v>
      </c>
      <c r="G33" s="27">
        <f>normdist2!AA32</f>
        <v>22.475206622708356</v>
      </c>
      <c r="H33" s="13">
        <f>normdist2!AB32</f>
        <v>27.694365301926155</v>
      </c>
      <c r="I33" s="14">
        <f>normdist2!AC32</f>
        <v>32.761808864597697</v>
      </c>
      <c r="J33" s="13">
        <f>normdist2!AD32</f>
        <v>37.681455514655681</v>
      </c>
      <c r="K33" s="13">
        <f>normdist2!AE32</f>
        <v>42.457138304409455</v>
      </c>
      <c r="L33" s="14">
        <f>normdist2!AF32</f>
        <v>47.092606489168247</v>
      </c>
    </row>
    <row r="34" spans="1:12" x14ac:dyDescent="0.4">
      <c r="A34" s="171">
        <v>3</v>
      </c>
      <c r="B34" s="7">
        <f>normdist2!B33</f>
        <v>99865.010196836985</v>
      </c>
      <c r="C34" s="22">
        <f>normdist2!M33</f>
        <v>134.98980316301459</v>
      </c>
      <c r="D34" s="13">
        <f>normdist2!X33</f>
        <v>4.3659582860709634</v>
      </c>
      <c r="E34" s="13">
        <f>normdist2!Y33</f>
        <v>8.602460395777598</v>
      </c>
      <c r="F34" s="13">
        <f>normdist2!Z33</f>
        <v>12.712933803792112</v>
      </c>
      <c r="G34" s="27">
        <f>normdist2!AA33</f>
        <v>16.700728852578322</v>
      </c>
      <c r="H34" s="13">
        <f>normdist2!AB33</f>
        <v>20.569120060739806</v>
      </c>
      <c r="I34" s="14">
        <f>normdist2!AC33</f>
        <v>24.321307422083919</v>
      </c>
      <c r="J34" s="13">
        <f>normdist2!AD33</f>
        <v>27.960417695125216</v>
      </c>
      <c r="K34" s="13">
        <f>normdist2!AE33</f>
        <v>31.489505682722665</v>
      </c>
      <c r="L34" s="14">
        <f>normdist2!AF33</f>
        <v>34.911555501603289</v>
      </c>
    </row>
    <row r="35" spans="1:12" x14ac:dyDescent="0.4">
      <c r="A35" s="171">
        <v>3.1</v>
      </c>
      <c r="B35" s="7">
        <f>normdist2!B34</f>
        <v>99903.239678678176</v>
      </c>
      <c r="C35" s="22">
        <f>normdist2!M34</f>
        <v>96.760321321824449</v>
      </c>
      <c r="D35" s="13">
        <f>normdist2!X34</f>
        <v>3.2166493704135064</v>
      </c>
      <c r="E35" s="13">
        <f>normdist2!Y34</f>
        <v>6.3348013396025635</v>
      </c>
      <c r="F35" s="13">
        <f>normdist2!Z34</f>
        <v>9.3571697586594382</v>
      </c>
      <c r="G35" s="27">
        <f>normdist2!AA34</f>
        <v>12.28640397595882</v>
      </c>
      <c r="H35" s="13">
        <f>normdist2!AB34</f>
        <v>15.125090038956841</v>
      </c>
      <c r="I35" s="14">
        <f>normdist2!AC34</f>
        <v>17.875751884275815</v>
      </c>
      <c r="J35" s="13">
        <f>normdist2!AD34</f>
        <v>20.540852515099687</v>
      </c>
      <c r="K35" s="13">
        <f>normdist2!AE34</f>
        <v>23.122795166433207</v>
      </c>
      <c r="L35" s="14">
        <f>normdist2!AF34</f>
        <v>25.623924457293469</v>
      </c>
    </row>
    <row r="36" spans="1:12" x14ac:dyDescent="0.4">
      <c r="A36" s="171">
        <v>3.2</v>
      </c>
      <c r="B36" s="7">
        <f>normdist2!B35</f>
        <v>99931.286206208417</v>
      </c>
      <c r="C36" s="22">
        <f>normdist2!M35</f>
        <v>68.713793791583157</v>
      </c>
      <c r="D36" s="13">
        <f>normdist2!X35</f>
        <v>2.3463076475891285</v>
      </c>
      <c r="E36" s="13">
        <f>normdist2!Y35</f>
        <v>4.6184954255732009</v>
      </c>
      <c r="F36" s="13">
        <f>normdist2!Z35</f>
        <v>6.8186847528995713</v>
      </c>
      <c r="G36" s="27">
        <f>normdist2!AA35</f>
        <v>8.9489439981407486</v>
      </c>
      <c r="H36" s="13">
        <f>normdist2!AB35</f>
        <v>11.01128955250897</v>
      </c>
      <c r="I36" s="14">
        <f>normdist2!AC35</f>
        <v>13.007686889119213</v>
      </c>
      <c r="J36" s="13">
        <f>normdist2!AD35</f>
        <v>14.940051608617068</v>
      </c>
      <c r="K36" s="13">
        <f>normdist2!AE35</f>
        <v>16.810250470880419</v>
      </c>
      <c r="L36" s="14">
        <f>normdist2!AF35</f>
        <v>18.620102413013228</v>
      </c>
    </row>
    <row r="37" spans="1:12" x14ac:dyDescent="0.4">
      <c r="A37" s="171">
        <v>3.3</v>
      </c>
      <c r="B37" s="7">
        <f>normdist2!B36</f>
        <v>99951.657585761626</v>
      </c>
      <c r="C37" s="22">
        <f>normdist2!M36</f>
        <v>48.342414238373749</v>
      </c>
      <c r="D37" s="13">
        <f>normdist2!X36</f>
        <v>1.6944286276120692</v>
      </c>
      <c r="E37" s="13">
        <f>normdist2!Y36</f>
        <v>3.3336901791626588</v>
      </c>
      <c r="F37" s="13">
        <f>normdist2!Z36</f>
        <v>4.9194222002115566</v>
      </c>
      <c r="G37" s="27">
        <f>normdist2!AA36</f>
        <v>6.4532192933402257</v>
      </c>
      <c r="H37" s="13">
        <f>normdist2!AB36</f>
        <v>7.9366340519773075</v>
      </c>
      <c r="I37" s="14">
        <f>normdist2!AC36</f>
        <v>9.3711779801669763</v>
      </c>
      <c r="J37" s="13">
        <f>normdist2!AD36</f>
        <v>10.758322398367454</v>
      </c>
      <c r="K37" s="13">
        <f>normdist2!AE36</f>
        <v>12.09949933506141</v>
      </c>
      <c r="L37" s="14">
        <f>normdist2!AF36</f>
        <v>13.39610240458569</v>
      </c>
    </row>
    <row r="38" spans="1:12" x14ac:dyDescent="0.4">
      <c r="A38" s="171">
        <v>3.4</v>
      </c>
      <c r="B38" s="7">
        <f>normdist2!B37</f>
        <v>99966.307073432312</v>
      </c>
      <c r="C38" s="22">
        <f>normdist2!M37</f>
        <v>33.692926567688119</v>
      </c>
      <c r="D38" s="13">
        <f>normdist2!X37</f>
        <v>1.2114868258067872</v>
      </c>
      <c r="E38" s="13">
        <f>normdist2!Y37</f>
        <v>2.382358709568507</v>
      </c>
      <c r="F38" s="13">
        <f>normdist2!Z37</f>
        <v>3.5138641068188008</v>
      </c>
      <c r="G38" s="27">
        <f>normdist2!AA37</f>
        <v>4.6072172386047896</v>
      </c>
      <c r="H38" s="13">
        <f>normdist2!AB37</f>
        <v>5.6635988860653015</v>
      </c>
      <c r="I38" s="14">
        <f>normdist2!AC37</f>
        <v>6.6841571713302983</v>
      </c>
      <c r="J38" s="13">
        <f>normdist2!AD37</f>
        <v>7.6700083249306772</v>
      </c>
      <c r="K38" s="13">
        <f>normdist2!AE37</f>
        <v>8.6222374396456871</v>
      </c>
      <c r="L38" s="14">
        <f>normdist2!AF37</f>
        <v>9.5418992109043756</v>
      </c>
    </row>
    <row r="39" spans="1:12" x14ac:dyDescent="0.4">
      <c r="A39" s="171">
        <v>3.5</v>
      </c>
      <c r="B39" s="7">
        <f>normdist2!B38</f>
        <v>99976.737092096446</v>
      </c>
      <c r="C39" s="22">
        <f>normdist2!M38</f>
        <v>23.262907903554151</v>
      </c>
      <c r="D39" s="13">
        <f>normdist2!X38</f>
        <v>0.85757320445554797</v>
      </c>
      <c r="E39" s="13">
        <f>normdist2!Y38</f>
        <v>1.6855679740838241</v>
      </c>
      <c r="F39" s="13">
        <f>normdist2!Z38</f>
        <v>2.4849245554942172</v>
      </c>
      <c r="G39" s="27">
        <f>normdist2!AA38</f>
        <v>3.2565563028183533</v>
      </c>
      <c r="H39" s="13">
        <f>normdist2!AB38</f>
        <v>4.0013503399823094</v>
      </c>
      <c r="I39" s="14">
        <f>normdist2!AC38</f>
        <v>4.7201682102313498</v>
      </c>
      <c r="J39" s="13">
        <f>normdist2!AD38</f>
        <v>5.4138465130672557</v>
      </c>
      <c r="K39" s="13">
        <f>normdist2!AE38</f>
        <v>6.0831975289620459</v>
      </c>
      <c r="L39" s="14">
        <f>normdist2!AF38</f>
        <v>6.7290098315424984</v>
      </c>
    </row>
    <row r="40" spans="1:12" x14ac:dyDescent="0.4">
      <c r="A40" s="171">
        <v>3.6</v>
      </c>
      <c r="B40" s="7">
        <f>normdist2!B39</f>
        <v>99984.089140984244</v>
      </c>
      <c r="C40" s="22">
        <f>normdist2!M39</f>
        <v>15.910859015755705</v>
      </c>
      <c r="D40" s="13">
        <f>normdist2!X39</f>
        <v>0.60100875838543288</v>
      </c>
      <c r="E40" s="13">
        <f>normdist2!Y39</f>
        <v>1.1807082250161329</v>
      </c>
      <c r="F40" s="13">
        <f>normdist2!Z39</f>
        <v>1.7397980281821219</v>
      </c>
      <c r="G40" s="27">
        <f>normdist2!AA39</f>
        <v>2.2789569711749209</v>
      </c>
      <c r="H40" s="13">
        <f>normdist2!AB39</f>
        <v>2.7988435737061081</v>
      </c>
      <c r="I40" s="14">
        <f>normdist2!AC39</f>
        <v>3.3000966019171756</v>
      </c>
      <c r="J40" s="13">
        <f>normdist2!AD39</f>
        <v>3.7833355872135144</v>
      </c>
      <c r="K40" s="13">
        <f>normdist2!AE39</f>
        <v>4.2491613342135679</v>
      </c>
      <c r="L40" s="14">
        <f>normdist2!AF39</f>
        <v>4.6981564175221138</v>
      </c>
    </row>
    <row r="41" spans="1:12" x14ac:dyDescent="0.4">
      <c r="A41" s="171">
        <v>3.7</v>
      </c>
      <c r="B41" s="7">
        <f>normdist2!B40</f>
        <v>99989.220026652256</v>
      </c>
      <c r="C41" s="22">
        <f>normdist2!M40</f>
        <v>10.77997334774409</v>
      </c>
      <c r="D41" s="13">
        <f>normdist2!X40</f>
        <v>0.41701098033809103</v>
      </c>
      <c r="E41" s="13">
        <f>normdist2!Y40</f>
        <v>0.81883445015409961</v>
      </c>
      <c r="F41" s="13">
        <f>normdist2!Z40</f>
        <v>1.2059848208591575</v>
      </c>
      <c r="G41" s="27">
        <f>normdist2!AA40</f>
        <v>1.5789606003381778</v>
      </c>
      <c r="H41" s="13">
        <f>normdist2!AB40</f>
        <v>1.9382448276592186</v>
      </c>
      <c r="I41" s="14">
        <f>normdist2!AC40</f>
        <v>2.284305497945752</v>
      </c>
      <c r="J41" s="13">
        <f>normdist2!AD40</f>
        <v>2.6175959774700459</v>
      </c>
      <c r="K41" s="13">
        <f>normdist2!AE40</f>
        <v>2.9385554093896644</v>
      </c>
      <c r="L41" s="14">
        <f>normdist2!AF40</f>
        <v>3.2476091098651523</v>
      </c>
    </row>
    <row r="42" spans="1:12" x14ac:dyDescent="0.4">
      <c r="A42" s="171">
        <v>3.8</v>
      </c>
      <c r="B42" s="7">
        <f>normdist2!B41</f>
        <v>99992.765195607484</v>
      </c>
      <c r="C42" s="22">
        <f>normdist2!M41</f>
        <v>7.2348043925157981</v>
      </c>
      <c r="D42" s="13">
        <f>normdist2!X41</f>
        <v>0.28646480453608092</v>
      </c>
      <c r="E42" s="13">
        <f>normdist2!Y41</f>
        <v>0.56222068954957649</v>
      </c>
      <c r="F42" s="13">
        <f>normdist2!Z41</f>
        <v>0.82764144362590741</v>
      </c>
      <c r="G42" s="27">
        <f>normdist2!AA41</f>
        <v>1.0830888741911622</v>
      </c>
      <c r="H42" s="13">
        <f>normdist2!AB41</f>
        <v>1.3289131506171543</v>
      </c>
      <c r="I42" s="14">
        <f>normdist2!AC41</f>
        <v>1.5654531390900956</v>
      </c>
      <c r="J42" s="13">
        <f>normdist2!AD41</f>
        <v>1.7930367291410221</v>
      </c>
      <c r="K42" s="13">
        <f>normdist2!AE41</f>
        <v>2.0119811523327371</v>
      </c>
      <c r="L42" s="14">
        <f>normdist2!AF41</f>
        <v>2.2225932928995462</v>
      </c>
    </row>
    <row r="43" spans="1:12" x14ac:dyDescent="0.4">
      <c r="A43" s="171">
        <v>3.9</v>
      </c>
      <c r="B43" s="7">
        <f>normdist2!B42</f>
        <v>99995.190365598246</v>
      </c>
      <c r="C43" s="22">
        <f>normdist2!M42</f>
        <v>4.8096344017540105</v>
      </c>
      <c r="D43" s="13">
        <f>normdist2!X42</f>
        <v>0.19482834612426814</v>
      </c>
      <c r="E43" s="13">
        <f>normdist2!Y42</f>
        <v>0.38218597054947168</v>
      </c>
      <c r="F43" s="13">
        <f>normdist2!Z42</f>
        <v>0.56234132287499961</v>
      </c>
      <c r="G43" s="27">
        <f>normdist2!AA42</f>
        <v>0.73555394590948708</v>
      </c>
      <c r="H43" s="13">
        <f>normdist2!AB42</f>
        <v>0.90207474197086412</v>
      </c>
      <c r="I43" s="14">
        <f>normdist2!AC42</f>
        <v>1.0621462326525943</v>
      </c>
      <c r="J43" s="13">
        <f>normdist2!AD42</f>
        <v>1.2160028114740271</v>
      </c>
      <c r="K43" s="13">
        <f>normdist2!AE42</f>
        <v>1.3638709902443225</v>
      </c>
      <c r="L43" s="14">
        <f>normdist2!AF42</f>
        <v>1.5059696388052544</v>
      </c>
    </row>
    <row r="44" spans="1:12" x14ac:dyDescent="0.4">
      <c r="A44" s="172">
        <v>4</v>
      </c>
      <c r="B44" s="10">
        <f>normdist2!B43</f>
        <v>99996.83287581669</v>
      </c>
      <c r="C44" s="23">
        <f>normdist2!M43</f>
        <v>3.1671241833100794</v>
      </c>
      <c r="D44" s="16">
        <f>normdist2!X43</f>
        <v>0.1311867906479165</v>
      </c>
      <c r="E44" s="16">
        <f>normdist2!Y43</f>
        <v>0.25721711211372167</v>
      </c>
      <c r="F44" s="16">
        <f>normdist2!Z43</f>
        <v>0.37828153926238883</v>
      </c>
      <c r="G44" s="28">
        <f>normdist2!AA43</f>
        <v>0.49456411135906819</v>
      </c>
      <c r="H44" s="16">
        <f>normdist2!AB43</f>
        <v>0.60624253589776345</v>
      </c>
      <c r="I44" s="17">
        <f>normdist2!AC43</f>
        <v>0.71348838666744996</v>
      </c>
      <c r="J44" s="16">
        <f>normdist2!AD43</f>
        <v>0.81646729644853622</v>
      </c>
      <c r="K44" s="16">
        <f>normdist2!AE43</f>
        <v>0.91533914445608389</v>
      </c>
      <c r="L44" s="17">
        <f>normdist2!AF43</f>
        <v>1.0102582385006826</v>
      </c>
    </row>
  </sheetData>
  <mergeCells count="3">
    <mergeCell ref="A2:A3"/>
    <mergeCell ref="D2:L2"/>
    <mergeCell ref="A1:L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6"/>
  <sheetViews>
    <sheetView zoomScaleNormal="100" workbookViewId="0">
      <selection sqref="A1:V1"/>
    </sheetView>
  </sheetViews>
  <sheetFormatPr defaultRowHeight="16.5" x14ac:dyDescent="0.4"/>
  <cols>
    <col min="1" max="2" width="2.296875" style="175" bestFit="1" customWidth="1"/>
    <col min="3" max="22" width="5" style="175" customWidth="1"/>
    <col min="23" max="16384" width="8.796875" style="175"/>
  </cols>
  <sheetData>
    <row r="1" spans="1:22" x14ac:dyDescent="0.4">
      <c r="A1" s="228" t="s">
        <v>228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</row>
    <row r="2" spans="1:22" ht="17.25" customHeight="1" x14ac:dyDescent="0.4">
      <c r="A2" s="238" t="s">
        <v>21</v>
      </c>
      <c r="B2" s="236" t="s">
        <v>22</v>
      </c>
      <c r="C2" s="230" t="s">
        <v>227</v>
      </c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1"/>
    </row>
    <row r="3" spans="1:22" x14ac:dyDescent="0.4">
      <c r="A3" s="239"/>
      <c r="B3" s="237"/>
      <c r="C3" s="215">
        <v>0.01</v>
      </c>
      <c r="D3" s="216">
        <v>0.05</v>
      </c>
      <c r="E3" s="216">
        <v>0.1</v>
      </c>
      <c r="F3" s="216">
        <v>0.15</v>
      </c>
      <c r="G3" s="217">
        <v>0.2</v>
      </c>
      <c r="H3" s="215">
        <v>0.25</v>
      </c>
      <c r="I3" s="216">
        <v>0.3</v>
      </c>
      <c r="J3" s="216">
        <v>0.35</v>
      </c>
      <c r="K3" s="216">
        <v>0.4</v>
      </c>
      <c r="L3" s="216">
        <v>0.45</v>
      </c>
      <c r="M3" s="215">
        <v>0.5</v>
      </c>
      <c r="N3" s="216">
        <v>0.55000000000000004</v>
      </c>
      <c r="O3" s="216">
        <v>0.6</v>
      </c>
      <c r="P3" s="216">
        <v>0.65</v>
      </c>
      <c r="Q3" s="217">
        <v>0.7</v>
      </c>
      <c r="R3" s="216">
        <v>0.75</v>
      </c>
      <c r="S3" s="216">
        <v>0.8</v>
      </c>
      <c r="T3" s="216">
        <v>0.85</v>
      </c>
      <c r="U3" s="216">
        <v>0.9</v>
      </c>
      <c r="V3" s="217">
        <v>0.95</v>
      </c>
    </row>
    <row r="4" spans="1:22" x14ac:dyDescent="0.4">
      <c r="A4" s="107">
        <v>2</v>
      </c>
      <c r="B4" s="181">
        <v>0</v>
      </c>
      <c r="C4" s="50">
        <f t="shared" ref="C4:L13" si="0">_xlfn.BINOM.DIST($B4,$A4,C$3,FALSE)*100000</f>
        <v>98010</v>
      </c>
      <c r="D4" s="52">
        <f t="shared" si="0"/>
        <v>90250</v>
      </c>
      <c r="E4" s="52">
        <f t="shared" si="0"/>
        <v>81000</v>
      </c>
      <c r="F4" s="52">
        <f t="shared" si="0"/>
        <v>72250</v>
      </c>
      <c r="G4" s="51">
        <f t="shared" si="0"/>
        <v>64000</v>
      </c>
      <c r="H4" s="52">
        <f t="shared" si="0"/>
        <v>56250</v>
      </c>
      <c r="I4" s="52">
        <f t="shared" si="0"/>
        <v>49000</v>
      </c>
      <c r="J4" s="52">
        <f t="shared" si="0"/>
        <v>42250</v>
      </c>
      <c r="K4" s="52">
        <f t="shared" si="0"/>
        <v>36000</v>
      </c>
      <c r="L4" s="52">
        <f t="shared" si="0"/>
        <v>30250.000000000004</v>
      </c>
      <c r="M4" s="50">
        <f t="shared" ref="M4:V13" si="1">_xlfn.BINOM.DIST($B4,$A4,M$3,FALSE)*100000</f>
        <v>25000</v>
      </c>
      <c r="N4" s="52">
        <f t="shared" si="1"/>
        <v>20249.999999999996</v>
      </c>
      <c r="O4" s="52">
        <f t="shared" si="1"/>
        <v>16000.000000000004</v>
      </c>
      <c r="P4" s="52">
        <f t="shared" si="1"/>
        <v>12249.999999999996</v>
      </c>
      <c r="Q4" s="51">
        <f t="shared" si="1"/>
        <v>9000.0000000000018</v>
      </c>
      <c r="R4" s="52">
        <f t="shared" si="1"/>
        <v>6250</v>
      </c>
      <c r="S4" s="52">
        <f t="shared" si="1"/>
        <v>3999.9999999999986</v>
      </c>
      <c r="T4" s="52">
        <f t="shared" si="1"/>
        <v>2250.0000000000009</v>
      </c>
      <c r="U4" s="52">
        <f t="shared" si="1"/>
        <v>999.99999999999955</v>
      </c>
      <c r="V4" s="51">
        <f t="shared" si="1"/>
        <v>250.00000000000051</v>
      </c>
    </row>
    <row r="5" spans="1:22" x14ac:dyDescent="0.4">
      <c r="A5" s="213">
        <v>2</v>
      </c>
      <c r="B5" s="104">
        <v>1</v>
      </c>
      <c r="C5" s="6">
        <f t="shared" si="0"/>
        <v>1979.9999999999995</v>
      </c>
      <c r="D5" s="7">
        <f t="shared" si="0"/>
        <v>9499.9999999999982</v>
      </c>
      <c r="E5" s="7">
        <f t="shared" si="0"/>
        <v>18000.000000000004</v>
      </c>
      <c r="F5" s="7">
        <f t="shared" si="0"/>
        <v>25499.999999999996</v>
      </c>
      <c r="G5" s="8">
        <f t="shared" si="0"/>
        <v>31999.999999999996</v>
      </c>
      <c r="H5" s="7">
        <f t="shared" si="0"/>
        <v>37500</v>
      </c>
      <c r="I5" s="7">
        <f t="shared" si="0"/>
        <v>41999.999999999993</v>
      </c>
      <c r="J5" s="7">
        <f t="shared" si="0"/>
        <v>45499.999999999993</v>
      </c>
      <c r="K5" s="7">
        <f t="shared" si="0"/>
        <v>48000</v>
      </c>
      <c r="L5" s="7">
        <f t="shared" si="0"/>
        <v>49500</v>
      </c>
      <c r="M5" s="6">
        <f t="shared" si="1"/>
        <v>49999.999999999993</v>
      </c>
      <c r="N5" s="7">
        <f t="shared" si="1"/>
        <v>49500</v>
      </c>
      <c r="O5" s="7">
        <f t="shared" si="1"/>
        <v>48000</v>
      </c>
      <c r="P5" s="7">
        <f t="shared" si="1"/>
        <v>45499.999999999993</v>
      </c>
      <c r="Q5" s="8">
        <f t="shared" si="1"/>
        <v>41999.999999999993</v>
      </c>
      <c r="R5" s="7">
        <f t="shared" si="1"/>
        <v>37500</v>
      </c>
      <c r="S5" s="7">
        <f t="shared" si="1"/>
        <v>31999.999999999996</v>
      </c>
      <c r="T5" s="7">
        <f t="shared" si="1"/>
        <v>25500</v>
      </c>
      <c r="U5" s="7">
        <f t="shared" si="1"/>
        <v>17999.999999999993</v>
      </c>
      <c r="V5" s="8">
        <f t="shared" si="1"/>
        <v>9500.0000000000055</v>
      </c>
    </row>
    <row r="6" spans="1:22" x14ac:dyDescent="0.4">
      <c r="A6" s="214">
        <v>2</v>
      </c>
      <c r="B6" s="19">
        <v>2</v>
      </c>
      <c r="C6" s="9">
        <f t="shared" si="0"/>
        <v>10.000000000000009</v>
      </c>
      <c r="D6" s="10">
        <f t="shared" si="0"/>
        <v>250.00000000000006</v>
      </c>
      <c r="E6" s="10">
        <f t="shared" si="0"/>
        <v>1000.0000000000003</v>
      </c>
      <c r="F6" s="10">
        <f t="shared" si="0"/>
        <v>2250</v>
      </c>
      <c r="G6" s="11">
        <f t="shared" si="0"/>
        <v>4000.0000000000009</v>
      </c>
      <c r="H6" s="10">
        <f t="shared" si="0"/>
        <v>6250</v>
      </c>
      <c r="I6" s="10">
        <f t="shared" si="0"/>
        <v>8999.9999999999982</v>
      </c>
      <c r="J6" s="10">
        <f t="shared" si="0"/>
        <v>12249.999999999996</v>
      </c>
      <c r="K6" s="10">
        <f t="shared" si="0"/>
        <v>16000.000000000004</v>
      </c>
      <c r="L6" s="10">
        <f t="shared" si="0"/>
        <v>20250</v>
      </c>
      <c r="M6" s="9">
        <f t="shared" si="1"/>
        <v>25000</v>
      </c>
      <c r="N6" s="10">
        <f t="shared" si="1"/>
        <v>30250.000000000004</v>
      </c>
      <c r="O6" s="10">
        <f t="shared" si="1"/>
        <v>36000</v>
      </c>
      <c r="P6" s="10">
        <f t="shared" si="1"/>
        <v>42250.000000000007</v>
      </c>
      <c r="Q6" s="11">
        <f t="shared" si="1"/>
        <v>48999.999999999993</v>
      </c>
      <c r="R6" s="10">
        <f t="shared" si="1"/>
        <v>56250</v>
      </c>
      <c r="S6" s="10">
        <f t="shared" si="1"/>
        <v>64000</v>
      </c>
      <c r="T6" s="10">
        <f t="shared" si="1"/>
        <v>72249.999999999985</v>
      </c>
      <c r="U6" s="10">
        <f t="shared" si="1"/>
        <v>81000</v>
      </c>
      <c r="V6" s="11">
        <f t="shared" si="1"/>
        <v>90250</v>
      </c>
    </row>
    <row r="7" spans="1:22" x14ac:dyDescent="0.4">
      <c r="A7" s="29">
        <v>3</v>
      </c>
      <c r="B7" s="104">
        <v>0</v>
      </c>
      <c r="C7" s="6">
        <f t="shared" si="0"/>
        <v>97029.900000000009</v>
      </c>
      <c r="D7" s="7">
        <f t="shared" si="0"/>
        <v>85737.5</v>
      </c>
      <c r="E7" s="7">
        <f t="shared" si="0"/>
        <v>72900</v>
      </c>
      <c r="F7" s="7">
        <f t="shared" si="0"/>
        <v>61412.5</v>
      </c>
      <c r="G7" s="8">
        <f t="shared" si="0"/>
        <v>51200</v>
      </c>
      <c r="H7" s="7">
        <f t="shared" si="0"/>
        <v>42187.500000000007</v>
      </c>
      <c r="I7" s="7">
        <f t="shared" si="0"/>
        <v>34300</v>
      </c>
      <c r="J7" s="7">
        <f t="shared" si="0"/>
        <v>27462.5</v>
      </c>
      <c r="K7" s="7">
        <f t="shared" si="0"/>
        <v>21599.999999999996</v>
      </c>
      <c r="L7" s="7">
        <f t="shared" si="0"/>
        <v>16637.500000000004</v>
      </c>
      <c r="M7" s="6">
        <f t="shared" si="1"/>
        <v>12500.000000000004</v>
      </c>
      <c r="N7" s="7">
        <f t="shared" si="1"/>
        <v>9112.4999999999964</v>
      </c>
      <c r="O7" s="7">
        <f t="shared" si="1"/>
        <v>6400.0000000000018</v>
      </c>
      <c r="P7" s="7">
        <f t="shared" si="1"/>
        <v>4287.4999999999982</v>
      </c>
      <c r="Q7" s="8">
        <f t="shared" si="1"/>
        <v>2700.0000000000005</v>
      </c>
      <c r="R7" s="7">
        <f t="shared" si="1"/>
        <v>1562.5000000000007</v>
      </c>
      <c r="S7" s="7">
        <f t="shared" si="1"/>
        <v>799.99999999999966</v>
      </c>
      <c r="T7" s="7">
        <f t="shared" si="1"/>
        <v>337.50000000000028</v>
      </c>
      <c r="U7" s="7">
        <f t="shared" si="1"/>
        <v>99.999999999999943</v>
      </c>
      <c r="V7" s="8">
        <f t="shared" si="1"/>
        <v>12.500000000000044</v>
      </c>
    </row>
    <row r="8" spans="1:22" x14ac:dyDescent="0.4">
      <c r="A8" s="213">
        <v>3</v>
      </c>
      <c r="B8" s="104">
        <v>1</v>
      </c>
      <c r="C8" s="6">
        <f t="shared" si="0"/>
        <v>2940.2999999999997</v>
      </c>
      <c r="D8" s="7">
        <f t="shared" si="0"/>
        <v>13537.500000000002</v>
      </c>
      <c r="E8" s="7">
        <f t="shared" si="0"/>
        <v>24300</v>
      </c>
      <c r="F8" s="7">
        <f t="shared" si="0"/>
        <v>32512.500000000011</v>
      </c>
      <c r="G8" s="8">
        <f t="shared" si="0"/>
        <v>38400</v>
      </c>
      <c r="H8" s="7">
        <f t="shared" si="0"/>
        <v>42187.500000000007</v>
      </c>
      <c r="I8" s="7">
        <f t="shared" si="0"/>
        <v>44100</v>
      </c>
      <c r="J8" s="7">
        <f t="shared" si="0"/>
        <v>44362.500000000007</v>
      </c>
      <c r="K8" s="7">
        <f t="shared" si="0"/>
        <v>43200.000000000007</v>
      </c>
      <c r="L8" s="7">
        <f t="shared" si="0"/>
        <v>40837.500000000007</v>
      </c>
      <c r="M8" s="6">
        <f t="shared" si="1"/>
        <v>37500</v>
      </c>
      <c r="N8" s="7">
        <f t="shared" si="1"/>
        <v>33412.500000000007</v>
      </c>
      <c r="O8" s="7">
        <f t="shared" si="1"/>
        <v>28800.000000000004</v>
      </c>
      <c r="P8" s="7">
        <f t="shared" si="1"/>
        <v>23887.499999999996</v>
      </c>
      <c r="Q8" s="8">
        <f t="shared" si="1"/>
        <v>18900.000000000015</v>
      </c>
      <c r="R8" s="7">
        <f t="shared" si="1"/>
        <v>14062.500000000005</v>
      </c>
      <c r="S8" s="7">
        <f t="shared" si="1"/>
        <v>9599.9999999999964</v>
      </c>
      <c r="T8" s="7">
        <f t="shared" si="1"/>
        <v>5737.5000000000018</v>
      </c>
      <c r="U8" s="7">
        <f t="shared" si="1"/>
        <v>2699.9999999999991</v>
      </c>
      <c r="V8" s="8">
        <f t="shared" si="1"/>
        <v>712.50000000000114</v>
      </c>
    </row>
    <row r="9" spans="1:22" x14ac:dyDescent="0.4">
      <c r="A9" s="213">
        <v>3</v>
      </c>
      <c r="B9" s="104">
        <v>2</v>
      </c>
      <c r="C9" s="6">
        <f t="shared" si="0"/>
        <v>29.699999999999989</v>
      </c>
      <c r="D9" s="7">
        <f t="shared" si="0"/>
        <v>712.49999999999989</v>
      </c>
      <c r="E9" s="7">
        <f t="shared" si="0"/>
        <v>2700</v>
      </c>
      <c r="F9" s="7">
        <f t="shared" si="0"/>
        <v>5737.5000000000018</v>
      </c>
      <c r="G9" s="8">
        <f t="shared" si="0"/>
        <v>9600.0000000000018</v>
      </c>
      <c r="H9" s="7">
        <f t="shared" si="0"/>
        <v>14062.500000000005</v>
      </c>
      <c r="I9" s="7">
        <f t="shared" si="0"/>
        <v>18900.000000000007</v>
      </c>
      <c r="J9" s="7">
        <f t="shared" si="0"/>
        <v>23887.499999999996</v>
      </c>
      <c r="K9" s="7">
        <f t="shared" si="0"/>
        <v>28800.000000000004</v>
      </c>
      <c r="L9" s="7">
        <f t="shared" si="0"/>
        <v>33412.500000000007</v>
      </c>
      <c r="M9" s="6">
        <f t="shared" si="1"/>
        <v>37500</v>
      </c>
      <c r="N9" s="7">
        <f t="shared" si="1"/>
        <v>40837.500000000007</v>
      </c>
      <c r="O9" s="7">
        <f t="shared" si="1"/>
        <v>43200</v>
      </c>
      <c r="P9" s="7">
        <f t="shared" si="1"/>
        <v>44362.500000000007</v>
      </c>
      <c r="Q9" s="8">
        <f t="shared" si="1"/>
        <v>44100.000000000007</v>
      </c>
      <c r="R9" s="7">
        <f t="shared" si="1"/>
        <v>42187.500000000007</v>
      </c>
      <c r="S9" s="7">
        <f t="shared" si="1"/>
        <v>38400</v>
      </c>
      <c r="T9" s="7">
        <f t="shared" si="1"/>
        <v>32512.500000000011</v>
      </c>
      <c r="U9" s="7">
        <f t="shared" si="1"/>
        <v>24300</v>
      </c>
      <c r="V9" s="8">
        <f t="shared" si="1"/>
        <v>13537.500000000013</v>
      </c>
    </row>
    <row r="10" spans="1:22" x14ac:dyDescent="0.4">
      <c r="A10" s="213">
        <v>3</v>
      </c>
      <c r="B10" s="104">
        <v>3</v>
      </c>
      <c r="C10" s="6">
        <f t="shared" si="0"/>
        <v>0.10000000000000003</v>
      </c>
      <c r="D10" s="7">
        <f t="shared" si="0"/>
        <v>12.5</v>
      </c>
      <c r="E10" s="7">
        <f t="shared" si="0"/>
        <v>100.00000000000003</v>
      </c>
      <c r="F10" s="7">
        <f t="shared" si="0"/>
        <v>337.5</v>
      </c>
      <c r="G10" s="8">
        <f t="shared" si="0"/>
        <v>800.00000000000034</v>
      </c>
      <c r="H10" s="7">
        <f t="shared" si="0"/>
        <v>1562.5000000000007</v>
      </c>
      <c r="I10" s="7">
        <f t="shared" si="0"/>
        <v>2699.9999999999982</v>
      </c>
      <c r="J10" s="7">
        <f t="shared" si="0"/>
        <v>4287.4999999999982</v>
      </c>
      <c r="K10" s="7">
        <f t="shared" si="0"/>
        <v>6400.0000000000018</v>
      </c>
      <c r="L10" s="7">
        <f t="shared" si="0"/>
        <v>9112.5000000000018</v>
      </c>
      <c r="M10" s="6">
        <f t="shared" si="1"/>
        <v>12500.000000000004</v>
      </c>
      <c r="N10" s="7">
        <f t="shared" si="1"/>
        <v>16637.500000000004</v>
      </c>
      <c r="O10" s="7">
        <f t="shared" si="1"/>
        <v>21599.999999999996</v>
      </c>
      <c r="P10" s="7">
        <f t="shared" si="1"/>
        <v>27462.5</v>
      </c>
      <c r="Q10" s="8">
        <f t="shared" si="1"/>
        <v>34299.999999999993</v>
      </c>
      <c r="R10" s="7">
        <f t="shared" si="1"/>
        <v>42187.500000000007</v>
      </c>
      <c r="S10" s="7">
        <f t="shared" si="1"/>
        <v>51200.000000000015</v>
      </c>
      <c r="T10" s="7">
        <f t="shared" si="1"/>
        <v>61412.499999999993</v>
      </c>
      <c r="U10" s="7">
        <f t="shared" si="1"/>
        <v>72900.000000000015</v>
      </c>
      <c r="V10" s="8">
        <f t="shared" si="1"/>
        <v>85737.499999999985</v>
      </c>
    </row>
    <row r="11" spans="1:22" x14ac:dyDescent="0.4">
      <c r="A11" s="107">
        <v>4</v>
      </c>
      <c r="B11" s="181">
        <v>0</v>
      </c>
      <c r="C11" s="50">
        <f t="shared" si="0"/>
        <v>96059.600999999995</v>
      </c>
      <c r="D11" s="52">
        <f t="shared" si="0"/>
        <v>81450.625</v>
      </c>
      <c r="E11" s="52">
        <f t="shared" si="0"/>
        <v>65610</v>
      </c>
      <c r="F11" s="52">
        <f t="shared" si="0"/>
        <v>52200.625000000015</v>
      </c>
      <c r="G11" s="51">
        <f t="shared" si="0"/>
        <v>40960</v>
      </c>
      <c r="H11" s="52">
        <f t="shared" si="0"/>
        <v>31640.625000000007</v>
      </c>
      <c r="I11" s="52">
        <f t="shared" si="0"/>
        <v>24009.999999999996</v>
      </c>
      <c r="J11" s="52">
        <f t="shared" si="0"/>
        <v>17850.624999999996</v>
      </c>
      <c r="K11" s="52">
        <f t="shared" si="0"/>
        <v>12960</v>
      </c>
      <c r="L11" s="52">
        <f t="shared" si="0"/>
        <v>9150.6250000000018</v>
      </c>
      <c r="M11" s="50">
        <f t="shared" si="1"/>
        <v>6250</v>
      </c>
      <c r="N11" s="52">
        <f t="shared" si="1"/>
        <v>4100.6249999999982</v>
      </c>
      <c r="O11" s="52">
        <f t="shared" si="1"/>
        <v>2560.0000000000009</v>
      </c>
      <c r="P11" s="52">
        <f t="shared" si="1"/>
        <v>1500.6249999999991</v>
      </c>
      <c r="Q11" s="51">
        <f t="shared" si="1"/>
        <v>810.00000000000034</v>
      </c>
      <c r="R11" s="52">
        <f t="shared" si="1"/>
        <v>390.62500000000011</v>
      </c>
      <c r="S11" s="52">
        <f t="shared" si="1"/>
        <v>159.99999999999991</v>
      </c>
      <c r="T11" s="52">
        <f t="shared" si="1"/>
        <v>50.62500000000005</v>
      </c>
      <c r="U11" s="52">
        <f t="shared" si="1"/>
        <v>9.9999999999999911</v>
      </c>
      <c r="V11" s="51">
        <f t="shared" si="1"/>
        <v>0.62500000000000255</v>
      </c>
    </row>
    <row r="12" spans="1:22" x14ac:dyDescent="0.4">
      <c r="A12" s="213">
        <v>4</v>
      </c>
      <c r="B12" s="104">
        <v>1</v>
      </c>
      <c r="C12" s="6">
        <f t="shared" si="0"/>
        <v>3881.1959999999999</v>
      </c>
      <c r="D12" s="7">
        <f t="shared" si="0"/>
        <v>17147.5</v>
      </c>
      <c r="E12" s="7">
        <f t="shared" si="0"/>
        <v>29159.999999999993</v>
      </c>
      <c r="F12" s="7">
        <f t="shared" si="0"/>
        <v>36847.5</v>
      </c>
      <c r="G12" s="8">
        <f t="shared" si="0"/>
        <v>40960</v>
      </c>
      <c r="H12" s="7">
        <f t="shared" si="0"/>
        <v>42187.499999999993</v>
      </c>
      <c r="I12" s="7">
        <f t="shared" si="0"/>
        <v>41159.999999999993</v>
      </c>
      <c r="J12" s="7">
        <f t="shared" si="0"/>
        <v>38447.5</v>
      </c>
      <c r="K12" s="7">
        <f t="shared" si="0"/>
        <v>34559.999999999993</v>
      </c>
      <c r="L12" s="7">
        <f t="shared" si="0"/>
        <v>29947.499999999993</v>
      </c>
      <c r="M12" s="6">
        <f t="shared" si="1"/>
        <v>24999.999999999993</v>
      </c>
      <c r="N12" s="7">
        <f t="shared" si="1"/>
        <v>20047.499999999993</v>
      </c>
      <c r="O12" s="7">
        <f t="shared" si="1"/>
        <v>15360.000000000002</v>
      </c>
      <c r="P12" s="7">
        <f t="shared" si="1"/>
        <v>11147.500000000002</v>
      </c>
      <c r="Q12" s="8">
        <f t="shared" si="1"/>
        <v>7560.0000000000055</v>
      </c>
      <c r="R12" s="7">
        <f t="shared" si="1"/>
        <v>4687.5000000000009</v>
      </c>
      <c r="S12" s="7">
        <f t="shared" si="1"/>
        <v>2559.9999999999968</v>
      </c>
      <c r="T12" s="7">
        <f t="shared" si="1"/>
        <v>1147.5000000000005</v>
      </c>
      <c r="U12" s="7">
        <f t="shared" si="1"/>
        <v>359.9999999999996</v>
      </c>
      <c r="V12" s="8">
        <f t="shared" si="1"/>
        <v>47.500000000000099</v>
      </c>
    </row>
    <row r="13" spans="1:22" x14ac:dyDescent="0.4">
      <c r="A13" s="213">
        <v>4</v>
      </c>
      <c r="B13" s="104">
        <v>2</v>
      </c>
      <c r="C13" s="6">
        <f t="shared" si="0"/>
        <v>58.806000000000026</v>
      </c>
      <c r="D13" s="7">
        <f t="shared" si="0"/>
        <v>1353.7499999999993</v>
      </c>
      <c r="E13" s="7">
        <f t="shared" si="0"/>
        <v>4860.0000000000009</v>
      </c>
      <c r="F13" s="7">
        <f t="shared" si="0"/>
        <v>9753.7499999999964</v>
      </c>
      <c r="G13" s="8">
        <f t="shared" si="0"/>
        <v>15359.999999999996</v>
      </c>
      <c r="H13" s="7">
        <f t="shared" si="0"/>
        <v>21093.750000000004</v>
      </c>
      <c r="I13" s="7">
        <f t="shared" si="0"/>
        <v>26460</v>
      </c>
      <c r="J13" s="7">
        <f t="shared" si="0"/>
        <v>31053.749999999996</v>
      </c>
      <c r="K13" s="7">
        <f t="shared" si="0"/>
        <v>34560</v>
      </c>
      <c r="L13" s="7">
        <f t="shared" si="0"/>
        <v>36753.75</v>
      </c>
      <c r="M13" s="6">
        <f t="shared" si="1"/>
        <v>37500</v>
      </c>
      <c r="N13" s="7">
        <f t="shared" si="1"/>
        <v>36753.75</v>
      </c>
      <c r="O13" s="7">
        <f t="shared" si="1"/>
        <v>34560</v>
      </c>
      <c r="P13" s="7">
        <f t="shared" si="1"/>
        <v>31053.749999999996</v>
      </c>
      <c r="Q13" s="8">
        <f t="shared" si="1"/>
        <v>26460</v>
      </c>
      <c r="R13" s="7">
        <f t="shared" si="1"/>
        <v>21093.749999999996</v>
      </c>
      <c r="S13" s="7">
        <f t="shared" si="1"/>
        <v>15359.999999999996</v>
      </c>
      <c r="T13" s="7">
        <f t="shared" si="1"/>
        <v>9753.7500000000018</v>
      </c>
      <c r="U13" s="7">
        <f t="shared" si="1"/>
        <v>4859.9999999999991</v>
      </c>
      <c r="V13" s="8">
        <f t="shared" si="1"/>
        <v>1353.7500000000018</v>
      </c>
    </row>
    <row r="14" spans="1:22" x14ac:dyDescent="0.4">
      <c r="A14" s="213">
        <v>4</v>
      </c>
      <c r="B14" s="104">
        <v>3</v>
      </c>
      <c r="C14" s="6">
        <f t="shared" ref="C14:L23" si="2">_xlfn.BINOM.DIST($B14,$A14,C$3,FALSE)*100000</f>
        <v>0.3960000000000003</v>
      </c>
      <c r="D14" s="7">
        <f t="shared" si="2"/>
        <v>47.500000000000021</v>
      </c>
      <c r="E14" s="7">
        <f t="shared" si="2"/>
        <v>360.00000000000023</v>
      </c>
      <c r="F14" s="7">
        <f t="shared" si="2"/>
        <v>1147.5000000000005</v>
      </c>
      <c r="G14" s="8">
        <f t="shared" si="2"/>
        <v>2560.0000000000005</v>
      </c>
      <c r="H14" s="7">
        <f t="shared" si="2"/>
        <v>4687.5000000000009</v>
      </c>
      <c r="I14" s="7">
        <f t="shared" si="2"/>
        <v>7559.9999999999991</v>
      </c>
      <c r="J14" s="7">
        <f t="shared" si="2"/>
        <v>11147.499999999998</v>
      </c>
      <c r="K14" s="7">
        <f t="shared" si="2"/>
        <v>15359.999999999996</v>
      </c>
      <c r="L14" s="7">
        <f t="shared" si="2"/>
        <v>20047.499999999993</v>
      </c>
      <c r="M14" s="6">
        <f t="shared" ref="M14:V23" si="3">_xlfn.BINOM.DIST($B14,$A14,M$3,FALSE)*100000</f>
        <v>25000</v>
      </c>
      <c r="N14" s="7">
        <f t="shared" si="3"/>
        <v>29947.5</v>
      </c>
      <c r="O14" s="7">
        <f t="shared" si="3"/>
        <v>34559.999999999993</v>
      </c>
      <c r="P14" s="7">
        <f t="shared" si="3"/>
        <v>38447.5</v>
      </c>
      <c r="Q14" s="8">
        <f t="shared" si="3"/>
        <v>41159.999999999993</v>
      </c>
      <c r="R14" s="7">
        <f t="shared" si="3"/>
        <v>42187.499999999993</v>
      </c>
      <c r="S14" s="7">
        <f t="shared" si="3"/>
        <v>40960</v>
      </c>
      <c r="T14" s="7">
        <f t="shared" si="3"/>
        <v>36847.5</v>
      </c>
      <c r="U14" s="7">
        <f t="shared" si="3"/>
        <v>29159.999999999993</v>
      </c>
      <c r="V14" s="8">
        <f t="shared" si="3"/>
        <v>17147.500000000011</v>
      </c>
    </row>
    <row r="15" spans="1:22" x14ac:dyDescent="0.4">
      <c r="A15" s="214">
        <v>4</v>
      </c>
      <c r="B15" s="19">
        <v>4</v>
      </c>
      <c r="C15" s="9">
        <f t="shared" si="2"/>
        <v>1.0000000000000018E-3</v>
      </c>
      <c r="D15" s="10">
        <f t="shared" si="2"/>
        <v>0.62500000000000033</v>
      </c>
      <c r="E15" s="10">
        <f t="shared" si="2"/>
        <v>10.000000000000009</v>
      </c>
      <c r="F15" s="10">
        <f t="shared" si="2"/>
        <v>50.625</v>
      </c>
      <c r="G15" s="11">
        <f t="shared" si="2"/>
        <v>160.00000000000006</v>
      </c>
      <c r="H15" s="10">
        <f t="shared" si="2"/>
        <v>390.62500000000011</v>
      </c>
      <c r="I15" s="10">
        <f t="shared" si="2"/>
        <v>809.99999999999966</v>
      </c>
      <c r="J15" s="10">
        <f t="shared" si="2"/>
        <v>1500.6249999999991</v>
      </c>
      <c r="K15" s="10">
        <f t="shared" si="2"/>
        <v>2560.0000000000009</v>
      </c>
      <c r="L15" s="10">
        <f t="shared" si="2"/>
        <v>4100.625</v>
      </c>
      <c r="M15" s="9">
        <f t="shared" si="3"/>
        <v>6250</v>
      </c>
      <c r="N15" s="10">
        <f t="shared" si="3"/>
        <v>9150.6250000000018</v>
      </c>
      <c r="O15" s="10">
        <f t="shared" si="3"/>
        <v>12960</v>
      </c>
      <c r="P15" s="10">
        <f t="shared" si="3"/>
        <v>17850.625000000004</v>
      </c>
      <c r="Q15" s="11">
        <f t="shared" si="3"/>
        <v>24009.999999999993</v>
      </c>
      <c r="R15" s="10">
        <f t="shared" si="3"/>
        <v>31640.625000000007</v>
      </c>
      <c r="S15" s="10">
        <f t="shared" si="3"/>
        <v>40960.000000000007</v>
      </c>
      <c r="T15" s="10">
        <f t="shared" si="3"/>
        <v>52200.624999999993</v>
      </c>
      <c r="U15" s="10">
        <f t="shared" si="3"/>
        <v>65610</v>
      </c>
      <c r="V15" s="11">
        <f t="shared" si="3"/>
        <v>81450.624999999985</v>
      </c>
    </row>
    <row r="16" spans="1:22" x14ac:dyDescent="0.4">
      <c r="A16" s="29">
        <v>5</v>
      </c>
      <c r="B16" s="104">
        <v>0</v>
      </c>
      <c r="C16" s="6">
        <f t="shared" si="2"/>
        <v>95099.004990000001</v>
      </c>
      <c r="D16" s="7">
        <f t="shared" si="2"/>
        <v>77378.09375</v>
      </c>
      <c r="E16" s="7">
        <f t="shared" si="2"/>
        <v>59048.999999999993</v>
      </c>
      <c r="F16" s="7">
        <f t="shared" si="2"/>
        <v>44370.531250000007</v>
      </c>
      <c r="G16" s="8">
        <f t="shared" si="2"/>
        <v>32768</v>
      </c>
      <c r="H16" s="7">
        <f t="shared" si="2"/>
        <v>23730.468750000007</v>
      </c>
      <c r="I16" s="7">
        <f t="shared" si="2"/>
        <v>16806.999999999996</v>
      </c>
      <c r="J16" s="7">
        <f t="shared" si="2"/>
        <v>11602.906249999998</v>
      </c>
      <c r="K16" s="7">
        <f t="shared" si="2"/>
        <v>7776</v>
      </c>
      <c r="L16" s="7">
        <f t="shared" si="2"/>
        <v>5032.84375</v>
      </c>
      <c r="M16" s="6">
        <f t="shared" si="3"/>
        <v>3125</v>
      </c>
      <c r="N16" s="7">
        <f t="shared" si="3"/>
        <v>1845.2812499999989</v>
      </c>
      <c r="O16" s="7">
        <f t="shared" si="3"/>
        <v>1024.0000000000007</v>
      </c>
      <c r="P16" s="7">
        <f t="shared" si="3"/>
        <v>525.21874999999955</v>
      </c>
      <c r="Q16" s="8">
        <f t="shared" si="3"/>
        <v>243.00000000000011</v>
      </c>
      <c r="R16" s="7">
        <f t="shared" si="3"/>
        <v>97.65625</v>
      </c>
      <c r="S16" s="7">
        <f t="shared" si="3"/>
        <v>32.000000000000007</v>
      </c>
      <c r="T16" s="7">
        <f t="shared" si="3"/>
        <v>7.5937500000000133</v>
      </c>
      <c r="U16" s="7">
        <f t="shared" si="3"/>
        <v>0.999999999999998</v>
      </c>
      <c r="V16" s="8">
        <f t="shared" si="3"/>
        <v>3.1250000000000146E-2</v>
      </c>
    </row>
    <row r="17" spans="1:22" x14ac:dyDescent="0.4">
      <c r="A17" s="213">
        <v>5</v>
      </c>
      <c r="B17" s="104">
        <v>1</v>
      </c>
      <c r="C17" s="6">
        <f t="shared" si="2"/>
        <v>4802.9800500000001</v>
      </c>
      <c r="D17" s="7">
        <f t="shared" si="2"/>
        <v>20362.65625</v>
      </c>
      <c r="E17" s="7">
        <f t="shared" si="2"/>
        <v>32805</v>
      </c>
      <c r="F17" s="7">
        <f t="shared" si="2"/>
        <v>39150.46875</v>
      </c>
      <c r="G17" s="8">
        <f t="shared" si="2"/>
        <v>40960</v>
      </c>
      <c r="H17" s="7">
        <f t="shared" si="2"/>
        <v>39550.78125</v>
      </c>
      <c r="I17" s="7">
        <f t="shared" si="2"/>
        <v>36015</v>
      </c>
      <c r="J17" s="7">
        <f t="shared" si="2"/>
        <v>31238.593750000004</v>
      </c>
      <c r="K17" s="7">
        <f t="shared" si="2"/>
        <v>25920</v>
      </c>
      <c r="L17" s="7">
        <f t="shared" si="2"/>
        <v>20588.90625</v>
      </c>
      <c r="M17" s="6">
        <f t="shared" si="3"/>
        <v>15624.999999999991</v>
      </c>
      <c r="N17" s="7">
        <f t="shared" si="3"/>
        <v>11276.718750000002</v>
      </c>
      <c r="O17" s="7">
        <f t="shared" si="3"/>
        <v>7680.0000000000009</v>
      </c>
      <c r="P17" s="7">
        <f t="shared" si="3"/>
        <v>4877.0312500000018</v>
      </c>
      <c r="Q17" s="8">
        <f t="shared" si="3"/>
        <v>2835.0000000000036</v>
      </c>
      <c r="R17" s="7">
        <f t="shared" si="3"/>
        <v>1464.8437500000005</v>
      </c>
      <c r="S17" s="7">
        <f t="shared" si="3"/>
        <v>639.99999999999966</v>
      </c>
      <c r="T17" s="7">
        <f t="shared" si="3"/>
        <v>215.15625000000017</v>
      </c>
      <c r="U17" s="7">
        <f t="shared" si="3"/>
        <v>44.999999999999986</v>
      </c>
      <c r="V17" s="8">
        <f t="shared" si="3"/>
        <v>2.9687500000000107</v>
      </c>
    </row>
    <row r="18" spans="1:22" x14ac:dyDescent="0.4">
      <c r="A18" s="213">
        <v>5</v>
      </c>
      <c r="B18" s="104">
        <v>2</v>
      </c>
      <c r="C18" s="6">
        <f t="shared" si="2"/>
        <v>97.029899999999898</v>
      </c>
      <c r="D18" s="7">
        <f t="shared" si="2"/>
        <v>2143.4375000000018</v>
      </c>
      <c r="E18" s="7">
        <f t="shared" si="2"/>
        <v>7289.9999999999982</v>
      </c>
      <c r="F18" s="7">
        <f t="shared" si="2"/>
        <v>13817.812500000002</v>
      </c>
      <c r="G18" s="8">
        <f t="shared" si="2"/>
        <v>20480</v>
      </c>
      <c r="H18" s="7">
        <f t="shared" si="2"/>
        <v>26367.187499999993</v>
      </c>
      <c r="I18" s="7">
        <f t="shared" si="2"/>
        <v>30869.999999999996</v>
      </c>
      <c r="J18" s="7">
        <f t="shared" si="2"/>
        <v>33641.562499999993</v>
      </c>
      <c r="K18" s="7">
        <f t="shared" si="2"/>
        <v>34559.999999999993</v>
      </c>
      <c r="L18" s="7">
        <f t="shared" si="2"/>
        <v>33690.937499999993</v>
      </c>
      <c r="M18" s="6">
        <f t="shared" si="3"/>
        <v>31250</v>
      </c>
      <c r="N18" s="7">
        <f t="shared" si="3"/>
        <v>27565.3125</v>
      </c>
      <c r="O18" s="7">
        <f t="shared" si="3"/>
        <v>23040</v>
      </c>
      <c r="P18" s="7">
        <f t="shared" si="3"/>
        <v>18114.687500000004</v>
      </c>
      <c r="Q18" s="8">
        <f t="shared" si="3"/>
        <v>13230.000000000009</v>
      </c>
      <c r="R18" s="7">
        <f t="shared" si="3"/>
        <v>8789.0625000000036</v>
      </c>
      <c r="S18" s="7">
        <f t="shared" si="3"/>
        <v>5119.9999999999955</v>
      </c>
      <c r="T18" s="7">
        <f t="shared" si="3"/>
        <v>2438.4375000000005</v>
      </c>
      <c r="U18" s="7">
        <f t="shared" si="3"/>
        <v>809.99999999999932</v>
      </c>
      <c r="V18" s="8">
        <f t="shared" si="3"/>
        <v>112.81250000000034</v>
      </c>
    </row>
    <row r="19" spans="1:22" x14ac:dyDescent="0.4">
      <c r="A19" s="213">
        <v>5</v>
      </c>
      <c r="B19" s="104">
        <v>3</v>
      </c>
      <c r="C19" s="6">
        <f t="shared" si="2"/>
        <v>0.98010000000000164</v>
      </c>
      <c r="D19" s="7">
        <f t="shared" si="2"/>
        <v>112.81249999999996</v>
      </c>
      <c r="E19" s="7">
        <f t="shared" si="2"/>
        <v>809.99999999999966</v>
      </c>
      <c r="F19" s="7">
        <f t="shared" si="2"/>
        <v>2438.4375000000005</v>
      </c>
      <c r="G19" s="8">
        <f t="shared" si="2"/>
        <v>5120</v>
      </c>
      <c r="H19" s="7">
        <f t="shared" si="2"/>
        <v>8789.0625000000036</v>
      </c>
      <c r="I19" s="7">
        <f t="shared" si="2"/>
        <v>13230.000000000005</v>
      </c>
      <c r="J19" s="7">
        <f t="shared" si="2"/>
        <v>18114.687500000004</v>
      </c>
      <c r="K19" s="7">
        <f t="shared" si="2"/>
        <v>23040</v>
      </c>
      <c r="L19" s="7">
        <f t="shared" si="2"/>
        <v>27565.3125</v>
      </c>
      <c r="M19" s="6">
        <f t="shared" si="3"/>
        <v>31250</v>
      </c>
      <c r="N19" s="7">
        <f t="shared" si="3"/>
        <v>33690.937499999993</v>
      </c>
      <c r="O19" s="7">
        <f t="shared" si="3"/>
        <v>34559.999999999993</v>
      </c>
      <c r="P19" s="7">
        <f t="shared" si="3"/>
        <v>33641.562499999993</v>
      </c>
      <c r="Q19" s="8">
        <f t="shared" si="3"/>
        <v>30869.999999999996</v>
      </c>
      <c r="R19" s="7">
        <f t="shared" si="3"/>
        <v>26367.187499999993</v>
      </c>
      <c r="S19" s="7">
        <f t="shared" si="3"/>
        <v>20479.999999999993</v>
      </c>
      <c r="T19" s="7">
        <f t="shared" si="3"/>
        <v>13817.812500000007</v>
      </c>
      <c r="U19" s="7">
        <f t="shared" si="3"/>
        <v>7289.9999999999955</v>
      </c>
      <c r="V19" s="8">
        <f t="shared" si="3"/>
        <v>2143.4375000000045</v>
      </c>
    </row>
    <row r="20" spans="1:22" x14ac:dyDescent="0.4">
      <c r="A20" s="213">
        <v>5</v>
      </c>
      <c r="B20" s="104">
        <v>4</v>
      </c>
      <c r="C20" s="6">
        <f t="shared" si="2"/>
        <v>4.9500000000000065E-3</v>
      </c>
      <c r="D20" s="7">
        <f t="shared" si="2"/>
        <v>2.9687500000000004</v>
      </c>
      <c r="E20" s="7">
        <f t="shared" si="2"/>
        <v>45.000000000000064</v>
      </c>
      <c r="F20" s="7">
        <f t="shared" si="2"/>
        <v>215.15624999999997</v>
      </c>
      <c r="G20" s="8">
        <f t="shared" si="2"/>
        <v>640.00000000000034</v>
      </c>
      <c r="H20" s="7">
        <f t="shared" si="2"/>
        <v>1464.8437500000005</v>
      </c>
      <c r="I20" s="7">
        <f t="shared" si="2"/>
        <v>2835.0000000000009</v>
      </c>
      <c r="J20" s="7">
        <f t="shared" si="2"/>
        <v>4877.0312500000018</v>
      </c>
      <c r="K20" s="7">
        <f t="shared" si="2"/>
        <v>7679.9999999999991</v>
      </c>
      <c r="L20" s="7">
        <f t="shared" si="2"/>
        <v>11276.718750000002</v>
      </c>
      <c r="M20" s="6">
        <f t="shared" si="3"/>
        <v>15624.999999999991</v>
      </c>
      <c r="N20" s="7">
        <f t="shared" si="3"/>
        <v>20588.906249999993</v>
      </c>
      <c r="O20" s="7">
        <f t="shared" si="3"/>
        <v>25920</v>
      </c>
      <c r="P20" s="7">
        <f t="shared" si="3"/>
        <v>31238.593750000004</v>
      </c>
      <c r="Q20" s="8">
        <f t="shared" si="3"/>
        <v>36015</v>
      </c>
      <c r="R20" s="7">
        <f t="shared" si="3"/>
        <v>39550.78125</v>
      </c>
      <c r="S20" s="7">
        <f t="shared" si="3"/>
        <v>40960</v>
      </c>
      <c r="T20" s="7">
        <f t="shared" si="3"/>
        <v>39150.46875</v>
      </c>
      <c r="U20" s="7">
        <f t="shared" si="3"/>
        <v>32804.999999999993</v>
      </c>
      <c r="V20" s="8">
        <f t="shared" si="3"/>
        <v>20362.656250000015</v>
      </c>
    </row>
    <row r="21" spans="1:22" x14ac:dyDescent="0.4">
      <c r="A21" s="213">
        <v>5</v>
      </c>
      <c r="B21" s="104">
        <v>5</v>
      </c>
      <c r="C21" s="6">
        <f t="shared" si="2"/>
        <v>1.0000000000000031E-5</v>
      </c>
      <c r="D21" s="7">
        <f t="shared" si="2"/>
        <v>3.1250000000000035E-2</v>
      </c>
      <c r="E21" s="7">
        <f t="shared" si="2"/>
        <v>1.0000000000000016</v>
      </c>
      <c r="F21" s="7">
        <f t="shared" si="2"/>
        <v>7.5937500000000009</v>
      </c>
      <c r="G21" s="8">
        <f t="shared" si="2"/>
        <v>32.000000000000007</v>
      </c>
      <c r="H21" s="7">
        <f t="shared" si="2"/>
        <v>97.65625</v>
      </c>
      <c r="I21" s="7">
        <f t="shared" si="2"/>
        <v>242.99999999999989</v>
      </c>
      <c r="J21" s="7">
        <f t="shared" si="2"/>
        <v>525.21874999999955</v>
      </c>
      <c r="K21" s="7">
        <f t="shared" si="2"/>
        <v>1024.0000000000007</v>
      </c>
      <c r="L21" s="7">
        <f t="shared" si="2"/>
        <v>1845.2812499999995</v>
      </c>
      <c r="M21" s="6">
        <f t="shared" si="3"/>
        <v>3125</v>
      </c>
      <c r="N21" s="7">
        <f t="shared" si="3"/>
        <v>5032.84375</v>
      </c>
      <c r="O21" s="7">
        <f t="shared" si="3"/>
        <v>7776</v>
      </c>
      <c r="P21" s="7">
        <f t="shared" si="3"/>
        <v>11602.906250000004</v>
      </c>
      <c r="Q21" s="8">
        <f t="shared" si="3"/>
        <v>16806.999999999993</v>
      </c>
      <c r="R21" s="7">
        <f t="shared" si="3"/>
        <v>23730.468750000007</v>
      </c>
      <c r="S21" s="7">
        <f t="shared" si="3"/>
        <v>32768.000000000007</v>
      </c>
      <c r="T21" s="7">
        <f t="shared" si="3"/>
        <v>44370.531249999993</v>
      </c>
      <c r="U21" s="7">
        <f t="shared" si="3"/>
        <v>59049.000000000007</v>
      </c>
      <c r="V21" s="8">
        <f t="shared" si="3"/>
        <v>77378.093749999971</v>
      </c>
    </row>
    <row r="22" spans="1:22" x14ac:dyDescent="0.4">
      <c r="A22" s="107">
        <v>6</v>
      </c>
      <c r="B22" s="181">
        <v>0</v>
      </c>
      <c r="C22" s="50">
        <f t="shared" si="2"/>
        <v>94148.014940099994</v>
      </c>
      <c r="D22" s="52">
        <f t="shared" si="2"/>
        <v>73509.189062500009</v>
      </c>
      <c r="E22" s="52">
        <f t="shared" si="2"/>
        <v>53144.100000000006</v>
      </c>
      <c r="F22" s="52">
        <f t="shared" si="2"/>
        <v>37714.951562500013</v>
      </c>
      <c r="G22" s="51">
        <f t="shared" si="2"/>
        <v>26214.399999999994</v>
      </c>
      <c r="H22" s="52">
        <f t="shared" si="2"/>
        <v>17797.851562500004</v>
      </c>
      <c r="I22" s="52">
        <f t="shared" si="2"/>
        <v>11764.9</v>
      </c>
      <c r="J22" s="52">
        <f t="shared" si="2"/>
        <v>7541.8890624999995</v>
      </c>
      <c r="K22" s="52">
        <f t="shared" si="2"/>
        <v>4665.5999999999985</v>
      </c>
      <c r="L22" s="52">
        <f t="shared" si="2"/>
        <v>2768.0640625000005</v>
      </c>
      <c r="M22" s="50">
        <f t="shared" si="3"/>
        <v>1562.5000000000007</v>
      </c>
      <c r="N22" s="52">
        <f t="shared" si="3"/>
        <v>830.37656249999941</v>
      </c>
      <c r="O22" s="52">
        <f t="shared" si="3"/>
        <v>409.60000000000025</v>
      </c>
      <c r="P22" s="52">
        <f t="shared" si="3"/>
        <v>183.82656249999982</v>
      </c>
      <c r="Q22" s="51">
        <f t="shared" si="3"/>
        <v>72.900000000000034</v>
      </c>
      <c r="R22" s="52">
        <f t="shared" si="3"/>
        <v>24.414062500000018</v>
      </c>
      <c r="S22" s="52">
        <f t="shared" si="3"/>
        <v>6.3999999999999959</v>
      </c>
      <c r="T22" s="52">
        <f t="shared" si="3"/>
        <v>1.1390625000000021</v>
      </c>
      <c r="U22" s="52">
        <f t="shared" si="3"/>
        <v>9.9999999999999867E-2</v>
      </c>
      <c r="V22" s="51">
        <f t="shared" si="3"/>
        <v>1.5625000000000111E-3</v>
      </c>
    </row>
    <row r="23" spans="1:22" x14ac:dyDescent="0.4">
      <c r="A23" s="213">
        <v>6</v>
      </c>
      <c r="B23" s="104">
        <v>1</v>
      </c>
      <c r="C23" s="6">
        <f t="shared" si="2"/>
        <v>5705.9402993999993</v>
      </c>
      <c r="D23" s="7">
        <f t="shared" si="2"/>
        <v>23213.428125000006</v>
      </c>
      <c r="E23" s="7">
        <f t="shared" si="2"/>
        <v>35429.4</v>
      </c>
      <c r="F23" s="7">
        <f t="shared" si="2"/>
        <v>39933.478125000001</v>
      </c>
      <c r="G23" s="8">
        <f t="shared" si="2"/>
        <v>39321.599999999999</v>
      </c>
      <c r="H23" s="7">
        <f t="shared" si="2"/>
        <v>35595.703125</v>
      </c>
      <c r="I23" s="7">
        <f t="shared" si="2"/>
        <v>30252.600000000002</v>
      </c>
      <c r="J23" s="7">
        <f t="shared" si="2"/>
        <v>24366.103125000001</v>
      </c>
      <c r="K23" s="7">
        <f t="shared" si="2"/>
        <v>18662.399999999994</v>
      </c>
      <c r="L23" s="7">
        <f t="shared" si="2"/>
        <v>13588.678124999995</v>
      </c>
      <c r="M23" s="6">
        <f t="shared" si="3"/>
        <v>9375</v>
      </c>
      <c r="N23" s="7">
        <f t="shared" si="3"/>
        <v>6089.4281249999985</v>
      </c>
      <c r="O23" s="7">
        <f t="shared" si="3"/>
        <v>3686.4000000000024</v>
      </c>
      <c r="P23" s="7">
        <f t="shared" si="3"/>
        <v>2048.3531249999983</v>
      </c>
      <c r="Q23" s="8">
        <f t="shared" si="3"/>
        <v>1020.6000000000015</v>
      </c>
      <c r="R23" s="7">
        <f t="shared" si="3"/>
        <v>439.45312499999955</v>
      </c>
      <c r="S23" s="7">
        <f t="shared" si="3"/>
        <v>153.59999999999962</v>
      </c>
      <c r="T23" s="7">
        <f t="shared" si="3"/>
        <v>38.728125000000055</v>
      </c>
      <c r="U23" s="7">
        <f t="shared" si="3"/>
        <v>5.3999999999999906</v>
      </c>
      <c r="V23" s="8">
        <f t="shared" si="3"/>
        <v>0.1781250000000007</v>
      </c>
    </row>
    <row r="24" spans="1:22" x14ac:dyDescent="0.4">
      <c r="A24" s="213">
        <v>6</v>
      </c>
      <c r="B24" s="104">
        <v>2</v>
      </c>
      <c r="C24" s="6">
        <f t="shared" ref="C24:L33" si="4">_xlfn.BINOM.DIST($B24,$A24,C$3,FALSE)*100000</f>
        <v>144.08940149999984</v>
      </c>
      <c r="D24" s="7">
        <f t="shared" si="4"/>
        <v>3054.3984375000005</v>
      </c>
      <c r="E24" s="7">
        <f t="shared" si="4"/>
        <v>9841.5</v>
      </c>
      <c r="F24" s="7">
        <f t="shared" si="4"/>
        <v>17617.710937500007</v>
      </c>
      <c r="G24" s="8">
        <f t="shared" si="4"/>
        <v>24575.999999999996</v>
      </c>
      <c r="H24" s="7">
        <f t="shared" si="4"/>
        <v>29663.085937500007</v>
      </c>
      <c r="I24" s="7">
        <f t="shared" si="4"/>
        <v>32413.500000000007</v>
      </c>
      <c r="J24" s="7">
        <f t="shared" si="4"/>
        <v>32800.5234375</v>
      </c>
      <c r="K24" s="7">
        <f t="shared" si="4"/>
        <v>31104</v>
      </c>
      <c r="L24" s="7">
        <f t="shared" si="4"/>
        <v>27795.023437500004</v>
      </c>
      <c r="M24" s="6">
        <f t="shared" ref="M24:V33" si="5">_xlfn.BINOM.DIST($B24,$A24,M$3,FALSE)*100000</f>
        <v>23437.500000000004</v>
      </c>
      <c r="N24" s="7">
        <f t="shared" si="5"/>
        <v>18606.5859375</v>
      </c>
      <c r="O24" s="7">
        <f t="shared" si="5"/>
        <v>13824.000000000004</v>
      </c>
      <c r="P24" s="7">
        <f t="shared" si="5"/>
        <v>9510.2109374999982</v>
      </c>
      <c r="Q24" s="8">
        <f t="shared" si="5"/>
        <v>5953.5000000000055</v>
      </c>
      <c r="R24" s="7">
        <f t="shared" si="5"/>
        <v>3295.8984375000009</v>
      </c>
      <c r="S24" s="7">
        <f t="shared" si="5"/>
        <v>1535.9999999999991</v>
      </c>
      <c r="T24" s="7">
        <f t="shared" si="5"/>
        <v>548.64843750000034</v>
      </c>
      <c r="U24" s="7">
        <f t="shared" si="5"/>
        <v>121.49999999999993</v>
      </c>
      <c r="V24" s="8">
        <f t="shared" si="5"/>
        <v>8.4609375000000213</v>
      </c>
    </row>
    <row r="25" spans="1:22" x14ac:dyDescent="0.4">
      <c r="A25" s="213">
        <v>6</v>
      </c>
      <c r="B25" s="104">
        <v>3</v>
      </c>
      <c r="C25" s="6">
        <f t="shared" si="4"/>
        <v>1.9405979999999998</v>
      </c>
      <c r="D25" s="7">
        <f t="shared" si="4"/>
        <v>214.34375000000009</v>
      </c>
      <c r="E25" s="7">
        <f t="shared" si="4"/>
        <v>1458.0000000000011</v>
      </c>
      <c r="F25" s="7">
        <f t="shared" si="4"/>
        <v>4145.3437499999982</v>
      </c>
      <c r="G25" s="8">
        <f t="shared" si="4"/>
        <v>8192.0000000000018</v>
      </c>
      <c r="H25" s="7">
        <f t="shared" si="4"/>
        <v>13183.593749999996</v>
      </c>
      <c r="I25" s="7">
        <f t="shared" si="4"/>
        <v>18522.000000000004</v>
      </c>
      <c r="J25" s="7">
        <f t="shared" si="4"/>
        <v>23549.093749999993</v>
      </c>
      <c r="K25" s="7">
        <f t="shared" si="4"/>
        <v>27648</v>
      </c>
      <c r="L25" s="7">
        <f t="shared" si="4"/>
        <v>30321.843749999993</v>
      </c>
      <c r="M25" s="6">
        <f t="shared" si="5"/>
        <v>31249.999999999993</v>
      </c>
      <c r="N25" s="7">
        <f t="shared" si="5"/>
        <v>30321.843749999993</v>
      </c>
      <c r="O25" s="7">
        <f t="shared" si="5"/>
        <v>27648</v>
      </c>
      <c r="P25" s="7">
        <f t="shared" si="5"/>
        <v>23549.093749999993</v>
      </c>
      <c r="Q25" s="8">
        <f t="shared" si="5"/>
        <v>18522</v>
      </c>
      <c r="R25" s="7">
        <f t="shared" si="5"/>
        <v>13183.593749999996</v>
      </c>
      <c r="S25" s="7">
        <f t="shared" si="5"/>
        <v>8191.9999999999955</v>
      </c>
      <c r="T25" s="7">
        <f t="shared" si="5"/>
        <v>4145.3437500000018</v>
      </c>
      <c r="U25" s="7">
        <f t="shared" si="5"/>
        <v>1458</v>
      </c>
      <c r="V25" s="8">
        <f t="shared" si="5"/>
        <v>214.34375000000026</v>
      </c>
    </row>
    <row r="26" spans="1:22" x14ac:dyDescent="0.4">
      <c r="A26" s="213">
        <v>6</v>
      </c>
      <c r="B26" s="104">
        <v>4</v>
      </c>
      <c r="C26" s="6">
        <f t="shared" si="4"/>
        <v>1.4701499999999973E-2</v>
      </c>
      <c r="D26" s="7">
        <f t="shared" si="4"/>
        <v>8.4609375000000053</v>
      </c>
      <c r="E26" s="7">
        <f t="shared" si="4"/>
        <v>121.50000000000013</v>
      </c>
      <c r="F26" s="7">
        <f t="shared" si="4"/>
        <v>548.64843750000034</v>
      </c>
      <c r="G26" s="8">
        <f t="shared" si="4"/>
        <v>1535.9999999999998</v>
      </c>
      <c r="H26" s="7">
        <f t="shared" si="4"/>
        <v>3295.8984375000009</v>
      </c>
      <c r="I26" s="7">
        <f t="shared" si="4"/>
        <v>5953.5000000000027</v>
      </c>
      <c r="J26" s="7">
        <f t="shared" si="4"/>
        <v>9510.2109374999964</v>
      </c>
      <c r="K26" s="7">
        <f t="shared" si="4"/>
        <v>13824.000000000004</v>
      </c>
      <c r="L26" s="7">
        <f t="shared" si="4"/>
        <v>18606.585937500004</v>
      </c>
      <c r="M26" s="6">
        <f t="shared" si="5"/>
        <v>23437.500000000004</v>
      </c>
      <c r="N26" s="7">
        <f t="shared" si="5"/>
        <v>27795.023437500004</v>
      </c>
      <c r="O26" s="7">
        <f t="shared" si="5"/>
        <v>31104</v>
      </c>
      <c r="P26" s="7">
        <f t="shared" si="5"/>
        <v>32800.5234375</v>
      </c>
      <c r="Q26" s="8">
        <f t="shared" si="5"/>
        <v>32413.500000000007</v>
      </c>
      <c r="R26" s="7">
        <f t="shared" si="5"/>
        <v>29663.085937500007</v>
      </c>
      <c r="S26" s="7">
        <f t="shared" si="5"/>
        <v>24575.999999999996</v>
      </c>
      <c r="T26" s="7">
        <f t="shared" si="5"/>
        <v>17617.710937500007</v>
      </c>
      <c r="U26" s="7">
        <f t="shared" si="5"/>
        <v>9841.4999999999982</v>
      </c>
      <c r="V26" s="8">
        <f t="shared" si="5"/>
        <v>3054.398437500005</v>
      </c>
    </row>
    <row r="27" spans="1:22" x14ac:dyDescent="0.4">
      <c r="A27" s="213">
        <v>6</v>
      </c>
      <c r="B27" s="104">
        <v>5</v>
      </c>
      <c r="C27" s="6">
        <f t="shared" si="4"/>
        <v>5.9400000000000251E-5</v>
      </c>
      <c r="D27" s="7">
        <f t="shared" si="4"/>
        <v>0.17812500000000006</v>
      </c>
      <c r="E27" s="7">
        <f t="shared" si="4"/>
        <v>5.3999999999999995</v>
      </c>
      <c r="F27" s="7">
        <f t="shared" si="4"/>
        <v>38.72812500000002</v>
      </c>
      <c r="G27" s="8">
        <f t="shared" si="4"/>
        <v>153.6</v>
      </c>
      <c r="H27" s="7">
        <f t="shared" si="4"/>
        <v>439.45312499999955</v>
      </c>
      <c r="I27" s="7">
        <f t="shared" si="4"/>
        <v>1020.600000000001</v>
      </c>
      <c r="J27" s="7">
        <f t="shared" si="4"/>
        <v>2048.3531249999983</v>
      </c>
      <c r="K27" s="7">
        <f t="shared" si="4"/>
        <v>3686.4000000000024</v>
      </c>
      <c r="L27" s="7">
        <f t="shared" si="4"/>
        <v>6089.428125000004</v>
      </c>
      <c r="M27" s="6">
        <f t="shared" si="5"/>
        <v>9375</v>
      </c>
      <c r="N27" s="7">
        <f t="shared" si="5"/>
        <v>13588.678125</v>
      </c>
      <c r="O27" s="7">
        <f t="shared" si="5"/>
        <v>18662.399999999994</v>
      </c>
      <c r="P27" s="7">
        <f t="shared" si="5"/>
        <v>24366.103125000001</v>
      </c>
      <c r="Q27" s="8">
        <f t="shared" si="5"/>
        <v>30252.599999999991</v>
      </c>
      <c r="R27" s="7">
        <f t="shared" si="5"/>
        <v>35595.703125</v>
      </c>
      <c r="S27" s="7">
        <f t="shared" si="5"/>
        <v>39321.600000000006</v>
      </c>
      <c r="T27" s="7">
        <f t="shared" si="5"/>
        <v>39933.478125000001</v>
      </c>
      <c r="U27" s="7">
        <f t="shared" si="5"/>
        <v>35429.4</v>
      </c>
      <c r="V27" s="8">
        <f t="shared" si="5"/>
        <v>23213.42812500002</v>
      </c>
    </row>
    <row r="28" spans="1:22" x14ac:dyDescent="0.4">
      <c r="A28" s="214">
        <v>6</v>
      </c>
      <c r="B28" s="19">
        <v>6</v>
      </c>
      <c r="C28" s="9">
        <f t="shared" si="4"/>
        <v>1.000000000000001E-7</v>
      </c>
      <c r="D28" s="10">
        <f t="shared" si="4"/>
        <v>1.5624999999999999E-3</v>
      </c>
      <c r="E28" s="10">
        <f t="shared" si="4"/>
        <v>0.10000000000000003</v>
      </c>
      <c r="F28" s="10">
        <f t="shared" si="4"/>
        <v>1.1390625000000001</v>
      </c>
      <c r="G28" s="11">
        <f t="shared" si="4"/>
        <v>6.4000000000000066</v>
      </c>
      <c r="H28" s="10">
        <f t="shared" si="4"/>
        <v>24.414062500000018</v>
      </c>
      <c r="I28" s="10">
        <f t="shared" si="4"/>
        <v>72.899999999999906</v>
      </c>
      <c r="J28" s="10">
        <f t="shared" si="4"/>
        <v>183.82656249999982</v>
      </c>
      <c r="K28" s="10">
        <f t="shared" si="4"/>
        <v>409.60000000000025</v>
      </c>
      <c r="L28" s="10">
        <f t="shared" si="4"/>
        <v>830.37656250000009</v>
      </c>
      <c r="M28" s="9">
        <f t="shared" si="5"/>
        <v>1562.5000000000007</v>
      </c>
      <c r="N28" s="10">
        <f t="shared" si="5"/>
        <v>2768.0640625000005</v>
      </c>
      <c r="O28" s="10">
        <f t="shared" si="5"/>
        <v>4665.5999999999985</v>
      </c>
      <c r="P28" s="10">
        <f t="shared" si="5"/>
        <v>7541.8890624999995</v>
      </c>
      <c r="Q28" s="11">
        <f t="shared" si="5"/>
        <v>11764.899999999994</v>
      </c>
      <c r="R28" s="10">
        <f t="shared" si="5"/>
        <v>17797.851562500004</v>
      </c>
      <c r="S28" s="10">
        <f t="shared" si="5"/>
        <v>26214.400000000009</v>
      </c>
      <c r="T28" s="10">
        <f t="shared" si="5"/>
        <v>37714.951562499991</v>
      </c>
      <c r="U28" s="10">
        <f t="shared" si="5"/>
        <v>53144.100000000006</v>
      </c>
      <c r="V28" s="11">
        <f t="shared" si="5"/>
        <v>73509.18906249998</v>
      </c>
    </row>
    <row r="29" spans="1:22" x14ac:dyDescent="0.4">
      <c r="A29" s="29">
        <v>7</v>
      </c>
      <c r="B29" s="104">
        <v>0</v>
      </c>
      <c r="C29" s="6">
        <f t="shared" si="4"/>
        <v>93206.534790699006</v>
      </c>
      <c r="D29" s="7">
        <f t="shared" si="4"/>
        <v>69833.72960937499</v>
      </c>
      <c r="E29" s="7">
        <f t="shared" si="4"/>
        <v>47829.689999999995</v>
      </c>
      <c r="F29" s="7">
        <f t="shared" si="4"/>
        <v>32057.708828125007</v>
      </c>
      <c r="G29" s="8">
        <f t="shared" si="4"/>
        <v>20971.519999999997</v>
      </c>
      <c r="H29" s="7">
        <f t="shared" si="4"/>
        <v>13348.388671875</v>
      </c>
      <c r="I29" s="7">
        <f t="shared" si="4"/>
        <v>8235.4299999999985</v>
      </c>
      <c r="J29" s="7">
        <f t="shared" si="4"/>
        <v>4902.2278906249976</v>
      </c>
      <c r="K29" s="7">
        <f t="shared" si="4"/>
        <v>2799.3599999999988</v>
      </c>
      <c r="L29" s="7">
        <f t="shared" si="4"/>
        <v>1522.4352343750008</v>
      </c>
      <c r="M29" s="6">
        <f t="shared" si="5"/>
        <v>781.25000000000023</v>
      </c>
      <c r="N29" s="7">
        <f t="shared" si="5"/>
        <v>373.66945312499985</v>
      </c>
      <c r="O29" s="7">
        <f t="shared" si="5"/>
        <v>163.84000000000009</v>
      </c>
      <c r="P29" s="7">
        <f t="shared" si="5"/>
        <v>64.339296874999931</v>
      </c>
      <c r="Q29" s="8">
        <f t="shared" si="5"/>
        <v>21.870000000000015</v>
      </c>
      <c r="R29" s="7">
        <f t="shared" si="5"/>
        <v>6.1035156250000027</v>
      </c>
      <c r="S29" s="7">
        <f t="shared" si="5"/>
        <v>1.2799999999999978</v>
      </c>
      <c r="T29" s="7">
        <f t="shared" si="5"/>
        <v>0.17085937500000031</v>
      </c>
      <c r="U29" s="7">
        <f t="shared" si="5"/>
        <v>9.999999999999995E-3</v>
      </c>
      <c r="V29" s="8">
        <f t="shared" si="5"/>
        <v>7.8125000000000598E-5</v>
      </c>
    </row>
    <row r="30" spans="1:22" x14ac:dyDescent="0.4">
      <c r="A30" s="213">
        <v>7</v>
      </c>
      <c r="B30" s="104">
        <v>1</v>
      </c>
      <c r="C30" s="6">
        <f t="shared" si="4"/>
        <v>6590.3610458069998</v>
      </c>
      <c r="D30" s="7">
        <f t="shared" si="4"/>
        <v>25728.216171875003</v>
      </c>
      <c r="E30" s="7">
        <f t="shared" si="4"/>
        <v>37200.870000000003</v>
      </c>
      <c r="F30" s="7">
        <f t="shared" si="4"/>
        <v>39600.699140625002</v>
      </c>
      <c r="G30" s="8">
        <f t="shared" si="4"/>
        <v>36700.159999999996</v>
      </c>
      <c r="H30" s="7">
        <f t="shared" si="4"/>
        <v>31146.240234375007</v>
      </c>
      <c r="I30" s="7">
        <f t="shared" si="4"/>
        <v>24706.289999999994</v>
      </c>
      <c r="J30" s="7">
        <f t="shared" si="4"/>
        <v>18477.628203125008</v>
      </c>
      <c r="K30" s="7">
        <f t="shared" si="4"/>
        <v>13063.680000000002</v>
      </c>
      <c r="L30" s="7">
        <f t="shared" si="4"/>
        <v>8719.4017968750031</v>
      </c>
      <c r="M30" s="6">
        <f t="shared" si="5"/>
        <v>5468.7500000000045</v>
      </c>
      <c r="N30" s="7">
        <f t="shared" si="5"/>
        <v>3196.9497656249978</v>
      </c>
      <c r="O30" s="7">
        <f t="shared" si="5"/>
        <v>1720.3199999999993</v>
      </c>
      <c r="P30" s="7">
        <f t="shared" si="5"/>
        <v>836.41085937500031</v>
      </c>
      <c r="Q30" s="8">
        <f t="shared" si="5"/>
        <v>357.21000000000055</v>
      </c>
      <c r="R30" s="7">
        <f t="shared" si="5"/>
        <v>128.17382812500003</v>
      </c>
      <c r="S30" s="7">
        <f t="shared" si="5"/>
        <v>35.840000000000011</v>
      </c>
      <c r="T30" s="7">
        <f t="shared" si="5"/>
        <v>6.7774218749999999</v>
      </c>
      <c r="U30" s="7">
        <f t="shared" si="5"/>
        <v>0.63000000000000012</v>
      </c>
      <c r="V30" s="8">
        <f t="shared" si="5"/>
        <v>1.0390625000000023E-2</v>
      </c>
    </row>
    <row r="31" spans="1:22" x14ac:dyDescent="0.4">
      <c r="A31" s="213">
        <v>7</v>
      </c>
      <c r="B31" s="104">
        <v>2</v>
      </c>
      <c r="C31" s="6">
        <f t="shared" si="4"/>
        <v>199.70791047900005</v>
      </c>
      <c r="D31" s="7">
        <f t="shared" si="4"/>
        <v>4062.3499218750039</v>
      </c>
      <c r="E31" s="7">
        <f t="shared" si="4"/>
        <v>12400.29</v>
      </c>
      <c r="F31" s="7">
        <f t="shared" si="4"/>
        <v>20965.076015625</v>
      </c>
      <c r="G31" s="8">
        <f t="shared" si="4"/>
        <v>27525.12000000001</v>
      </c>
      <c r="H31" s="7">
        <f t="shared" si="4"/>
        <v>31146.240234375007</v>
      </c>
      <c r="I31" s="7">
        <f t="shared" si="4"/>
        <v>31765.230000000007</v>
      </c>
      <c r="J31" s="7">
        <f t="shared" si="4"/>
        <v>29848.476328125005</v>
      </c>
      <c r="K31" s="7">
        <f t="shared" si="4"/>
        <v>26127.360000000001</v>
      </c>
      <c r="L31" s="7">
        <f t="shared" si="4"/>
        <v>21402.168046875013</v>
      </c>
      <c r="M31" s="6">
        <f t="shared" si="5"/>
        <v>16406.250000000007</v>
      </c>
      <c r="N31" s="7">
        <f t="shared" si="5"/>
        <v>11722.149140624993</v>
      </c>
      <c r="O31" s="7">
        <f t="shared" si="5"/>
        <v>7741.4400000000005</v>
      </c>
      <c r="P31" s="7">
        <f t="shared" si="5"/>
        <v>4660.0033593750022</v>
      </c>
      <c r="Q31" s="8">
        <f t="shared" si="5"/>
        <v>2500.4700000000043</v>
      </c>
      <c r="R31" s="7">
        <f t="shared" si="5"/>
        <v>1153.5644531250009</v>
      </c>
      <c r="S31" s="7">
        <f t="shared" si="5"/>
        <v>430.08</v>
      </c>
      <c r="T31" s="7">
        <f t="shared" si="5"/>
        <v>115.2161718750001</v>
      </c>
      <c r="U31" s="7">
        <f t="shared" si="5"/>
        <v>17.009999999999987</v>
      </c>
      <c r="V31" s="8">
        <f t="shared" si="5"/>
        <v>0.59226562500000246</v>
      </c>
    </row>
    <row r="32" spans="1:22" x14ac:dyDescent="0.4">
      <c r="A32" s="213">
        <v>7</v>
      </c>
      <c r="B32" s="104">
        <v>3</v>
      </c>
      <c r="C32" s="6">
        <f t="shared" si="4"/>
        <v>3.3620860350000004</v>
      </c>
      <c r="D32" s="7">
        <f t="shared" si="4"/>
        <v>356.34648437499999</v>
      </c>
      <c r="E32" s="7">
        <f t="shared" si="4"/>
        <v>2296.3500000000017</v>
      </c>
      <c r="F32" s="7">
        <f t="shared" si="4"/>
        <v>6166.1988281250015</v>
      </c>
      <c r="G32" s="8">
        <f t="shared" si="4"/>
        <v>11468.8</v>
      </c>
      <c r="H32" s="7">
        <f t="shared" si="4"/>
        <v>17303.466796875007</v>
      </c>
      <c r="I32" s="7">
        <f t="shared" si="4"/>
        <v>22689.450000000004</v>
      </c>
      <c r="J32" s="7">
        <f t="shared" si="4"/>
        <v>26787.094140625002</v>
      </c>
      <c r="K32" s="7">
        <f t="shared" si="4"/>
        <v>29030.400000000001</v>
      </c>
      <c r="L32" s="7">
        <f t="shared" si="4"/>
        <v>29184.774609375003</v>
      </c>
      <c r="M32" s="6">
        <f t="shared" si="5"/>
        <v>27343.75</v>
      </c>
      <c r="N32" s="7">
        <f t="shared" si="5"/>
        <v>23878.451953124993</v>
      </c>
      <c r="O32" s="7">
        <f t="shared" si="5"/>
        <v>19353.600000000006</v>
      </c>
      <c r="P32" s="7">
        <f t="shared" si="5"/>
        <v>14423.819921874998</v>
      </c>
      <c r="Q32" s="8">
        <f t="shared" si="5"/>
        <v>9724.0500000000102</v>
      </c>
      <c r="R32" s="7">
        <f t="shared" si="5"/>
        <v>5767.8222656250027</v>
      </c>
      <c r="S32" s="7">
        <f t="shared" si="5"/>
        <v>2867.1999999999985</v>
      </c>
      <c r="T32" s="7">
        <f t="shared" si="5"/>
        <v>1088.1527343750006</v>
      </c>
      <c r="U32" s="7">
        <f t="shared" si="5"/>
        <v>255.14999999999995</v>
      </c>
      <c r="V32" s="8">
        <f t="shared" si="5"/>
        <v>18.755078125000072</v>
      </c>
    </row>
    <row r="33" spans="1:22" x14ac:dyDescent="0.4">
      <c r="A33" s="213">
        <v>7</v>
      </c>
      <c r="B33" s="104">
        <v>4</v>
      </c>
      <c r="C33" s="6">
        <f t="shared" si="4"/>
        <v>3.3960465000000044E-2</v>
      </c>
      <c r="D33" s="7">
        <f t="shared" si="4"/>
        <v>18.755078125000022</v>
      </c>
      <c r="E33" s="7">
        <f t="shared" si="4"/>
        <v>255.15000000000018</v>
      </c>
      <c r="F33" s="7">
        <f t="shared" si="4"/>
        <v>1088.1527343750001</v>
      </c>
      <c r="G33" s="8">
        <f t="shared" si="4"/>
        <v>2867.1999999999985</v>
      </c>
      <c r="H33" s="7">
        <f t="shared" si="4"/>
        <v>5767.8222656250027</v>
      </c>
      <c r="I33" s="7">
        <f t="shared" si="4"/>
        <v>9724.0500000000065</v>
      </c>
      <c r="J33" s="7">
        <f t="shared" si="4"/>
        <v>14423.819921874998</v>
      </c>
      <c r="K33" s="7">
        <f t="shared" si="4"/>
        <v>19353.600000000002</v>
      </c>
      <c r="L33" s="7">
        <f t="shared" si="4"/>
        <v>23878.451953124997</v>
      </c>
      <c r="M33" s="6">
        <f t="shared" si="5"/>
        <v>27343.75</v>
      </c>
      <c r="N33" s="7">
        <f t="shared" si="5"/>
        <v>29184.774609375003</v>
      </c>
      <c r="O33" s="7">
        <f t="shared" si="5"/>
        <v>29030.400000000001</v>
      </c>
      <c r="P33" s="7">
        <f t="shared" si="5"/>
        <v>26787.094140625002</v>
      </c>
      <c r="Q33" s="8">
        <f t="shared" si="5"/>
        <v>22689.450000000004</v>
      </c>
      <c r="R33" s="7">
        <f t="shared" si="5"/>
        <v>17303.466796875007</v>
      </c>
      <c r="S33" s="7">
        <f t="shared" si="5"/>
        <v>11468.799999999996</v>
      </c>
      <c r="T33" s="7">
        <f t="shared" si="5"/>
        <v>6166.1988281250033</v>
      </c>
      <c r="U33" s="7">
        <f t="shared" si="5"/>
        <v>2296.3500000000008</v>
      </c>
      <c r="V33" s="8">
        <f t="shared" si="5"/>
        <v>356.34648437500061</v>
      </c>
    </row>
    <row r="34" spans="1:22" x14ac:dyDescent="0.4">
      <c r="A34" s="213">
        <v>7</v>
      </c>
      <c r="B34" s="104">
        <v>5</v>
      </c>
      <c r="C34" s="6">
        <f t="shared" ref="C34:L43" si="6">_xlfn.BINOM.DIST($B34,$A34,C$3,FALSE)*100000</f>
        <v>2.0582100000000051E-4</v>
      </c>
      <c r="D34" s="7">
        <f t="shared" si="6"/>
        <v>0.59226562500000135</v>
      </c>
      <c r="E34" s="7">
        <f t="shared" si="6"/>
        <v>17.010000000000019</v>
      </c>
      <c r="F34" s="7">
        <f t="shared" si="6"/>
        <v>115.21617187500001</v>
      </c>
      <c r="G34" s="8">
        <f t="shared" si="6"/>
        <v>430.08</v>
      </c>
      <c r="H34" s="7">
        <f t="shared" si="6"/>
        <v>1153.5644531250009</v>
      </c>
      <c r="I34" s="7">
        <f t="shared" si="6"/>
        <v>2500.4699999999998</v>
      </c>
      <c r="J34" s="7">
        <f t="shared" si="6"/>
        <v>4660.0033593750022</v>
      </c>
      <c r="K34" s="7">
        <f t="shared" si="6"/>
        <v>7741.4400000000005</v>
      </c>
      <c r="L34" s="7">
        <f t="shared" si="6"/>
        <v>11722.149140624993</v>
      </c>
      <c r="M34" s="6">
        <f t="shared" ref="M34:V43" si="7">_xlfn.BINOM.DIST($B34,$A34,M$3,FALSE)*100000</f>
        <v>16406.250000000007</v>
      </c>
      <c r="N34" s="7">
        <f t="shared" si="7"/>
        <v>21402.168046875013</v>
      </c>
      <c r="O34" s="7">
        <f t="shared" si="7"/>
        <v>26127.360000000001</v>
      </c>
      <c r="P34" s="7">
        <f t="shared" si="7"/>
        <v>29848.476328125005</v>
      </c>
      <c r="Q34" s="8">
        <f t="shared" si="7"/>
        <v>31765.230000000007</v>
      </c>
      <c r="R34" s="7">
        <f t="shared" si="7"/>
        <v>31146.240234375007</v>
      </c>
      <c r="S34" s="7">
        <f t="shared" si="7"/>
        <v>27525.119999999999</v>
      </c>
      <c r="T34" s="7">
        <f t="shared" si="7"/>
        <v>20965.076015625007</v>
      </c>
      <c r="U34" s="7">
        <f t="shared" si="7"/>
        <v>12400.29</v>
      </c>
      <c r="V34" s="8">
        <f t="shared" si="7"/>
        <v>4062.3499218750076</v>
      </c>
    </row>
    <row r="35" spans="1:22" x14ac:dyDescent="0.4">
      <c r="A35" s="213">
        <v>7</v>
      </c>
      <c r="B35" s="104">
        <v>6</v>
      </c>
      <c r="C35" s="6">
        <f t="shared" si="6"/>
        <v>6.9300000000000092E-7</v>
      </c>
      <c r="D35" s="7">
        <f t="shared" si="6"/>
        <v>1.0390625000000006E-2</v>
      </c>
      <c r="E35" s="7">
        <f t="shared" si="6"/>
        <v>0.63000000000000111</v>
      </c>
      <c r="F35" s="7">
        <f t="shared" si="6"/>
        <v>6.7774218750000124</v>
      </c>
      <c r="G35" s="8">
        <f t="shared" si="6"/>
        <v>35.840000000000039</v>
      </c>
      <c r="H35" s="7">
        <f t="shared" si="6"/>
        <v>128.17382812500003</v>
      </c>
      <c r="I35" s="7">
        <f t="shared" si="6"/>
        <v>357.21000000000055</v>
      </c>
      <c r="J35" s="7">
        <f t="shared" si="6"/>
        <v>836.41085937500031</v>
      </c>
      <c r="K35" s="7">
        <f t="shared" si="6"/>
        <v>1720.3200000000002</v>
      </c>
      <c r="L35" s="7">
        <f t="shared" si="6"/>
        <v>3196.9497656249978</v>
      </c>
      <c r="M35" s="6">
        <f t="shared" si="7"/>
        <v>5468.7500000000045</v>
      </c>
      <c r="N35" s="7">
        <f t="shared" si="7"/>
        <v>8719.4017968750031</v>
      </c>
      <c r="O35" s="7">
        <f t="shared" si="7"/>
        <v>13063.68</v>
      </c>
      <c r="P35" s="7">
        <f t="shared" si="7"/>
        <v>18477.628203125005</v>
      </c>
      <c r="Q35" s="8">
        <f t="shared" si="7"/>
        <v>24706.28999999999</v>
      </c>
      <c r="R35" s="7">
        <f t="shared" si="7"/>
        <v>31146.240234375007</v>
      </c>
      <c r="S35" s="7">
        <f t="shared" si="7"/>
        <v>36700.160000000003</v>
      </c>
      <c r="T35" s="7">
        <f t="shared" si="7"/>
        <v>39600.699140625002</v>
      </c>
      <c r="U35" s="7">
        <f t="shared" si="7"/>
        <v>37200.870000000003</v>
      </c>
      <c r="V35" s="8">
        <f t="shared" si="7"/>
        <v>25728.216171875025</v>
      </c>
    </row>
    <row r="36" spans="1:22" x14ac:dyDescent="0.4">
      <c r="A36" s="213">
        <v>7</v>
      </c>
      <c r="B36" s="104">
        <v>7</v>
      </c>
      <c r="C36" s="6">
        <f t="shared" si="6"/>
        <v>1.0000000000000059E-9</v>
      </c>
      <c r="D36" s="7">
        <f t="shared" si="6"/>
        <v>7.8125000000000042E-5</v>
      </c>
      <c r="E36" s="7">
        <f t="shared" si="6"/>
        <v>1.0000000000000028E-2</v>
      </c>
      <c r="F36" s="7">
        <f t="shared" si="6"/>
        <v>0.17085937500000001</v>
      </c>
      <c r="G36" s="8">
        <f t="shared" si="6"/>
        <v>1.28</v>
      </c>
      <c r="H36" s="7">
        <f t="shared" si="6"/>
        <v>6.1035156250000027</v>
      </c>
      <c r="I36" s="7">
        <f t="shared" si="6"/>
        <v>21.869999999999976</v>
      </c>
      <c r="J36" s="7">
        <f t="shared" si="6"/>
        <v>64.339296874999931</v>
      </c>
      <c r="K36" s="7">
        <f t="shared" si="6"/>
        <v>163.84000000000009</v>
      </c>
      <c r="L36" s="7">
        <f t="shared" si="6"/>
        <v>373.66945312499985</v>
      </c>
      <c r="M36" s="6">
        <f t="shared" si="7"/>
        <v>781.25000000000023</v>
      </c>
      <c r="N36" s="7">
        <f t="shared" si="7"/>
        <v>1522.4352343750008</v>
      </c>
      <c r="O36" s="7">
        <f t="shared" si="7"/>
        <v>2799.3599999999988</v>
      </c>
      <c r="P36" s="7">
        <f t="shared" si="7"/>
        <v>4902.2278906250012</v>
      </c>
      <c r="Q36" s="8">
        <f t="shared" si="7"/>
        <v>8235.4299999999967</v>
      </c>
      <c r="R36" s="7">
        <f t="shared" si="7"/>
        <v>13348.388671875</v>
      </c>
      <c r="S36" s="7">
        <f t="shared" si="7"/>
        <v>20971.520000000008</v>
      </c>
      <c r="T36" s="7">
        <f t="shared" si="7"/>
        <v>32057.708828124993</v>
      </c>
      <c r="U36" s="7">
        <f t="shared" si="7"/>
        <v>47829.69000000001</v>
      </c>
      <c r="V36" s="8">
        <f t="shared" si="7"/>
        <v>69833.72960937499</v>
      </c>
    </row>
    <row r="37" spans="1:22" x14ac:dyDescent="0.4">
      <c r="A37" s="107">
        <v>8</v>
      </c>
      <c r="B37" s="181">
        <v>0</v>
      </c>
      <c r="C37" s="50">
        <f t="shared" si="6"/>
        <v>92274.469442792004</v>
      </c>
      <c r="D37" s="52">
        <f t="shared" si="6"/>
        <v>66342.043128906254</v>
      </c>
      <c r="E37" s="52">
        <f t="shared" si="6"/>
        <v>43046.720999999998</v>
      </c>
      <c r="F37" s="52">
        <f t="shared" si="6"/>
        <v>27249.052503906256</v>
      </c>
      <c r="G37" s="51">
        <f t="shared" si="6"/>
        <v>16777.215999999997</v>
      </c>
      <c r="H37" s="52">
        <f t="shared" si="6"/>
        <v>10011.291503906254</v>
      </c>
      <c r="I37" s="52">
        <f t="shared" si="6"/>
        <v>5764.8009999999995</v>
      </c>
      <c r="J37" s="52">
        <f t="shared" si="6"/>
        <v>3186.4481289062496</v>
      </c>
      <c r="K37" s="52">
        <f t="shared" si="6"/>
        <v>1679.6159999999993</v>
      </c>
      <c r="L37" s="52">
        <f t="shared" si="6"/>
        <v>837.33937890625032</v>
      </c>
      <c r="M37" s="50">
        <f t="shared" si="7"/>
        <v>390.62500000000011</v>
      </c>
      <c r="N37" s="52">
        <f t="shared" si="7"/>
        <v>168.15125390624985</v>
      </c>
      <c r="O37" s="52">
        <f t="shared" si="7"/>
        <v>65.53600000000003</v>
      </c>
      <c r="P37" s="52">
        <f t="shared" si="7"/>
        <v>22.518753906249973</v>
      </c>
      <c r="Q37" s="51">
        <f t="shared" si="7"/>
        <v>6.5610000000000044</v>
      </c>
      <c r="R37" s="52">
        <f t="shared" si="7"/>
        <v>1.5258789062500007</v>
      </c>
      <c r="S37" s="52">
        <f t="shared" si="7"/>
        <v>0.25599999999999973</v>
      </c>
      <c r="T37" s="52">
        <f t="shared" si="7"/>
        <v>2.5628906250000048E-2</v>
      </c>
      <c r="U37" s="52">
        <f t="shared" si="7"/>
        <v>9.9999999999999829E-4</v>
      </c>
      <c r="V37" s="51">
        <f t="shared" si="7"/>
        <v>3.9062500000000323E-6</v>
      </c>
    </row>
    <row r="38" spans="1:22" x14ac:dyDescent="0.4">
      <c r="A38" s="213">
        <v>8</v>
      </c>
      <c r="B38" s="104">
        <v>1</v>
      </c>
      <c r="C38" s="6">
        <f t="shared" si="6"/>
        <v>7456.5227832559185</v>
      </c>
      <c r="D38" s="7">
        <f t="shared" si="6"/>
        <v>27933.491843750002</v>
      </c>
      <c r="E38" s="7">
        <f t="shared" si="6"/>
        <v>38263.752</v>
      </c>
      <c r="F38" s="7">
        <f t="shared" si="6"/>
        <v>38469.250593749995</v>
      </c>
      <c r="G38" s="8">
        <f t="shared" si="6"/>
        <v>33554.432000000001</v>
      </c>
      <c r="H38" s="7">
        <f t="shared" si="6"/>
        <v>26696.777343750007</v>
      </c>
      <c r="I38" s="7">
        <f t="shared" si="6"/>
        <v>19765.031999999992</v>
      </c>
      <c r="J38" s="7">
        <f t="shared" si="6"/>
        <v>13726.238093750004</v>
      </c>
      <c r="K38" s="7">
        <f t="shared" si="6"/>
        <v>8957.9520000000011</v>
      </c>
      <c r="L38" s="7">
        <f t="shared" si="6"/>
        <v>5480.766843749997</v>
      </c>
      <c r="M38" s="6">
        <f t="shared" si="7"/>
        <v>3124.9999999999991</v>
      </c>
      <c r="N38" s="7">
        <f t="shared" si="7"/>
        <v>1644.1455937499998</v>
      </c>
      <c r="O38" s="7">
        <f t="shared" si="7"/>
        <v>786.4319999999999</v>
      </c>
      <c r="P38" s="7">
        <f t="shared" si="7"/>
        <v>334.56434375000015</v>
      </c>
      <c r="Q38" s="8">
        <f t="shared" si="7"/>
        <v>122.47200000000022</v>
      </c>
      <c r="R38" s="7">
        <f t="shared" si="7"/>
        <v>36.621093749999979</v>
      </c>
      <c r="S38" s="7">
        <f t="shared" si="7"/>
        <v>8.1920000000000037</v>
      </c>
      <c r="T38" s="7">
        <f t="shared" si="7"/>
        <v>1.1618437500000014</v>
      </c>
      <c r="U38" s="7">
        <f t="shared" si="7"/>
        <v>7.1999999999999884E-2</v>
      </c>
      <c r="V38" s="8">
        <f t="shared" si="7"/>
        <v>5.9375000000000454E-4</v>
      </c>
    </row>
    <row r="39" spans="1:22" x14ac:dyDescent="0.4">
      <c r="A39" s="213">
        <v>8</v>
      </c>
      <c r="B39" s="104">
        <v>2</v>
      </c>
      <c r="C39" s="6">
        <f t="shared" si="6"/>
        <v>263.61444183228014</v>
      </c>
      <c r="D39" s="7">
        <f t="shared" si="6"/>
        <v>5145.6432343750021</v>
      </c>
      <c r="E39" s="7">
        <f t="shared" si="6"/>
        <v>14880.347999999998</v>
      </c>
      <c r="F39" s="7">
        <f t="shared" si="6"/>
        <v>23760.419484375005</v>
      </c>
      <c r="G39" s="8">
        <f t="shared" si="6"/>
        <v>29360.128000000001</v>
      </c>
      <c r="H39" s="7">
        <f t="shared" si="6"/>
        <v>31146.240234375</v>
      </c>
      <c r="I39" s="7">
        <f t="shared" si="6"/>
        <v>29647.547999999995</v>
      </c>
      <c r="J39" s="7">
        <f t="shared" si="6"/>
        <v>25868.679484375007</v>
      </c>
      <c r="K39" s="7">
        <f t="shared" si="6"/>
        <v>20901.887999999992</v>
      </c>
      <c r="L39" s="7">
        <f t="shared" si="6"/>
        <v>15694.923234374994</v>
      </c>
      <c r="M39" s="6">
        <f t="shared" si="7"/>
        <v>10937.500000000005</v>
      </c>
      <c r="N39" s="7">
        <f t="shared" si="7"/>
        <v>7033.2894843749991</v>
      </c>
      <c r="O39" s="7">
        <f t="shared" si="7"/>
        <v>4128.7680000000018</v>
      </c>
      <c r="P39" s="7">
        <f t="shared" si="7"/>
        <v>2174.6682343750012</v>
      </c>
      <c r="Q39" s="8">
        <f t="shared" si="7"/>
        <v>1000.1880000000017</v>
      </c>
      <c r="R39" s="7">
        <f t="shared" si="7"/>
        <v>384.52148437500017</v>
      </c>
      <c r="S39" s="7">
        <f t="shared" si="7"/>
        <v>114.68799999999986</v>
      </c>
      <c r="T39" s="7">
        <f t="shared" si="7"/>
        <v>23.043234375000019</v>
      </c>
      <c r="U39" s="7">
        <f t="shared" si="7"/>
        <v>2.2679999999999936</v>
      </c>
      <c r="V39" s="8">
        <f t="shared" si="7"/>
        <v>3.948437500000021E-2</v>
      </c>
    </row>
    <row r="40" spans="1:22" x14ac:dyDescent="0.4">
      <c r="A40" s="213">
        <v>8</v>
      </c>
      <c r="B40" s="104">
        <v>3</v>
      </c>
      <c r="C40" s="6">
        <f t="shared" si="6"/>
        <v>5.3255442794399963</v>
      </c>
      <c r="D40" s="7">
        <f t="shared" si="6"/>
        <v>541.64665625000032</v>
      </c>
      <c r="E40" s="7">
        <f t="shared" si="6"/>
        <v>3306.7440000000011</v>
      </c>
      <c r="F40" s="7">
        <f t="shared" si="6"/>
        <v>8386.0304062499981</v>
      </c>
      <c r="G40" s="8">
        <f t="shared" si="6"/>
        <v>14680.063999999998</v>
      </c>
      <c r="H40" s="7">
        <f t="shared" si="6"/>
        <v>20764.160156250004</v>
      </c>
      <c r="I40" s="7">
        <f t="shared" si="6"/>
        <v>25412.183999999997</v>
      </c>
      <c r="J40" s="7">
        <f t="shared" si="6"/>
        <v>27858.577906249997</v>
      </c>
      <c r="K40" s="7">
        <f t="shared" si="6"/>
        <v>27869.184000000001</v>
      </c>
      <c r="L40" s="7">
        <f t="shared" si="6"/>
        <v>25682.601656249997</v>
      </c>
      <c r="M40" s="6">
        <f t="shared" si="7"/>
        <v>21875</v>
      </c>
      <c r="N40" s="7">
        <f t="shared" si="7"/>
        <v>17192.485406249994</v>
      </c>
      <c r="O40" s="7">
        <f t="shared" si="7"/>
        <v>12386.303999999998</v>
      </c>
      <c r="P40" s="7">
        <f t="shared" si="7"/>
        <v>8077.3391562500001</v>
      </c>
      <c r="Q40" s="8">
        <f t="shared" si="7"/>
        <v>4667.5440000000035</v>
      </c>
      <c r="R40" s="7">
        <f t="shared" si="7"/>
        <v>2307.1289062499986</v>
      </c>
      <c r="S40" s="7">
        <f t="shared" si="7"/>
        <v>917.50399999999934</v>
      </c>
      <c r="T40" s="7">
        <f t="shared" si="7"/>
        <v>261.15665625000025</v>
      </c>
      <c r="U40" s="7">
        <f t="shared" si="7"/>
        <v>40.823999999999927</v>
      </c>
      <c r="V40" s="8">
        <f t="shared" si="7"/>
        <v>1.5004062500000048</v>
      </c>
    </row>
    <row r="41" spans="1:22" x14ac:dyDescent="0.4">
      <c r="A41" s="213">
        <v>8</v>
      </c>
      <c r="B41" s="104">
        <v>4</v>
      </c>
      <c r="C41" s="6">
        <f t="shared" si="6"/>
        <v>6.7241720700000077E-2</v>
      </c>
      <c r="D41" s="7">
        <f t="shared" si="6"/>
        <v>35.634648437499976</v>
      </c>
      <c r="E41" s="7">
        <f t="shared" si="6"/>
        <v>459.27000000000027</v>
      </c>
      <c r="F41" s="7">
        <f t="shared" si="6"/>
        <v>1849.8596484374987</v>
      </c>
      <c r="G41" s="8">
        <f t="shared" si="6"/>
        <v>4587.5199999999986</v>
      </c>
      <c r="H41" s="7">
        <f t="shared" si="6"/>
        <v>8651.7333984375</v>
      </c>
      <c r="I41" s="7">
        <f t="shared" si="6"/>
        <v>13613.67</v>
      </c>
      <c r="J41" s="7">
        <f t="shared" si="6"/>
        <v>18750.965898437502</v>
      </c>
      <c r="K41" s="7">
        <f t="shared" si="6"/>
        <v>23224.32</v>
      </c>
      <c r="L41" s="7">
        <f t="shared" si="6"/>
        <v>26266.297148437501</v>
      </c>
      <c r="M41" s="6">
        <f t="shared" si="7"/>
        <v>27343.750000000007</v>
      </c>
      <c r="N41" s="7">
        <f t="shared" si="7"/>
        <v>26266.297148437501</v>
      </c>
      <c r="O41" s="7">
        <f t="shared" si="7"/>
        <v>23224.32</v>
      </c>
      <c r="P41" s="7">
        <f t="shared" si="7"/>
        <v>18750.965898437502</v>
      </c>
      <c r="Q41" s="8">
        <f t="shared" si="7"/>
        <v>13613.67</v>
      </c>
      <c r="R41" s="7">
        <f t="shared" si="7"/>
        <v>8651.7333984375</v>
      </c>
      <c r="S41" s="7">
        <f t="shared" si="7"/>
        <v>4587.5199999999977</v>
      </c>
      <c r="T41" s="7">
        <f t="shared" si="7"/>
        <v>1849.8596484375005</v>
      </c>
      <c r="U41" s="7">
        <f t="shared" si="7"/>
        <v>459.26999999999992</v>
      </c>
      <c r="V41" s="8">
        <f t="shared" si="7"/>
        <v>35.634648437500104</v>
      </c>
    </row>
    <row r="42" spans="1:22" x14ac:dyDescent="0.4">
      <c r="A42" s="213">
        <v>8</v>
      </c>
      <c r="B42" s="104">
        <v>5</v>
      </c>
      <c r="C42" s="6">
        <f t="shared" si="6"/>
        <v>5.4336744000000074E-4</v>
      </c>
      <c r="D42" s="7">
        <f t="shared" si="6"/>
        <v>1.5004062499999995</v>
      </c>
      <c r="E42" s="7">
        <f t="shared" si="6"/>
        <v>40.823999999999963</v>
      </c>
      <c r="F42" s="7">
        <f t="shared" si="6"/>
        <v>261.15665625000008</v>
      </c>
      <c r="G42" s="8">
        <f t="shared" si="6"/>
        <v>917.50399999999991</v>
      </c>
      <c r="H42" s="7">
        <f t="shared" si="6"/>
        <v>2307.1289062499986</v>
      </c>
      <c r="I42" s="7">
        <f t="shared" si="6"/>
        <v>4667.543999999999</v>
      </c>
      <c r="J42" s="7">
        <f t="shared" si="6"/>
        <v>8077.3391562500001</v>
      </c>
      <c r="K42" s="7">
        <f t="shared" si="6"/>
        <v>12386.303999999998</v>
      </c>
      <c r="L42" s="7">
        <f t="shared" si="6"/>
        <v>17192.485406249994</v>
      </c>
      <c r="M42" s="6">
        <f t="shared" si="7"/>
        <v>21875</v>
      </c>
      <c r="N42" s="7">
        <f t="shared" si="7"/>
        <v>25682.601656249997</v>
      </c>
      <c r="O42" s="7">
        <f t="shared" si="7"/>
        <v>27869.184000000001</v>
      </c>
      <c r="P42" s="7">
        <f t="shared" si="7"/>
        <v>27858.577906249997</v>
      </c>
      <c r="Q42" s="8">
        <f t="shared" si="7"/>
        <v>25412.184000000005</v>
      </c>
      <c r="R42" s="7">
        <f t="shared" si="7"/>
        <v>20764.160156250004</v>
      </c>
      <c r="S42" s="7">
        <f t="shared" si="7"/>
        <v>14680.063999999988</v>
      </c>
      <c r="T42" s="7">
        <f t="shared" si="7"/>
        <v>8386.0304062500036</v>
      </c>
      <c r="U42" s="7">
        <f t="shared" si="7"/>
        <v>3306.7439999999983</v>
      </c>
      <c r="V42" s="8">
        <f t="shared" si="7"/>
        <v>541.646656250001</v>
      </c>
    </row>
    <row r="43" spans="1:22" x14ac:dyDescent="0.4">
      <c r="A43" s="213">
        <v>8</v>
      </c>
      <c r="B43" s="104">
        <v>6</v>
      </c>
      <c r="C43" s="6">
        <f t="shared" si="6"/>
        <v>2.7442800000000081E-6</v>
      </c>
      <c r="D43" s="7">
        <f t="shared" si="6"/>
        <v>3.9484375000000071E-2</v>
      </c>
      <c r="E43" s="7">
        <f t="shared" si="6"/>
        <v>2.2680000000000056</v>
      </c>
      <c r="F43" s="7">
        <f t="shared" si="6"/>
        <v>23.04323437500004</v>
      </c>
      <c r="G43" s="8">
        <f t="shared" si="6"/>
        <v>114.68800000000005</v>
      </c>
      <c r="H43" s="7">
        <f t="shared" si="6"/>
        <v>384.52148437500017</v>
      </c>
      <c r="I43" s="7">
        <f t="shared" si="6"/>
        <v>1000.188</v>
      </c>
      <c r="J43" s="7">
        <f t="shared" si="6"/>
        <v>2174.6682343750012</v>
      </c>
      <c r="K43" s="7">
        <f t="shared" si="6"/>
        <v>4128.7680000000018</v>
      </c>
      <c r="L43" s="7">
        <f t="shared" si="6"/>
        <v>7033.2894843749982</v>
      </c>
      <c r="M43" s="6">
        <f t="shared" si="7"/>
        <v>10937.500000000005</v>
      </c>
      <c r="N43" s="7">
        <f t="shared" si="7"/>
        <v>15694.923234375003</v>
      </c>
      <c r="O43" s="7">
        <f t="shared" si="7"/>
        <v>20901.887999999992</v>
      </c>
      <c r="P43" s="7">
        <f t="shared" si="7"/>
        <v>25868.679484375007</v>
      </c>
      <c r="Q43" s="8">
        <f t="shared" si="7"/>
        <v>29647.547999999995</v>
      </c>
      <c r="R43" s="7">
        <f t="shared" si="7"/>
        <v>31146.240234375</v>
      </c>
      <c r="S43" s="7">
        <f t="shared" si="7"/>
        <v>29360.127999999997</v>
      </c>
      <c r="T43" s="7">
        <f t="shared" si="7"/>
        <v>23760.419484375005</v>
      </c>
      <c r="U43" s="7">
        <f t="shared" si="7"/>
        <v>14880.347999999998</v>
      </c>
      <c r="V43" s="8">
        <f t="shared" si="7"/>
        <v>5145.6432343750084</v>
      </c>
    </row>
    <row r="44" spans="1:22" x14ac:dyDescent="0.4">
      <c r="A44" s="213">
        <v>8</v>
      </c>
      <c r="B44" s="104">
        <v>7</v>
      </c>
      <c r="C44" s="6">
        <f t="shared" ref="C44:L53" si="8">_xlfn.BINOM.DIST($B44,$A44,C$3,FALSE)*100000</f>
        <v>7.9200000000000173E-9</v>
      </c>
      <c r="D44" s="7">
        <f t="shared" si="8"/>
        <v>5.9374999999999825E-4</v>
      </c>
      <c r="E44" s="7">
        <f t="shared" si="8"/>
        <v>7.1999999999999884E-2</v>
      </c>
      <c r="F44" s="7">
        <f t="shared" si="8"/>
        <v>1.1618437499999994</v>
      </c>
      <c r="G44" s="8">
        <f t="shared" si="8"/>
        <v>8.1920000000000037</v>
      </c>
      <c r="H44" s="7">
        <f t="shared" si="8"/>
        <v>36.621093749999979</v>
      </c>
      <c r="I44" s="7">
        <f t="shared" si="8"/>
        <v>122.47199999999991</v>
      </c>
      <c r="J44" s="7">
        <f t="shared" si="8"/>
        <v>334.56434374999986</v>
      </c>
      <c r="K44" s="7">
        <f t="shared" si="8"/>
        <v>786.43199999999956</v>
      </c>
      <c r="L44" s="7">
        <f t="shared" si="8"/>
        <v>1644.1455937499998</v>
      </c>
      <c r="M44" s="6">
        <f t="shared" ref="M44:V53" si="9">_xlfn.BINOM.DIST($B44,$A44,M$3,FALSE)*100000</f>
        <v>3125.0000000000009</v>
      </c>
      <c r="N44" s="7">
        <f t="shared" si="9"/>
        <v>5480.7668437500015</v>
      </c>
      <c r="O44" s="7">
        <f t="shared" si="9"/>
        <v>8957.952000000003</v>
      </c>
      <c r="P44" s="7">
        <f t="shared" si="9"/>
        <v>13726.238093750004</v>
      </c>
      <c r="Q44" s="8">
        <f t="shared" si="9"/>
        <v>19765.031999999992</v>
      </c>
      <c r="R44" s="7">
        <f t="shared" si="9"/>
        <v>26696.777343750007</v>
      </c>
      <c r="S44" s="7">
        <f t="shared" si="9"/>
        <v>33554.432000000008</v>
      </c>
      <c r="T44" s="7">
        <f t="shared" si="9"/>
        <v>38469.250593749995</v>
      </c>
      <c r="U44" s="7">
        <f t="shared" si="9"/>
        <v>38263.751999999993</v>
      </c>
      <c r="V44" s="8">
        <f t="shared" si="9"/>
        <v>27933.49184375002</v>
      </c>
    </row>
    <row r="45" spans="1:22" x14ac:dyDescent="0.4">
      <c r="A45" s="214">
        <v>8</v>
      </c>
      <c r="B45" s="19">
        <v>8</v>
      </c>
      <c r="C45" s="9">
        <f t="shared" si="8"/>
        <v>1.0000000000000037E-11</v>
      </c>
      <c r="D45" s="10">
        <f t="shared" si="8"/>
        <v>3.9062500000000043E-6</v>
      </c>
      <c r="E45" s="10">
        <f t="shared" si="8"/>
        <v>1.0000000000000018E-3</v>
      </c>
      <c r="F45" s="10">
        <f t="shared" si="8"/>
        <v>2.562890625E-2</v>
      </c>
      <c r="G45" s="11">
        <f t="shared" si="8"/>
        <v>0.25600000000000017</v>
      </c>
      <c r="H45" s="10">
        <f t="shared" si="8"/>
        <v>1.5258789062500007</v>
      </c>
      <c r="I45" s="10">
        <f t="shared" si="8"/>
        <v>6.5609999999999937</v>
      </c>
      <c r="J45" s="10">
        <f t="shared" si="8"/>
        <v>22.518753906249973</v>
      </c>
      <c r="K45" s="10">
        <f t="shared" si="8"/>
        <v>65.53600000000003</v>
      </c>
      <c r="L45" s="10">
        <f t="shared" si="8"/>
        <v>168.15125390624996</v>
      </c>
      <c r="M45" s="9">
        <f t="shared" si="9"/>
        <v>390.62500000000011</v>
      </c>
      <c r="N45" s="10">
        <f t="shared" si="9"/>
        <v>837.33937890625032</v>
      </c>
      <c r="O45" s="10">
        <f t="shared" si="9"/>
        <v>1679.6159999999993</v>
      </c>
      <c r="P45" s="10">
        <f t="shared" si="9"/>
        <v>3186.448128906251</v>
      </c>
      <c r="Q45" s="11">
        <f t="shared" si="9"/>
        <v>5764.8009999999967</v>
      </c>
      <c r="R45" s="10">
        <f t="shared" si="9"/>
        <v>10011.291503906254</v>
      </c>
      <c r="S45" s="10">
        <f t="shared" si="9"/>
        <v>16777.216000000008</v>
      </c>
      <c r="T45" s="10">
        <f t="shared" si="9"/>
        <v>27249.052503906245</v>
      </c>
      <c r="U45" s="10">
        <f t="shared" si="9"/>
        <v>43046.721000000005</v>
      </c>
      <c r="V45" s="11">
        <f t="shared" si="9"/>
        <v>66342.043128906225</v>
      </c>
    </row>
    <row r="46" spans="1:22" x14ac:dyDescent="0.4">
      <c r="A46" s="29">
        <v>9</v>
      </c>
      <c r="B46" s="104">
        <v>0</v>
      </c>
      <c r="C46" s="6">
        <f t="shared" si="8"/>
        <v>91351.724748364097</v>
      </c>
      <c r="D46" s="7">
        <f t="shared" si="8"/>
        <v>63024.940972460943</v>
      </c>
      <c r="E46" s="7">
        <f t="shared" si="8"/>
        <v>38742.048899999994</v>
      </c>
      <c r="F46" s="7">
        <f t="shared" si="8"/>
        <v>23161.694628320318</v>
      </c>
      <c r="G46" s="8">
        <f t="shared" si="8"/>
        <v>13421.772800000001</v>
      </c>
      <c r="H46" s="7">
        <f t="shared" si="8"/>
        <v>7508.4686279296902</v>
      </c>
      <c r="I46" s="7">
        <f t="shared" si="8"/>
        <v>4035.3606999999993</v>
      </c>
      <c r="J46" s="7">
        <f t="shared" si="8"/>
        <v>2071.1912837890623</v>
      </c>
      <c r="K46" s="7">
        <f t="shared" si="8"/>
        <v>1007.7695999999999</v>
      </c>
      <c r="L46" s="7">
        <f t="shared" si="8"/>
        <v>460.53665839843762</v>
      </c>
      <c r="M46" s="6">
        <f t="shared" si="9"/>
        <v>195.3125</v>
      </c>
      <c r="N46" s="7">
        <f t="shared" si="9"/>
        <v>75.668064257812389</v>
      </c>
      <c r="O46" s="7">
        <f t="shared" si="9"/>
        <v>26.214400000000012</v>
      </c>
      <c r="P46" s="7">
        <f t="shared" si="9"/>
        <v>7.8815638671874826</v>
      </c>
      <c r="Q46" s="8">
        <f t="shared" si="9"/>
        <v>1.9683000000000017</v>
      </c>
      <c r="R46" s="7">
        <f t="shared" si="9"/>
        <v>0.38146972656250011</v>
      </c>
      <c r="S46" s="7">
        <f t="shared" si="9"/>
        <v>5.1199999999999982E-2</v>
      </c>
      <c r="T46" s="7">
        <f t="shared" si="9"/>
        <v>3.8443359375000068E-3</v>
      </c>
      <c r="U46" s="7">
        <f t="shared" si="9"/>
        <v>9.999999999999972E-5</v>
      </c>
      <c r="V46" s="8">
        <f t="shared" si="9"/>
        <v>1.953125000000017E-7</v>
      </c>
    </row>
    <row r="47" spans="1:22" x14ac:dyDescent="0.4">
      <c r="A47" s="213">
        <v>9</v>
      </c>
      <c r="B47" s="104">
        <v>1</v>
      </c>
      <c r="C47" s="6">
        <f t="shared" si="8"/>
        <v>8304.7022498512833</v>
      </c>
      <c r="D47" s="7">
        <f t="shared" si="8"/>
        <v>29853.919408007823</v>
      </c>
      <c r="E47" s="7">
        <f t="shared" si="8"/>
        <v>38742.048900000009</v>
      </c>
      <c r="F47" s="7">
        <f t="shared" si="8"/>
        <v>36786.220880273446</v>
      </c>
      <c r="G47" s="8">
        <f t="shared" si="8"/>
        <v>30198.988799999999</v>
      </c>
      <c r="H47" s="7">
        <f t="shared" si="8"/>
        <v>22525.405883789066</v>
      </c>
      <c r="I47" s="7">
        <f t="shared" si="8"/>
        <v>15564.962700000004</v>
      </c>
      <c r="J47" s="7">
        <f t="shared" si="8"/>
        <v>10037.311606054689</v>
      </c>
      <c r="K47" s="7">
        <f t="shared" si="8"/>
        <v>6046.6175999999987</v>
      </c>
      <c r="L47" s="7">
        <f t="shared" si="8"/>
        <v>3391.2244845703121</v>
      </c>
      <c r="M47" s="6">
        <f t="shared" si="9"/>
        <v>1757.812500000002</v>
      </c>
      <c r="N47" s="7">
        <f t="shared" si="9"/>
        <v>832.34870683593749</v>
      </c>
      <c r="O47" s="7">
        <f t="shared" si="9"/>
        <v>353.89440000000064</v>
      </c>
      <c r="P47" s="7">
        <f t="shared" si="9"/>
        <v>131.73471035156263</v>
      </c>
      <c r="Q47" s="8">
        <f t="shared" si="9"/>
        <v>41.334300000000034</v>
      </c>
      <c r="R47" s="7">
        <f t="shared" si="9"/>
        <v>10.299682617187496</v>
      </c>
      <c r="S47" s="7">
        <f t="shared" si="9"/>
        <v>1.8431999999999966</v>
      </c>
      <c r="T47" s="7">
        <f t="shared" si="9"/>
        <v>0.19606113281250029</v>
      </c>
      <c r="U47" s="7">
        <f t="shared" si="9"/>
        <v>8.0999999999999978E-3</v>
      </c>
      <c r="V47" s="8">
        <f t="shared" si="9"/>
        <v>3.3398437500000286E-5</v>
      </c>
    </row>
    <row r="48" spans="1:22" x14ac:dyDescent="0.4">
      <c r="A48" s="213">
        <v>9</v>
      </c>
      <c r="B48" s="104">
        <v>2</v>
      </c>
      <c r="C48" s="6">
        <f t="shared" si="8"/>
        <v>335.54352524651665</v>
      </c>
      <c r="D48" s="7">
        <f t="shared" si="8"/>
        <v>6285.035664843751</v>
      </c>
      <c r="E48" s="7">
        <f t="shared" si="8"/>
        <v>17218.688400000003</v>
      </c>
      <c r="F48" s="7">
        <f t="shared" si="8"/>
        <v>25966.744150781262</v>
      </c>
      <c r="G48" s="8">
        <f t="shared" si="8"/>
        <v>30198.988800000003</v>
      </c>
      <c r="H48" s="7">
        <f t="shared" si="8"/>
        <v>30033.874511718757</v>
      </c>
      <c r="I48" s="7">
        <f t="shared" si="8"/>
        <v>26682.793200000011</v>
      </c>
      <c r="J48" s="7">
        <f t="shared" si="8"/>
        <v>21618.824997656262</v>
      </c>
      <c r="K48" s="7">
        <f t="shared" si="8"/>
        <v>16124.313599999996</v>
      </c>
      <c r="L48" s="7">
        <f t="shared" si="8"/>
        <v>11098.552858593759</v>
      </c>
      <c r="M48" s="6">
        <f t="shared" si="9"/>
        <v>7031.2500000000018</v>
      </c>
      <c r="N48" s="7">
        <f t="shared" si="9"/>
        <v>4069.2603445312475</v>
      </c>
      <c r="O48" s="7">
        <f t="shared" si="9"/>
        <v>2123.3664000000022</v>
      </c>
      <c r="P48" s="7">
        <f t="shared" si="9"/>
        <v>978.60070546874988</v>
      </c>
      <c r="Q48" s="8">
        <f t="shared" si="9"/>
        <v>385.78680000000026</v>
      </c>
      <c r="R48" s="7">
        <f t="shared" si="9"/>
        <v>123.59619140625</v>
      </c>
      <c r="S48" s="7">
        <f t="shared" si="9"/>
        <v>29.491199999999928</v>
      </c>
      <c r="T48" s="7">
        <f t="shared" si="9"/>
        <v>4.4440523437500028</v>
      </c>
      <c r="U48" s="7">
        <f t="shared" si="9"/>
        <v>0.29160000000000036</v>
      </c>
      <c r="V48" s="8">
        <f t="shared" si="9"/>
        <v>2.538281250000024E-3</v>
      </c>
    </row>
    <row r="49" spans="1:22" x14ac:dyDescent="0.4">
      <c r="A49" s="213">
        <v>9</v>
      </c>
      <c r="B49" s="104">
        <v>3</v>
      </c>
      <c r="C49" s="6">
        <f t="shared" si="8"/>
        <v>7.908433254968406</v>
      </c>
      <c r="D49" s="7">
        <f t="shared" si="8"/>
        <v>771.8464851562502</v>
      </c>
      <c r="E49" s="7">
        <f t="shared" si="8"/>
        <v>4464.104400000002</v>
      </c>
      <c r="F49" s="7">
        <f t="shared" si="8"/>
        <v>10692.188767968752</v>
      </c>
      <c r="G49" s="8">
        <f t="shared" si="8"/>
        <v>17616.076800000003</v>
      </c>
      <c r="H49" s="7">
        <f t="shared" si="8"/>
        <v>23359.68017578125</v>
      </c>
      <c r="I49" s="7">
        <f t="shared" si="8"/>
        <v>26682.793200000004</v>
      </c>
      <c r="J49" s="7">
        <f t="shared" si="8"/>
        <v>27162.113458593758</v>
      </c>
      <c r="K49" s="7">
        <f t="shared" si="8"/>
        <v>25082.265600000002</v>
      </c>
      <c r="L49" s="7">
        <f t="shared" si="8"/>
        <v>21188.14636640625</v>
      </c>
      <c r="M49" s="6">
        <f t="shared" si="9"/>
        <v>16406.249999999996</v>
      </c>
      <c r="N49" s="7">
        <f t="shared" si="9"/>
        <v>11604.927649218746</v>
      </c>
      <c r="O49" s="7">
        <f t="shared" si="9"/>
        <v>7431.7824000000028</v>
      </c>
      <c r="P49" s="7">
        <f t="shared" si="9"/>
        <v>4240.6030570312487</v>
      </c>
      <c r="Q49" s="8">
        <f t="shared" si="9"/>
        <v>2100.3948000000019</v>
      </c>
      <c r="R49" s="7">
        <f t="shared" si="9"/>
        <v>865.17333984375034</v>
      </c>
      <c r="S49" s="7">
        <f t="shared" si="9"/>
        <v>275.25119999999964</v>
      </c>
      <c r="T49" s="7">
        <f t="shared" si="9"/>
        <v>58.760247656250087</v>
      </c>
      <c r="U49" s="7">
        <f t="shared" si="9"/>
        <v>6.1235999999999953</v>
      </c>
      <c r="V49" s="8">
        <f t="shared" si="9"/>
        <v>0.11253046875000054</v>
      </c>
    </row>
    <row r="50" spans="1:22" x14ac:dyDescent="0.4">
      <c r="A50" s="213">
        <v>9</v>
      </c>
      <c r="B50" s="104">
        <v>4</v>
      </c>
      <c r="C50" s="6">
        <f t="shared" si="8"/>
        <v>0.11982474628740006</v>
      </c>
      <c r="D50" s="7">
        <f t="shared" si="8"/>
        <v>60.93524882812509</v>
      </c>
      <c r="E50" s="7">
        <f t="shared" si="8"/>
        <v>744.01739999999995</v>
      </c>
      <c r="F50" s="7">
        <f t="shared" si="8"/>
        <v>2830.2852621093789</v>
      </c>
      <c r="G50" s="8">
        <f t="shared" si="8"/>
        <v>6606.0288000000019</v>
      </c>
      <c r="H50" s="7">
        <f t="shared" si="8"/>
        <v>11679.840087890629</v>
      </c>
      <c r="I50" s="7">
        <f t="shared" si="8"/>
        <v>17153.224200000001</v>
      </c>
      <c r="J50" s="7">
        <f t="shared" si="8"/>
        <v>21938.630101171882</v>
      </c>
      <c r="K50" s="7">
        <f t="shared" si="8"/>
        <v>25082.26560000001</v>
      </c>
      <c r="L50" s="7">
        <f t="shared" si="8"/>
        <v>26003.634176953132</v>
      </c>
      <c r="M50" s="6">
        <f t="shared" si="9"/>
        <v>24609.375000000007</v>
      </c>
      <c r="N50" s="7">
        <f t="shared" si="9"/>
        <v>21275.700690234382</v>
      </c>
      <c r="O50" s="7">
        <f t="shared" si="9"/>
        <v>16721.510400000003</v>
      </c>
      <c r="P50" s="7">
        <f t="shared" si="9"/>
        <v>11813.108516015622</v>
      </c>
      <c r="Q50" s="8">
        <f t="shared" si="9"/>
        <v>7351.3818000000074</v>
      </c>
      <c r="R50" s="7">
        <f t="shared" si="9"/>
        <v>3893.280029296875</v>
      </c>
      <c r="S50" s="7">
        <f t="shared" si="9"/>
        <v>1651.5071999999975</v>
      </c>
      <c r="T50" s="7">
        <f t="shared" si="9"/>
        <v>499.46210507812526</v>
      </c>
      <c r="U50" s="7">
        <f t="shared" si="9"/>
        <v>82.668599999999884</v>
      </c>
      <c r="V50" s="8">
        <f t="shared" si="9"/>
        <v>3.207118359375011</v>
      </c>
    </row>
    <row r="51" spans="1:22" x14ac:dyDescent="0.4">
      <c r="A51" s="213">
        <v>9</v>
      </c>
      <c r="B51" s="104">
        <v>5</v>
      </c>
      <c r="C51" s="6">
        <f t="shared" si="8"/>
        <v>1.2103509726000042E-3</v>
      </c>
      <c r="D51" s="7">
        <f t="shared" si="8"/>
        <v>3.2071183593750052</v>
      </c>
      <c r="E51" s="7">
        <f t="shared" si="8"/>
        <v>82.668599999999955</v>
      </c>
      <c r="F51" s="7">
        <f t="shared" si="8"/>
        <v>499.46210507812492</v>
      </c>
      <c r="G51" s="8">
        <f t="shared" si="8"/>
        <v>1651.5072000000021</v>
      </c>
      <c r="H51" s="7">
        <f t="shared" si="8"/>
        <v>3893.280029296875</v>
      </c>
      <c r="I51" s="7">
        <f t="shared" si="8"/>
        <v>7351.3818000000038</v>
      </c>
      <c r="J51" s="7">
        <f t="shared" si="8"/>
        <v>11813.108516015622</v>
      </c>
      <c r="K51" s="7">
        <f t="shared" si="8"/>
        <v>16721.510400000006</v>
      </c>
      <c r="L51" s="7">
        <f t="shared" si="8"/>
        <v>21275.700690234382</v>
      </c>
      <c r="M51" s="6">
        <f t="shared" si="9"/>
        <v>24609.375000000007</v>
      </c>
      <c r="N51" s="7">
        <f t="shared" si="9"/>
        <v>26003.634176953132</v>
      </c>
      <c r="O51" s="7">
        <f t="shared" si="9"/>
        <v>25082.26560000001</v>
      </c>
      <c r="P51" s="7">
        <f t="shared" si="9"/>
        <v>21938.630101171879</v>
      </c>
      <c r="Q51" s="8">
        <f t="shared" si="9"/>
        <v>17153.224200000004</v>
      </c>
      <c r="R51" s="7">
        <f t="shared" si="9"/>
        <v>11679.840087890629</v>
      </c>
      <c r="S51" s="7">
        <f t="shared" si="9"/>
        <v>6606.0287999999964</v>
      </c>
      <c r="T51" s="7">
        <f t="shared" si="9"/>
        <v>2830.2852621093775</v>
      </c>
      <c r="U51" s="7">
        <f t="shared" si="9"/>
        <v>744.0173999999995</v>
      </c>
      <c r="V51" s="8">
        <f t="shared" si="9"/>
        <v>60.935248828125303</v>
      </c>
    </row>
    <row r="52" spans="1:22" x14ac:dyDescent="0.4">
      <c r="A52" s="213">
        <v>9</v>
      </c>
      <c r="B52" s="104">
        <v>6</v>
      </c>
      <c r="C52" s="6">
        <f t="shared" si="8"/>
        <v>8.1505115999999872E-6</v>
      </c>
      <c r="D52" s="7">
        <f t="shared" si="8"/>
        <v>0.11253046875000014</v>
      </c>
      <c r="E52" s="7">
        <f t="shared" si="8"/>
        <v>6.1235999999999953</v>
      </c>
      <c r="F52" s="7">
        <f t="shared" si="8"/>
        <v>58.760247656249973</v>
      </c>
      <c r="G52" s="8">
        <f t="shared" si="8"/>
        <v>275.2512000000001</v>
      </c>
      <c r="H52" s="7">
        <f t="shared" si="8"/>
        <v>865.17333984375034</v>
      </c>
      <c r="I52" s="7">
        <f t="shared" si="8"/>
        <v>2100.3948000000014</v>
      </c>
      <c r="J52" s="7">
        <f t="shared" si="8"/>
        <v>4240.6030570312487</v>
      </c>
      <c r="K52" s="7">
        <f t="shared" si="8"/>
        <v>7431.7824000000028</v>
      </c>
      <c r="L52" s="7">
        <f t="shared" si="8"/>
        <v>11604.927649218746</v>
      </c>
      <c r="M52" s="6">
        <f t="shared" si="9"/>
        <v>16406.249999999996</v>
      </c>
      <c r="N52" s="7">
        <f t="shared" si="9"/>
        <v>21188.14636640625</v>
      </c>
      <c r="O52" s="7">
        <f t="shared" si="9"/>
        <v>25082.265600000002</v>
      </c>
      <c r="P52" s="7">
        <f t="shared" si="9"/>
        <v>27162.113458593758</v>
      </c>
      <c r="Q52" s="8">
        <f t="shared" si="9"/>
        <v>26682.793200000004</v>
      </c>
      <c r="R52" s="7">
        <f t="shared" si="9"/>
        <v>23359.68017578125</v>
      </c>
      <c r="S52" s="7">
        <f t="shared" si="9"/>
        <v>17616.076800000003</v>
      </c>
      <c r="T52" s="7">
        <f t="shared" si="9"/>
        <v>10692.188767968755</v>
      </c>
      <c r="U52" s="7">
        <f t="shared" si="9"/>
        <v>4464.1043999999983</v>
      </c>
      <c r="V52" s="8">
        <f t="shared" si="9"/>
        <v>771.84648515625224</v>
      </c>
    </row>
    <row r="53" spans="1:22" x14ac:dyDescent="0.4">
      <c r="A53" s="213">
        <v>9</v>
      </c>
      <c r="B53" s="104">
        <v>7</v>
      </c>
      <c r="C53" s="6">
        <f t="shared" si="8"/>
        <v>3.5283600000000144E-8</v>
      </c>
      <c r="D53" s="7">
        <f t="shared" si="8"/>
        <v>2.5382812500000058E-3</v>
      </c>
      <c r="E53" s="7">
        <f t="shared" si="8"/>
        <v>0.29159999999999986</v>
      </c>
      <c r="F53" s="7">
        <f t="shared" si="8"/>
        <v>4.4440523437499948</v>
      </c>
      <c r="G53" s="8">
        <f t="shared" si="8"/>
        <v>29.491199999999978</v>
      </c>
      <c r="H53" s="7">
        <f t="shared" si="8"/>
        <v>123.59619140625</v>
      </c>
      <c r="I53" s="7">
        <f t="shared" si="8"/>
        <v>385.78679999999991</v>
      </c>
      <c r="J53" s="7">
        <f t="shared" si="8"/>
        <v>978.60070546874988</v>
      </c>
      <c r="K53" s="7">
        <f t="shared" si="8"/>
        <v>2123.3664000000022</v>
      </c>
      <c r="L53" s="7">
        <f t="shared" si="8"/>
        <v>4069.2603445312475</v>
      </c>
      <c r="M53" s="6">
        <f t="shared" si="9"/>
        <v>7031.2500000000018</v>
      </c>
      <c r="N53" s="7">
        <f t="shared" si="9"/>
        <v>11098.552858593759</v>
      </c>
      <c r="O53" s="7">
        <f t="shared" si="9"/>
        <v>16124.313599999996</v>
      </c>
      <c r="P53" s="7">
        <f t="shared" si="9"/>
        <v>21618.824997656262</v>
      </c>
      <c r="Q53" s="8">
        <f t="shared" si="9"/>
        <v>26682.793200000004</v>
      </c>
      <c r="R53" s="7">
        <f t="shared" si="9"/>
        <v>30033.874511718757</v>
      </c>
      <c r="S53" s="7">
        <f t="shared" si="9"/>
        <v>30198.988800000003</v>
      </c>
      <c r="T53" s="7">
        <f t="shared" si="9"/>
        <v>25966.744150781262</v>
      </c>
      <c r="U53" s="7">
        <f t="shared" si="9"/>
        <v>17218.688399999995</v>
      </c>
      <c r="V53" s="8">
        <f t="shared" si="9"/>
        <v>6285.0356648437592</v>
      </c>
    </row>
    <row r="54" spans="1:22" x14ac:dyDescent="0.4">
      <c r="A54" s="213">
        <v>9</v>
      </c>
      <c r="B54" s="104">
        <v>8</v>
      </c>
      <c r="C54" s="6">
        <f t="shared" ref="C54:L66" si="10">_xlfn.BINOM.DIST($B54,$A54,C$3,FALSE)*100000</f>
        <v>8.9100000000000046E-11</v>
      </c>
      <c r="D54" s="7">
        <f t="shared" si="10"/>
        <v>3.3398437500000049E-5</v>
      </c>
      <c r="E54" s="7">
        <f t="shared" si="10"/>
        <v>8.1000000000000117E-3</v>
      </c>
      <c r="F54" s="7">
        <f t="shared" si="10"/>
        <v>0.19606113281249996</v>
      </c>
      <c r="G54" s="8">
        <f t="shared" si="10"/>
        <v>1.8431999999999999</v>
      </c>
      <c r="H54" s="7">
        <f t="shared" si="10"/>
        <v>10.299682617187496</v>
      </c>
      <c r="I54" s="7">
        <f t="shared" si="10"/>
        <v>41.33430000000007</v>
      </c>
      <c r="J54" s="7">
        <f t="shared" si="10"/>
        <v>131.73471035156251</v>
      </c>
      <c r="K54" s="7">
        <f t="shared" si="10"/>
        <v>353.89440000000036</v>
      </c>
      <c r="L54" s="7">
        <f t="shared" si="10"/>
        <v>832.34870683593749</v>
      </c>
      <c r="M54" s="6">
        <f t="shared" ref="M54:V66" si="11">_xlfn.BINOM.DIST($B54,$A54,M$3,FALSE)*100000</f>
        <v>1757.812500000002</v>
      </c>
      <c r="N54" s="7">
        <f t="shared" si="11"/>
        <v>3391.2244845703135</v>
      </c>
      <c r="O54" s="7">
        <f t="shared" si="11"/>
        <v>6046.6175999999987</v>
      </c>
      <c r="P54" s="7">
        <f t="shared" si="11"/>
        <v>10037.311606054689</v>
      </c>
      <c r="Q54" s="8">
        <f t="shared" si="11"/>
        <v>15564.962699999996</v>
      </c>
      <c r="R54" s="7">
        <f t="shared" si="11"/>
        <v>22525.405883789066</v>
      </c>
      <c r="S54" s="7">
        <f t="shared" si="11"/>
        <v>30198.98880000001</v>
      </c>
      <c r="T54" s="7">
        <f t="shared" si="11"/>
        <v>36786.220880273446</v>
      </c>
      <c r="U54" s="7">
        <f t="shared" si="11"/>
        <v>38742.048900000009</v>
      </c>
      <c r="V54" s="8">
        <f t="shared" si="11"/>
        <v>29853.919408007834</v>
      </c>
    </row>
    <row r="55" spans="1:22" x14ac:dyDescent="0.4">
      <c r="A55" s="214">
        <v>9</v>
      </c>
      <c r="B55" s="19">
        <v>9</v>
      </c>
      <c r="C55" s="9">
        <f t="shared" si="10"/>
        <v>1.0000000000000014E-13</v>
      </c>
      <c r="D55" s="10">
        <f t="shared" si="10"/>
        <v>1.9531250000000033E-7</v>
      </c>
      <c r="E55" s="10">
        <f t="shared" si="10"/>
        <v>1.0000000000000007E-4</v>
      </c>
      <c r="F55" s="10">
        <f t="shared" si="10"/>
        <v>3.8443359374999938E-3</v>
      </c>
      <c r="G55" s="11">
        <f t="shared" si="10"/>
        <v>5.1200000000000079E-2</v>
      </c>
      <c r="H55" s="10">
        <f t="shared" si="10"/>
        <v>0.38146972656250011</v>
      </c>
      <c r="I55" s="10">
        <f t="shared" si="10"/>
        <v>1.9682999999999982</v>
      </c>
      <c r="J55" s="10">
        <f t="shared" si="10"/>
        <v>7.8815638671874826</v>
      </c>
      <c r="K55" s="10">
        <f t="shared" si="10"/>
        <v>26.214400000000012</v>
      </c>
      <c r="L55" s="10">
        <f t="shared" si="10"/>
        <v>75.668064257812517</v>
      </c>
      <c r="M55" s="9">
        <f t="shared" si="11"/>
        <v>195.3125</v>
      </c>
      <c r="N55" s="10">
        <f t="shared" si="11"/>
        <v>460.53665839843762</v>
      </c>
      <c r="O55" s="10">
        <f t="shared" si="11"/>
        <v>1007.7695999999999</v>
      </c>
      <c r="P55" s="10">
        <f t="shared" si="11"/>
        <v>2071.1912837890636</v>
      </c>
      <c r="Q55" s="11">
        <f t="shared" si="11"/>
        <v>4035.360699999997</v>
      </c>
      <c r="R55" s="10">
        <f t="shared" si="11"/>
        <v>7508.4686279296902</v>
      </c>
      <c r="S55" s="10">
        <f t="shared" si="11"/>
        <v>13421.772800000006</v>
      </c>
      <c r="T55" s="10">
        <f t="shared" si="11"/>
        <v>23161.694628320311</v>
      </c>
      <c r="U55" s="10">
        <f t="shared" si="11"/>
        <v>38742.048900000002</v>
      </c>
      <c r="V55" s="11">
        <f t="shared" si="11"/>
        <v>63024.940972460907</v>
      </c>
    </row>
    <row r="56" spans="1:22" x14ac:dyDescent="0.4">
      <c r="A56" s="29">
        <v>10</v>
      </c>
      <c r="B56" s="104">
        <v>0</v>
      </c>
      <c r="C56" s="6">
        <f t="shared" si="10"/>
        <v>90438.207500880453</v>
      </c>
      <c r="D56" s="7">
        <f t="shared" si="10"/>
        <v>59873.693923837891</v>
      </c>
      <c r="E56" s="7">
        <f t="shared" si="10"/>
        <v>34867.844009999993</v>
      </c>
      <c r="F56" s="7">
        <f t="shared" si="10"/>
        <v>19687.440434072269</v>
      </c>
      <c r="G56" s="8">
        <f t="shared" si="10"/>
        <v>10737.418240000001</v>
      </c>
      <c r="H56" s="7">
        <f t="shared" si="10"/>
        <v>5631.3514709472684</v>
      </c>
      <c r="I56" s="7">
        <f t="shared" si="10"/>
        <v>2824.7524899999994</v>
      </c>
      <c r="J56" s="7">
        <f t="shared" si="10"/>
        <v>1346.27433446289</v>
      </c>
      <c r="K56" s="7">
        <f t="shared" si="10"/>
        <v>604.66175999999996</v>
      </c>
      <c r="L56" s="7">
        <f t="shared" si="10"/>
        <v>253.29516211914063</v>
      </c>
      <c r="M56" s="6">
        <f t="shared" si="11"/>
        <v>97.65625</v>
      </c>
      <c r="N56" s="7">
        <f t="shared" si="11"/>
        <v>34.050628916015583</v>
      </c>
      <c r="O56" s="7">
        <f t="shared" si="11"/>
        <v>10.485760000000013</v>
      </c>
      <c r="P56" s="7">
        <f t="shared" si="11"/>
        <v>2.7585473535156209</v>
      </c>
      <c r="Q56" s="8">
        <f t="shared" si="11"/>
        <v>0.59049000000000063</v>
      </c>
      <c r="R56" s="7">
        <f t="shared" si="11"/>
        <v>9.5367431640625E-2</v>
      </c>
      <c r="S56" s="7">
        <f t="shared" si="11"/>
        <v>1.0240000000000004E-2</v>
      </c>
      <c r="T56" s="7">
        <f t="shared" si="11"/>
        <v>5.7665039062500202E-4</v>
      </c>
      <c r="U56" s="7">
        <f t="shared" si="11"/>
        <v>9.9999999999999602E-6</v>
      </c>
      <c r="V56" s="8">
        <f t="shared" si="11"/>
        <v>9.7656250000000918E-9</v>
      </c>
    </row>
    <row r="57" spans="1:22" x14ac:dyDescent="0.4">
      <c r="A57" s="213">
        <v>10</v>
      </c>
      <c r="B57" s="104">
        <v>1</v>
      </c>
      <c r="C57" s="6">
        <f t="shared" si="10"/>
        <v>9135.1724748364049</v>
      </c>
      <c r="D57" s="7">
        <f t="shared" si="10"/>
        <v>31512.470486230472</v>
      </c>
      <c r="E57" s="7">
        <f t="shared" si="10"/>
        <v>38742.048899999994</v>
      </c>
      <c r="F57" s="7">
        <f t="shared" si="10"/>
        <v>34742.541942480471</v>
      </c>
      <c r="G57" s="8">
        <f t="shared" si="10"/>
        <v>26843.545600000001</v>
      </c>
      <c r="H57" s="7">
        <f t="shared" si="10"/>
        <v>18771.171569824219</v>
      </c>
      <c r="I57" s="7">
        <f t="shared" si="10"/>
        <v>12106.082100000001</v>
      </c>
      <c r="J57" s="7">
        <f t="shared" si="10"/>
        <v>7249.1694932617211</v>
      </c>
      <c r="K57" s="7">
        <f t="shared" si="10"/>
        <v>4031.0783999999981</v>
      </c>
      <c r="L57" s="7">
        <f t="shared" si="10"/>
        <v>2072.4149627929673</v>
      </c>
      <c r="M57" s="6">
        <f t="shared" si="11"/>
        <v>976.56250000000023</v>
      </c>
      <c r="N57" s="7">
        <f t="shared" si="11"/>
        <v>416.1743534179688</v>
      </c>
      <c r="O57" s="7">
        <f t="shared" si="11"/>
        <v>157.28639999999999</v>
      </c>
      <c r="P57" s="7">
        <f t="shared" si="11"/>
        <v>51.230165136718689</v>
      </c>
      <c r="Q57" s="8">
        <f t="shared" si="11"/>
        <v>13.778100000000014</v>
      </c>
      <c r="R57" s="7">
        <f t="shared" si="11"/>
        <v>2.8610229492187522</v>
      </c>
      <c r="S57" s="7">
        <f t="shared" si="11"/>
        <v>0.40959999999999935</v>
      </c>
      <c r="T57" s="7">
        <f t="shared" si="11"/>
        <v>3.2676855468749981E-2</v>
      </c>
      <c r="U57" s="7">
        <f t="shared" si="11"/>
        <v>8.9999999999999965E-4</v>
      </c>
      <c r="V57" s="8">
        <f t="shared" si="11"/>
        <v>1.8554687500000023E-6</v>
      </c>
    </row>
    <row r="58" spans="1:22" x14ac:dyDescent="0.4">
      <c r="A58" s="213">
        <v>10</v>
      </c>
      <c r="B58" s="104">
        <v>2</v>
      </c>
      <c r="C58" s="6">
        <f t="shared" si="10"/>
        <v>415.23511249256404</v>
      </c>
      <c r="D58" s="7">
        <f t="shared" si="10"/>
        <v>7463.4798520019558</v>
      </c>
      <c r="E58" s="7">
        <f t="shared" si="10"/>
        <v>19371.024450000004</v>
      </c>
      <c r="F58" s="7">
        <f t="shared" si="10"/>
        <v>27589.665660205086</v>
      </c>
      <c r="G58" s="8">
        <f t="shared" si="10"/>
        <v>30198.98880000001</v>
      </c>
      <c r="H58" s="7">
        <f t="shared" si="10"/>
        <v>28156.757354736339</v>
      </c>
      <c r="I58" s="7">
        <f t="shared" si="10"/>
        <v>23347.444050000006</v>
      </c>
      <c r="J58" s="7">
        <f t="shared" si="10"/>
        <v>17565.295310595713</v>
      </c>
      <c r="K58" s="7">
        <f t="shared" si="10"/>
        <v>12093.235200000005</v>
      </c>
      <c r="L58" s="7">
        <f t="shared" si="10"/>
        <v>7630.2550902832045</v>
      </c>
      <c r="M58" s="6">
        <f t="shared" si="11"/>
        <v>4394.5312499999973</v>
      </c>
      <c r="N58" s="7">
        <f t="shared" si="11"/>
        <v>2288.9589437988293</v>
      </c>
      <c r="O58" s="7">
        <f t="shared" si="11"/>
        <v>1061.6832000000006</v>
      </c>
      <c r="P58" s="7">
        <f t="shared" si="11"/>
        <v>428.13780864257848</v>
      </c>
      <c r="Q58" s="8">
        <f t="shared" si="11"/>
        <v>144.67005000000046</v>
      </c>
      <c r="R58" s="7">
        <f t="shared" si="11"/>
        <v>38.623809814453153</v>
      </c>
      <c r="S58" s="7">
        <f t="shared" si="11"/>
        <v>7.3727999999999865</v>
      </c>
      <c r="T58" s="7">
        <f t="shared" si="11"/>
        <v>0.83325981445312702</v>
      </c>
      <c r="U58" s="7">
        <f t="shared" si="11"/>
        <v>3.6449999999999941E-2</v>
      </c>
      <c r="V58" s="8">
        <f t="shared" si="11"/>
        <v>1.5864257812500158E-4</v>
      </c>
    </row>
    <row r="59" spans="1:22" x14ac:dyDescent="0.4">
      <c r="A59" s="213">
        <v>10</v>
      </c>
      <c r="B59" s="104">
        <v>3</v>
      </c>
      <c r="C59" s="6">
        <f t="shared" si="10"/>
        <v>11.184784174883884</v>
      </c>
      <c r="D59" s="7">
        <f t="shared" si="10"/>
        <v>1047.5059441406249</v>
      </c>
      <c r="E59" s="7">
        <f t="shared" si="10"/>
        <v>5739.5627999999988</v>
      </c>
      <c r="F59" s="7">
        <f t="shared" si="10"/>
        <v>12983.372075390625</v>
      </c>
      <c r="G59" s="8">
        <f t="shared" si="10"/>
        <v>20132.659200000002</v>
      </c>
      <c r="H59" s="7">
        <f t="shared" si="10"/>
        <v>25028.228759765632</v>
      </c>
      <c r="I59" s="7">
        <f t="shared" si="10"/>
        <v>26682.793200000004</v>
      </c>
      <c r="J59" s="7">
        <f t="shared" si="10"/>
        <v>25221.962497265627</v>
      </c>
      <c r="K59" s="7">
        <f t="shared" si="10"/>
        <v>21499.084800000008</v>
      </c>
      <c r="L59" s="7">
        <f t="shared" si="10"/>
        <v>16647.829287890625</v>
      </c>
      <c r="M59" s="6">
        <f t="shared" si="11"/>
        <v>11718.750000000004</v>
      </c>
      <c r="N59" s="7">
        <f t="shared" si="11"/>
        <v>7460.3106316406265</v>
      </c>
      <c r="O59" s="7">
        <f t="shared" si="11"/>
        <v>4246.7328000000007</v>
      </c>
      <c r="P59" s="7">
        <f t="shared" si="11"/>
        <v>2120.3015285156253</v>
      </c>
      <c r="Q59" s="8">
        <f t="shared" si="11"/>
        <v>900.16920000000107</v>
      </c>
      <c r="R59" s="7">
        <f t="shared" si="11"/>
        <v>308.9904785156254</v>
      </c>
      <c r="S59" s="7">
        <f t="shared" si="11"/>
        <v>78.643199999999808</v>
      </c>
      <c r="T59" s="7">
        <f t="shared" si="11"/>
        <v>12.591481640624995</v>
      </c>
      <c r="U59" s="7">
        <f t="shared" si="11"/>
        <v>0.87479999999999936</v>
      </c>
      <c r="V59" s="8">
        <f t="shared" si="11"/>
        <v>8.037890625000068E-3</v>
      </c>
    </row>
    <row r="60" spans="1:22" x14ac:dyDescent="0.4">
      <c r="A60" s="213">
        <v>10</v>
      </c>
      <c r="B60" s="104">
        <v>4</v>
      </c>
      <c r="C60" s="6">
        <f t="shared" si="10"/>
        <v>0.19771083137421031</v>
      </c>
      <c r="D60" s="7">
        <f t="shared" si="10"/>
        <v>96.480810644531317</v>
      </c>
      <c r="E60" s="7">
        <f t="shared" si="10"/>
        <v>1116.0261000000003</v>
      </c>
      <c r="F60" s="7">
        <f t="shared" si="10"/>
        <v>4009.5707879882834</v>
      </c>
      <c r="G60" s="8">
        <f t="shared" si="10"/>
        <v>8808.0384000000031</v>
      </c>
      <c r="H60" s="7">
        <f t="shared" si="10"/>
        <v>14599.800109863281</v>
      </c>
      <c r="I60" s="7">
        <f t="shared" si="10"/>
        <v>20012.094900000004</v>
      </c>
      <c r="J60" s="7">
        <f t="shared" si="10"/>
        <v>23766.849276269535</v>
      </c>
      <c r="K60" s="7">
        <f t="shared" si="10"/>
        <v>25082.26560000001</v>
      </c>
      <c r="L60" s="7">
        <f t="shared" si="10"/>
        <v>23836.664662207037</v>
      </c>
      <c r="M60" s="6">
        <f t="shared" si="11"/>
        <v>20507.812500000007</v>
      </c>
      <c r="N60" s="7">
        <f t="shared" si="11"/>
        <v>15956.775517675786</v>
      </c>
      <c r="O60" s="7">
        <f t="shared" si="11"/>
        <v>11147.673600000006</v>
      </c>
      <c r="P60" s="7">
        <f t="shared" si="11"/>
        <v>6890.9799676757866</v>
      </c>
      <c r="Q60" s="8">
        <f t="shared" si="11"/>
        <v>3675.6909000000051</v>
      </c>
      <c r="R60" s="7">
        <f t="shared" si="11"/>
        <v>1622.2000122070326</v>
      </c>
      <c r="S60" s="7">
        <f t="shared" si="11"/>
        <v>550.50239999999894</v>
      </c>
      <c r="T60" s="7">
        <f t="shared" si="11"/>
        <v>124.86552626953143</v>
      </c>
      <c r="U60" s="7">
        <f t="shared" si="11"/>
        <v>13.778099999999974</v>
      </c>
      <c r="V60" s="8">
        <f t="shared" si="11"/>
        <v>0.26725986328125168</v>
      </c>
    </row>
    <row r="61" spans="1:22" x14ac:dyDescent="0.4">
      <c r="A61" s="213">
        <v>10</v>
      </c>
      <c r="B61" s="104">
        <v>5</v>
      </c>
      <c r="C61" s="6">
        <f t="shared" si="10"/>
        <v>2.3964949257480055E-3</v>
      </c>
      <c r="D61" s="7">
        <f t="shared" si="10"/>
        <v>6.0935248828124928</v>
      </c>
      <c r="E61" s="7">
        <f t="shared" si="10"/>
        <v>148.80348000000001</v>
      </c>
      <c r="F61" s="7">
        <f t="shared" si="10"/>
        <v>849.08557863281192</v>
      </c>
      <c r="G61" s="8">
        <f t="shared" si="10"/>
        <v>2642.4115200000015</v>
      </c>
      <c r="H61" s="7">
        <f t="shared" si="10"/>
        <v>5839.9200439453143</v>
      </c>
      <c r="I61" s="7">
        <f t="shared" si="10"/>
        <v>10291.934520000003</v>
      </c>
      <c r="J61" s="7">
        <f t="shared" si="10"/>
        <v>15357.041070820318</v>
      </c>
      <c r="K61" s="7">
        <f t="shared" si="10"/>
        <v>20065.812480000004</v>
      </c>
      <c r="L61" s="7">
        <f t="shared" si="10"/>
        <v>23403.270759257819</v>
      </c>
      <c r="M61" s="6">
        <f t="shared" si="11"/>
        <v>24609.375000000007</v>
      </c>
      <c r="N61" s="7">
        <f t="shared" si="11"/>
        <v>23403.270759257819</v>
      </c>
      <c r="O61" s="7">
        <f t="shared" si="11"/>
        <v>20065.812480000004</v>
      </c>
      <c r="P61" s="7">
        <f t="shared" si="11"/>
        <v>15357.041070820318</v>
      </c>
      <c r="Q61" s="8">
        <f t="shared" si="11"/>
        <v>10291.934520000004</v>
      </c>
      <c r="R61" s="7">
        <f t="shared" si="11"/>
        <v>5839.9200439453161</v>
      </c>
      <c r="S61" s="7">
        <f t="shared" si="11"/>
        <v>2642.4115199999992</v>
      </c>
      <c r="T61" s="7">
        <f t="shared" si="11"/>
        <v>849.08557863281283</v>
      </c>
      <c r="U61" s="7">
        <f t="shared" si="11"/>
        <v>148.80348000000001</v>
      </c>
      <c r="V61" s="8">
        <f t="shared" si="11"/>
        <v>6.0935248828125248</v>
      </c>
    </row>
    <row r="62" spans="1:22" x14ac:dyDescent="0.4">
      <c r="A62" s="213">
        <v>10</v>
      </c>
      <c r="B62" s="104">
        <v>6</v>
      </c>
      <c r="C62" s="6">
        <f t="shared" si="10"/>
        <v>2.0172516210000072E-5</v>
      </c>
      <c r="D62" s="7">
        <f t="shared" si="10"/>
        <v>0.26725986328124979</v>
      </c>
      <c r="E62" s="7">
        <f t="shared" si="10"/>
        <v>13.778099999999988</v>
      </c>
      <c r="F62" s="7">
        <f t="shared" si="10"/>
        <v>124.86552626953143</v>
      </c>
      <c r="G62" s="8">
        <f t="shared" si="10"/>
        <v>550.50240000000019</v>
      </c>
      <c r="H62" s="7">
        <f t="shared" si="10"/>
        <v>1622.2000122070326</v>
      </c>
      <c r="I62" s="7">
        <f t="shared" si="10"/>
        <v>3675.6909000000037</v>
      </c>
      <c r="J62" s="7">
        <f t="shared" si="10"/>
        <v>6890.9799676757866</v>
      </c>
      <c r="K62" s="7">
        <f t="shared" si="10"/>
        <v>11147.673600000006</v>
      </c>
      <c r="L62" s="7">
        <f t="shared" si="10"/>
        <v>15956.775517675786</v>
      </c>
      <c r="M62" s="6">
        <f t="shared" si="11"/>
        <v>20507.812500000007</v>
      </c>
      <c r="N62" s="7">
        <f t="shared" si="11"/>
        <v>23836.664662207037</v>
      </c>
      <c r="O62" s="7">
        <f t="shared" si="11"/>
        <v>25082.26560000001</v>
      </c>
      <c r="P62" s="7">
        <f t="shared" si="11"/>
        <v>23766.849276269535</v>
      </c>
      <c r="Q62" s="8">
        <f t="shared" si="11"/>
        <v>20012.094900000007</v>
      </c>
      <c r="R62" s="7">
        <f t="shared" si="11"/>
        <v>14599.800109863281</v>
      </c>
      <c r="S62" s="7">
        <f t="shared" si="11"/>
        <v>8808.0383999999976</v>
      </c>
      <c r="T62" s="7">
        <f t="shared" si="11"/>
        <v>4009.5707879882871</v>
      </c>
      <c r="U62" s="7">
        <f t="shared" si="11"/>
        <v>1116.0260999999994</v>
      </c>
      <c r="V62" s="8">
        <f t="shared" si="11"/>
        <v>96.480810644531743</v>
      </c>
    </row>
    <row r="63" spans="1:22" x14ac:dyDescent="0.4">
      <c r="A63" s="213">
        <v>10</v>
      </c>
      <c r="B63" s="104">
        <v>7</v>
      </c>
      <c r="C63" s="6">
        <f t="shared" si="10"/>
        <v>1.1643587999999947E-7</v>
      </c>
      <c r="D63" s="7">
        <f t="shared" si="10"/>
        <v>8.0378906250000107E-3</v>
      </c>
      <c r="E63" s="7">
        <f t="shared" si="10"/>
        <v>0.8748000000000008</v>
      </c>
      <c r="F63" s="7">
        <f t="shared" si="10"/>
        <v>12.591481640624995</v>
      </c>
      <c r="G63" s="8">
        <f t="shared" si="10"/>
        <v>78.64319999999995</v>
      </c>
      <c r="H63" s="7">
        <f t="shared" si="10"/>
        <v>308.99047851562545</v>
      </c>
      <c r="I63" s="7">
        <f t="shared" si="10"/>
        <v>900.16919999999982</v>
      </c>
      <c r="J63" s="7">
        <f t="shared" si="10"/>
        <v>2120.3015285156239</v>
      </c>
      <c r="K63" s="7">
        <f t="shared" si="10"/>
        <v>4246.7328000000007</v>
      </c>
      <c r="L63" s="7">
        <f t="shared" si="10"/>
        <v>7460.3106316406265</v>
      </c>
      <c r="M63" s="6">
        <f t="shared" si="11"/>
        <v>11718.750000000004</v>
      </c>
      <c r="N63" s="7">
        <f t="shared" si="11"/>
        <v>16647.829287890625</v>
      </c>
      <c r="O63" s="7">
        <f t="shared" si="11"/>
        <v>21499.084800000008</v>
      </c>
      <c r="P63" s="7">
        <f t="shared" si="11"/>
        <v>25221.962497265627</v>
      </c>
      <c r="Q63" s="8">
        <f t="shared" si="11"/>
        <v>26682.793200000004</v>
      </c>
      <c r="R63" s="7">
        <f t="shared" si="11"/>
        <v>25028.228759765625</v>
      </c>
      <c r="S63" s="7">
        <f t="shared" si="11"/>
        <v>20132.659199999995</v>
      </c>
      <c r="T63" s="7">
        <f t="shared" si="11"/>
        <v>12983.372075390629</v>
      </c>
      <c r="U63" s="7">
        <f t="shared" si="11"/>
        <v>5739.5627999999933</v>
      </c>
      <c r="V63" s="8">
        <f t="shared" si="11"/>
        <v>1047.5059441406281</v>
      </c>
    </row>
    <row r="64" spans="1:22" x14ac:dyDescent="0.4">
      <c r="A64" s="213">
        <v>10</v>
      </c>
      <c r="B64" s="104">
        <v>8</v>
      </c>
      <c r="C64" s="6">
        <f t="shared" si="10"/>
        <v>4.4104500000000078E-10</v>
      </c>
      <c r="D64" s="7">
        <f t="shared" si="10"/>
        <v>1.5864257812500044E-4</v>
      </c>
      <c r="E64" s="7">
        <f t="shared" si="10"/>
        <v>3.6450000000000066E-2</v>
      </c>
      <c r="F64" s="7">
        <f t="shared" si="10"/>
        <v>0.83325981445312547</v>
      </c>
      <c r="G64" s="8">
        <f t="shared" si="10"/>
        <v>7.3728000000000131</v>
      </c>
      <c r="H64" s="7">
        <f t="shared" si="10"/>
        <v>38.623809814453118</v>
      </c>
      <c r="I64" s="7">
        <f t="shared" si="10"/>
        <v>144.67005000000009</v>
      </c>
      <c r="J64" s="7">
        <f t="shared" si="10"/>
        <v>428.13780864257814</v>
      </c>
      <c r="K64" s="7">
        <f t="shared" si="10"/>
        <v>1061.6832000000006</v>
      </c>
      <c r="L64" s="7">
        <f t="shared" si="10"/>
        <v>2288.9589437988293</v>
      </c>
      <c r="M64" s="6">
        <f t="shared" si="11"/>
        <v>4394.5312499999982</v>
      </c>
      <c r="N64" s="7">
        <f t="shared" si="11"/>
        <v>7630.2550902832045</v>
      </c>
      <c r="O64" s="7">
        <f t="shared" si="11"/>
        <v>12093.235200000005</v>
      </c>
      <c r="P64" s="7">
        <f t="shared" si="11"/>
        <v>17565.295310595713</v>
      </c>
      <c r="Q64" s="8">
        <f t="shared" si="11"/>
        <v>23347.444050000006</v>
      </c>
      <c r="R64" s="7">
        <f t="shared" si="11"/>
        <v>28156.757354736335</v>
      </c>
      <c r="S64" s="7">
        <f t="shared" si="11"/>
        <v>30198.98880000001</v>
      </c>
      <c r="T64" s="7">
        <f t="shared" si="11"/>
        <v>27589.665660205086</v>
      </c>
      <c r="U64" s="7">
        <f t="shared" si="11"/>
        <v>19371.024450000001</v>
      </c>
      <c r="V64" s="8">
        <f t="shared" si="11"/>
        <v>7463.4798520019658</v>
      </c>
    </row>
    <row r="65" spans="1:22" x14ac:dyDescent="0.4">
      <c r="A65" s="213">
        <v>10</v>
      </c>
      <c r="B65" s="104">
        <v>9</v>
      </c>
      <c r="C65" s="6">
        <f t="shared" si="10"/>
        <v>9.899999999999976E-13</v>
      </c>
      <c r="D65" s="7">
        <f t="shared" si="10"/>
        <v>1.8554687500000023E-6</v>
      </c>
      <c r="E65" s="7">
        <f t="shared" si="10"/>
        <v>8.9999999999999965E-4</v>
      </c>
      <c r="F65" s="7">
        <f t="shared" si="10"/>
        <v>3.2676855468749981E-2</v>
      </c>
      <c r="G65" s="8">
        <f t="shared" si="10"/>
        <v>0.40959999999999935</v>
      </c>
      <c r="H65" s="7">
        <f t="shared" si="10"/>
        <v>2.8610229492187522</v>
      </c>
      <c r="I65" s="7">
        <f t="shared" si="10"/>
        <v>13.778099999999991</v>
      </c>
      <c r="J65" s="7">
        <f t="shared" si="10"/>
        <v>51.230165136718647</v>
      </c>
      <c r="K65" s="7">
        <f t="shared" si="10"/>
        <v>157.28639999999984</v>
      </c>
      <c r="L65" s="7">
        <f t="shared" si="10"/>
        <v>416.1743534179688</v>
      </c>
      <c r="M65" s="6">
        <f t="shared" si="11"/>
        <v>976.56250000000023</v>
      </c>
      <c r="N65" s="7">
        <f t="shared" si="11"/>
        <v>2072.4149627929669</v>
      </c>
      <c r="O65" s="7">
        <f t="shared" si="11"/>
        <v>4031.0783999999981</v>
      </c>
      <c r="P65" s="7">
        <f t="shared" si="11"/>
        <v>7249.1694932617211</v>
      </c>
      <c r="Q65" s="8">
        <f t="shared" si="11"/>
        <v>12106.0821</v>
      </c>
      <c r="R65" s="7">
        <f t="shared" si="11"/>
        <v>18771.171569824219</v>
      </c>
      <c r="S65" s="7">
        <f t="shared" si="11"/>
        <v>26843.545600000009</v>
      </c>
      <c r="T65" s="7">
        <f t="shared" si="11"/>
        <v>34742.541942480471</v>
      </c>
      <c r="U65" s="7">
        <f t="shared" si="11"/>
        <v>38742.048899999994</v>
      </c>
      <c r="V65" s="8">
        <f t="shared" si="11"/>
        <v>31512.470486230482</v>
      </c>
    </row>
    <row r="66" spans="1:22" x14ac:dyDescent="0.4">
      <c r="A66" s="214">
        <v>10</v>
      </c>
      <c r="B66" s="19">
        <v>10</v>
      </c>
      <c r="C66" s="9">
        <f t="shared" si="10"/>
        <v>1.0000000000000062E-15</v>
      </c>
      <c r="D66" s="10">
        <f t="shared" si="10"/>
        <v>9.7656250000000223E-9</v>
      </c>
      <c r="E66" s="10">
        <f t="shared" si="10"/>
        <v>1.0000000000000031E-5</v>
      </c>
      <c r="F66" s="10">
        <f t="shared" si="10"/>
        <v>5.7665039062500007E-4</v>
      </c>
      <c r="G66" s="11">
        <f t="shared" si="10"/>
        <v>1.0240000000000004E-2</v>
      </c>
      <c r="H66" s="10">
        <f t="shared" si="10"/>
        <v>9.5367431640625E-2</v>
      </c>
      <c r="I66" s="10">
        <f t="shared" si="10"/>
        <v>0.59048999999999952</v>
      </c>
      <c r="J66" s="10">
        <f t="shared" si="10"/>
        <v>2.7585473535156209</v>
      </c>
      <c r="K66" s="10">
        <f t="shared" si="10"/>
        <v>10.485760000000013</v>
      </c>
      <c r="L66" s="10">
        <f t="shared" si="10"/>
        <v>34.050628916015611</v>
      </c>
      <c r="M66" s="9">
        <f t="shared" si="11"/>
        <v>97.65625</v>
      </c>
      <c r="N66" s="10">
        <f t="shared" si="11"/>
        <v>253.29516211914063</v>
      </c>
      <c r="O66" s="10">
        <f t="shared" si="11"/>
        <v>604.66175999999996</v>
      </c>
      <c r="P66" s="10">
        <f t="shared" si="11"/>
        <v>1346.2743344628914</v>
      </c>
      <c r="Q66" s="11">
        <f t="shared" si="11"/>
        <v>2824.752489999998</v>
      </c>
      <c r="R66" s="10">
        <f t="shared" si="11"/>
        <v>5631.3514709472684</v>
      </c>
      <c r="S66" s="10">
        <f t="shared" si="11"/>
        <v>10737.418240000005</v>
      </c>
      <c r="T66" s="10">
        <f t="shared" si="11"/>
        <v>19687.440434072261</v>
      </c>
      <c r="U66" s="10">
        <f t="shared" si="11"/>
        <v>34867.844010000001</v>
      </c>
      <c r="V66" s="11">
        <f t="shared" si="11"/>
        <v>59873.693923837869</v>
      </c>
    </row>
  </sheetData>
  <mergeCells count="4">
    <mergeCell ref="B2:B3"/>
    <mergeCell ref="A2:A3"/>
    <mergeCell ref="A1:V1"/>
    <mergeCell ref="C2:V2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8"/>
  <sheetViews>
    <sheetView zoomScaleNormal="100" workbookViewId="0">
      <selection sqref="A1:Q1"/>
    </sheetView>
  </sheetViews>
  <sheetFormatPr defaultRowHeight="16.5" x14ac:dyDescent="0.4"/>
  <cols>
    <col min="1" max="1" width="3.69921875" style="175" customWidth="1"/>
    <col min="2" max="17" width="5.8984375" style="175" customWidth="1"/>
    <col min="18" max="18" width="2.09765625" style="175" customWidth="1"/>
    <col min="19" max="19" width="3.69921875" style="175" customWidth="1"/>
    <col min="20" max="40" width="5.8984375" style="175" customWidth="1"/>
    <col min="41" max="16384" width="8.796875" style="175"/>
  </cols>
  <sheetData>
    <row r="1" spans="1:40" x14ac:dyDescent="0.4">
      <c r="A1" s="245" t="s">
        <v>232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S1" s="245" t="s">
        <v>232</v>
      </c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</row>
    <row r="2" spans="1:40" x14ac:dyDescent="0.4">
      <c r="A2" s="220" t="s">
        <v>240</v>
      </c>
      <c r="B2" s="269">
        <v>1</v>
      </c>
      <c r="C2" s="265">
        <v>1.25</v>
      </c>
      <c r="D2" s="265">
        <v>1.5</v>
      </c>
      <c r="E2" s="261">
        <v>1.75</v>
      </c>
      <c r="F2" s="267">
        <v>2</v>
      </c>
      <c r="G2" s="265">
        <v>2.25</v>
      </c>
      <c r="H2" s="265">
        <v>2.5</v>
      </c>
      <c r="I2" s="265">
        <v>2.75</v>
      </c>
      <c r="J2" s="269">
        <v>3</v>
      </c>
      <c r="K2" s="265">
        <v>3.25</v>
      </c>
      <c r="L2" s="265">
        <v>3.5</v>
      </c>
      <c r="M2" s="261">
        <v>3.75</v>
      </c>
      <c r="N2" s="267">
        <v>4</v>
      </c>
      <c r="O2" s="265">
        <v>4.25</v>
      </c>
      <c r="P2" s="265">
        <v>4.5</v>
      </c>
      <c r="Q2" s="261">
        <v>4.75</v>
      </c>
      <c r="R2" s="218"/>
      <c r="S2" s="219" t="s">
        <v>240</v>
      </c>
      <c r="T2" s="267">
        <v>5</v>
      </c>
      <c r="U2" s="265">
        <v>5.25</v>
      </c>
      <c r="V2" s="265">
        <v>5.5</v>
      </c>
      <c r="W2" s="265">
        <v>5.75</v>
      </c>
      <c r="X2" s="269">
        <v>6</v>
      </c>
      <c r="Y2" s="265">
        <v>6.25</v>
      </c>
      <c r="Z2" s="265">
        <v>6.5</v>
      </c>
      <c r="AA2" s="261">
        <v>6.75</v>
      </c>
      <c r="AB2" s="267">
        <v>7</v>
      </c>
      <c r="AC2" s="265">
        <v>7.25</v>
      </c>
      <c r="AD2" s="265">
        <v>7.5</v>
      </c>
      <c r="AE2" s="265">
        <v>7.75</v>
      </c>
      <c r="AF2" s="269">
        <v>8</v>
      </c>
      <c r="AG2" s="265">
        <v>8.25</v>
      </c>
      <c r="AH2" s="265">
        <v>8.5</v>
      </c>
      <c r="AI2" s="261">
        <v>8.75</v>
      </c>
      <c r="AJ2" s="267">
        <v>9</v>
      </c>
      <c r="AK2" s="265">
        <v>9.25</v>
      </c>
      <c r="AL2" s="265">
        <v>9.5</v>
      </c>
      <c r="AM2" s="265">
        <v>9.75</v>
      </c>
      <c r="AN2" s="263">
        <v>10</v>
      </c>
    </row>
    <row r="3" spans="1:40" x14ac:dyDescent="0.4">
      <c r="A3" s="221" t="s">
        <v>21</v>
      </c>
      <c r="B3" s="270"/>
      <c r="C3" s="266"/>
      <c r="D3" s="266"/>
      <c r="E3" s="262"/>
      <c r="F3" s="268"/>
      <c r="G3" s="266"/>
      <c r="H3" s="266"/>
      <c r="I3" s="266"/>
      <c r="J3" s="270"/>
      <c r="K3" s="266"/>
      <c r="L3" s="266"/>
      <c r="M3" s="262"/>
      <c r="N3" s="268"/>
      <c r="O3" s="266"/>
      <c r="P3" s="266"/>
      <c r="Q3" s="262"/>
      <c r="R3" s="218"/>
      <c r="S3" s="222" t="s">
        <v>21</v>
      </c>
      <c r="T3" s="268"/>
      <c r="U3" s="266"/>
      <c r="V3" s="266"/>
      <c r="W3" s="266"/>
      <c r="X3" s="270"/>
      <c r="Y3" s="266"/>
      <c r="Z3" s="266"/>
      <c r="AA3" s="262"/>
      <c r="AB3" s="268"/>
      <c r="AC3" s="266"/>
      <c r="AD3" s="266"/>
      <c r="AE3" s="266"/>
      <c r="AF3" s="270"/>
      <c r="AG3" s="266"/>
      <c r="AH3" s="266"/>
      <c r="AI3" s="262"/>
      <c r="AJ3" s="268"/>
      <c r="AK3" s="266"/>
      <c r="AL3" s="266"/>
      <c r="AM3" s="266"/>
      <c r="AN3" s="264"/>
    </row>
    <row r="4" spans="1:40" x14ac:dyDescent="0.4">
      <c r="A4" s="29">
        <v>1</v>
      </c>
      <c r="B4" s="12">
        <f>(1+B$2*0.01)^$A4</f>
        <v>1.01</v>
      </c>
      <c r="C4" s="183">
        <f t="shared" ref="C4:AN11" si="0">(1+C$2*0.01)^$A4</f>
        <v>1.0125</v>
      </c>
      <c r="D4" s="183">
        <f t="shared" si="0"/>
        <v>1.0149999999999999</v>
      </c>
      <c r="E4" s="104">
        <f t="shared" si="0"/>
        <v>1.0175000000000001</v>
      </c>
      <c r="F4" s="183">
        <f t="shared" si="0"/>
        <v>1.02</v>
      </c>
      <c r="G4" s="183">
        <f t="shared" si="0"/>
        <v>1.0225</v>
      </c>
      <c r="H4" s="183">
        <f t="shared" si="0"/>
        <v>1.0249999999999999</v>
      </c>
      <c r="I4" s="183">
        <f t="shared" si="0"/>
        <v>1.0275000000000001</v>
      </c>
      <c r="J4" s="12">
        <f t="shared" si="0"/>
        <v>1.03</v>
      </c>
      <c r="K4" s="183">
        <f t="shared" si="0"/>
        <v>1.0325</v>
      </c>
      <c r="L4" s="183">
        <f t="shared" si="0"/>
        <v>1.0349999999999999</v>
      </c>
      <c r="M4" s="104">
        <f t="shared" si="0"/>
        <v>1.0375000000000001</v>
      </c>
      <c r="N4" s="183">
        <f t="shared" si="0"/>
        <v>1.04</v>
      </c>
      <c r="O4" s="183">
        <f t="shared" si="0"/>
        <v>1.0425</v>
      </c>
      <c r="P4" s="183">
        <f t="shared" si="0"/>
        <v>1.0449999999999999</v>
      </c>
      <c r="Q4" s="104">
        <f t="shared" si="0"/>
        <v>1.0475000000000001</v>
      </c>
      <c r="S4" s="12">
        <v>1</v>
      </c>
      <c r="T4" s="183">
        <f t="shared" si="0"/>
        <v>1.05</v>
      </c>
      <c r="U4" s="183">
        <f t="shared" si="0"/>
        <v>1.0525</v>
      </c>
      <c r="V4" s="183">
        <f t="shared" si="0"/>
        <v>1.0549999999999999</v>
      </c>
      <c r="W4" s="183">
        <f t="shared" si="0"/>
        <v>1.0575000000000001</v>
      </c>
      <c r="X4" s="12">
        <f t="shared" si="0"/>
        <v>1.06</v>
      </c>
      <c r="Y4" s="183">
        <f t="shared" si="0"/>
        <v>1.0625</v>
      </c>
      <c r="Z4" s="183">
        <f t="shared" si="0"/>
        <v>1.0649999999999999</v>
      </c>
      <c r="AA4" s="104">
        <f t="shared" si="0"/>
        <v>1.0674999999999999</v>
      </c>
      <c r="AB4" s="183">
        <f t="shared" si="0"/>
        <v>1.07</v>
      </c>
      <c r="AC4" s="183">
        <f t="shared" si="0"/>
        <v>1.0725</v>
      </c>
      <c r="AD4" s="183">
        <f t="shared" si="0"/>
        <v>1.075</v>
      </c>
      <c r="AE4" s="183">
        <f t="shared" si="0"/>
        <v>1.0774999999999999</v>
      </c>
      <c r="AF4" s="12">
        <f t="shared" si="0"/>
        <v>1.08</v>
      </c>
      <c r="AG4" s="183">
        <f t="shared" si="0"/>
        <v>1.0825</v>
      </c>
      <c r="AH4" s="183">
        <f t="shared" si="0"/>
        <v>1.085</v>
      </c>
      <c r="AI4" s="104">
        <f t="shared" si="0"/>
        <v>1.0874999999999999</v>
      </c>
      <c r="AJ4" s="183">
        <f t="shared" si="0"/>
        <v>1.0900000000000001</v>
      </c>
      <c r="AK4" s="183">
        <f t="shared" si="0"/>
        <v>1.0925</v>
      </c>
      <c r="AL4" s="183">
        <f t="shared" si="0"/>
        <v>1.095</v>
      </c>
      <c r="AM4" s="183">
        <f t="shared" si="0"/>
        <v>1.0974999999999999</v>
      </c>
      <c r="AN4" s="104">
        <f t="shared" si="0"/>
        <v>1.1000000000000001</v>
      </c>
    </row>
    <row r="5" spans="1:40" x14ac:dyDescent="0.4">
      <c r="A5" s="29">
        <v>2</v>
      </c>
      <c r="B5" s="12">
        <f t="shared" ref="B5:Q34" si="1">(1+B$2*0.01)^$A5</f>
        <v>1.0201</v>
      </c>
      <c r="C5" s="183">
        <f t="shared" si="0"/>
        <v>1.02515625</v>
      </c>
      <c r="D5" s="183">
        <f t="shared" si="0"/>
        <v>1.0302249999999997</v>
      </c>
      <c r="E5" s="104">
        <f t="shared" si="0"/>
        <v>1.0353062500000001</v>
      </c>
      <c r="F5" s="183">
        <f t="shared" si="0"/>
        <v>1.0404</v>
      </c>
      <c r="G5" s="183">
        <f t="shared" si="0"/>
        <v>1.0455062499999999</v>
      </c>
      <c r="H5" s="183">
        <f t="shared" si="0"/>
        <v>1.0506249999999999</v>
      </c>
      <c r="I5" s="183">
        <f t="shared" si="0"/>
        <v>1.0557562500000002</v>
      </c>
      <c r="J5" s="12">
        <f t="shared" si="0"/>
        <v>1.0609</v>
      </c>
      <c r="K5" s="183">
        <f t="shared" si="0"/>
        <v>1.0660562499999999</v>
      </c>
      <c r="L5" s="183">
        <f t="shared" si="0"/>
        <v>1.0712249999999999</v>
      </c>
      <c r="M5" s="104">
        <f t="shared" si="0"/>
        <v>1.0764062500000002</v>
      </c>
      <c r="N5" s="183">
        <f t="shared" si="0"/>
        <v>1.0816000000000001</v>
      </c>
      <c r="O5" s="183">
        <f t="shared" si="0"/>
        <v>1.08680625</v>
      </c>
      <c r="P5" s="183">
        <f t="shared" si="0"/>
        <v>1.0920249999999998</v>
      </c>
      <c r="Q5" s="104">
        <f t="shared" si="0"/>
        <v>1.0972562500000003</v>
      </c>
      <c r="S5" s="12">
        <v>2</v>
      </c>
      <c r="T5" s="183">
        <f t="shared" si="0"/>
        <v>1.1025</v>
      </c>
      <c r="U5" s="183">
        <f t="shared" si="0"/>
        <v>1.10775625</v>
      </c>
      <c r="V5" s="183">
        <f t="shared" si="0"/>
        <v>1.1130249999999999</v>
      </c>
      <c r="W5" s="183">
        <f t="shared" si="0"/>
        <v>1.1183062500000003</v>
      </c>
      <c r="X5" s="12">
        <f t="shared" si="0"/>
        <v>1.1236000000000002</v>
      </c>
      <c r="Y5" s="183">
        <f t="shared" si="0"/>
        <v>1.12890625</v>
      </c>
      <c r="Z5" s="183">
        <f t="shared" si="0"/>
        <v>1.1342249999999998</v>
      </c>
      <c r="AA5" s="104">
        <f t="shared" si="0"/>
        <v>1.1395562499999998</v>
      </c>
      <c r="AB5" s="183">
        <f t="shared" si="0"/>
        <v>1.1449</v>
      </c>
      <c r="AC5" s="183">
        <f t="shared" si="0"/>
        <v>1.15025625</v>
      </c>
      <c r="AD5" s="183">
        <f t="shared" si="0"/>
        <v>1.1556249999999999</v>
      </c>
      <c r="AE5" s="183">
        <f t="shared" si="0"/>
        <v>1.1610062499999998</v>
      </c>
      <c r="AF5" s="12">
        <f t="shared" si="0"/>
        <v>1.1664000000000001</v>
      </c>
      <c r="AG5" s="183">
        <f t="shared" si="0"/>
        <v>1.1718062499999999</v>
      </c>
      <c r="AH5" s="183">
        <f t="shared" si="0"/>
        <v>1.177225</v>
      </c>
      <c r="AI5" s="104">
        <f t="shared" si="0"/>
        <v>1.1826562499999997</v>
      </c>
      <c r="AJ5" s="183">
        <f t="shared" si="0"/>
        <v>1.1881000000000002</v>
      </c>
      <c r="AK5" s="183">
        <f t="shared" si="0"/>
        <v>1.1935562500000001</v>
      </c>
      <c r="AL5" s="183">
        <f t="shared" si="0"/>
        <v>1.199025</v>
      </c>
      <c r="AM5" s="183">
        <f t="shared" si="0"/>
        <v>1.2045062499999999</v>
      </c>
      <c r="AN5" s="104">
        <f t="shared" si="0"/>
        <v>1.2100000000000002</v>
      </c>
    </row>
    <row r="6" spans="1:40" x14ac:dyDescent="0.4">
      <c r="A6" s="29">
        <v>3</v>
      </c>
      <c r="B6" s="12">
        <f t="shared" si="1"/>
        <v>1.0303009999999999</v>
      </c>
      <c r="C6" s="183">
        <f t="shared" si="0"/>
        <v>1.0379707031249998</v>
      </c>
      <c r="D6" s="183">
        <f t="shared" si="0"/>
        <v>1.0456783749999996</v>
      </c>
      <c r="E6" s="104">
        <f t="shared" si="0"/>
        <v>1.0534241093750001</v>
      </c>
      <c r="F6" s="183">
        <f t="shared" si="0"/>
        <v>1.0612079999999999</v>
      </c>
      <c r="G6" s="183">
        <f t="shared" si="0"/>
        <v>1.0690301406249998</v>
      </c>
      <c r="H6" s="183">
        <f t="shared" si="0"/>
        <v>1.0768906249999999</v>
      </c>
      <c r="I6" s="183">
        <f t="shared" si="0"/>
        <v>1.0847895468750002</v>
      </c>
      <c r="J6" s="12">
        <f t="shared" si="0"/>
        <v>1.092727</v>
      </c>
      <c r="K6" s="183">
        <f t="shared" si="0"/>
        <v>1.1007030781249998</v>
      </c>
      <c r="L6" s="183">
        <f t="shared" si="0"/>
        <v>1.1087178749999997</v>
      </c>
      <c r="M6" s="104">
        <f t="shared" si="0"/>
        <v>1.1167714843750003</v>
      </c>
      <c r="N6" s="183">
        <f t="shared" si="0"/>
        <v>1.1248640000000001</v>
      </c>
      <c r="O6" s="183">
        <f t="shared" si="0"/>
        <v>1.132995515625</v>
      </c>
      <c r="P6" s="183">
        <f t="shared" si="0"/>
        <v>1.1411661249999998</v>
      </c>
      <c r="Q6" s="104">
        <f t="shared" si="0"/>
        <v>1.1493759218750004</v>
      </c>
      <c r="S6" s="12">
        <v>3</v>
      </c>
      <c r="T6" s="183">
        <f t="shared" si="0"/>
        <v>1.1576250000000001</v>
      </c>
      <c r="U6" s="183">
        <f t="shared" si="0"/>
        <v>1.1659134531249999</v>
      </c>
      <c r="V6" s="183">
        <f t="shared" si="0"/>
        <v>1.1742413749999998</v>
      </c>
      <c r="W6" s="183">
        <f t="shared" si="0"/>
        <v>1.1826088593750004</v>
      </c>
      <c r="X6" s="12">
        <f t="shared" si="0"/>
        <v>1.1910160000000003</v>
      </c>
      <c r="Y6" s="183">
        <f t="shared" si="0"/>
        <v>1.199462890625</v>
      </c>
      <c r="Z6" s="183">
        <f t="shared" si="0"/>
        <v>1.2079496249999997</v>
      </c>
      <c r="AA6" s="104">
        <f t="shared" si="0"/>
        <v>1.2164762968749996</v>
      </c>
      <c r="AB6" s="183">
        <f t="shared" si="0"/>
        <v>1.2250430000000001</v>
      </c>
      <c r="AC6" s="183">
        <f t="shared" si="0"/>
        <v>1.2336498281249999</v>
      </c>
      <c r="AD6" s="183">
        <f t="shared" si="0"/>
        <v>1.2422968749999999</v>
      </c>
      <c r="AE6" s="183">
        <f t="shared" si="0"/>
        <v>1.2509842343749997</v>
      </c>
      <c r="AF6" s="12">
        <f t="shared" si="0"/>
        <v>1.2597120000000002</v>
      </c>
      <c r="AG6" s="183">
        <f t="shared" si="0"/>
        <v>1.268480265625</v>
      </c>
      <c r="AH6" s="183">
        <f t="shared" si="0"/>
        <v>1.277289125</v>
      </c>
      <c r="AI6" s="104">
        <f t="shared" si="0"/>
        <v>1.2861386718749996</v>
      </c>
      <c r="AJ6" s="183">
        <f t="shared" si="0"/>
        <v>1.2950290000000002</v>
      </c>
      <c r="AK6" s="183">
        <f t="shared" si="0"/>
        <v>1.3039602031250002</v>
      </c>
      <c r="AL6" s="183">
        <f t="shared" si="0"/>
        <v>1.3129323749999999</v>
      </c>
      <c r="AM6" s="183">
        <f t="shared" si="0"/>
        <v>1.3219456093749997</v>
      </c>
      <c r="AN6" s="104">
        <f t="shared" si="0"/>
        <v>1.3310000000000004</v>
      </c>
    </row>
    <row r="7" spans="1:40" x14ac:dyDescent="0.4">
      <c r="A7" s="29">
        <v>4</v>
      </c>
      <c r="B7" s="12">
        <f t="shared" si="1"/>
        <v>1.04060401</v>
      </c>
      <c r="C7" s="183">
        <f t="shared" si="0"/>
        <v>1.0509453369140624</v>
      </c>
      <c r="D7" s="183">
        <f t="shared" si="0"/>
        <v>1.0613635506249994</v>
      </c>
      <c r="E7" s="104">
        <f t="shared" si="0"/>
        <v>1.0718590312890628</v>
      </c>
      <c r="F7" s="183">
        <f t="shared" si="0"/>
        <v>1.08243216</v>
      </c>
      <c r="G7" s="183">
        <f t="shared" si="0"/>
        <v>1.0930833187890623</v>
      </c>
      <c r="H7" s="183">
        <f t="shared" si="0"/>
        <v>1.1038128906249998</v>
      </c>
      <c r="I7" s="183">
        <f t="shared" si="0"/>
        <v>1.1146212594140628</v>
      </c>
      <c r="J7" s="12">
        <f t="shared" si="0"/>
        <v>1.1255088099999999</v>
      </c>
      <c r="K7" s="183">
        <f t="shared" si="0"/>
        <v>1.1364759281640624</v>
      </c>
      <c r="L7" s="183">
        <f t="shared" si="0"/>
        <v>1.1475230006249997</v>
      </c>
      <c r="M7" s="104">
        <f t="shared" si="0"/>
        <v>1.1586504150390631</v>
      </c>
      <c r="N7" s="183">
        <f t="shared" si="0"/>
        <v>1.1698585600000002</v>
      </c>
      <c r="O7" s="183">
        <f t="shared" si="0"/>
        <v>1.1811478250390623</v>
      </c>
      <c r="P7" s="183">
        <f t="shared" si="0"/>
        <v>1.1925186006249995</v>
      </c>
      <c r="Q7" s="104">
        <f t="shared" si="0"/>
        <v>1.203971278164063</v>
      </c>
      <c r="S7" s="12">
        <v>4</v>
      </c>
      <c r="T7" s="183">
        <f t="shared" si="0"/>
        <v>1.21550625</v>
      </c>
      <c r="U7" s="183">
        <f t="shared" si="0"/>
        <v>1.2271239094140625</v>
      </c>
      <c r="V7" s="183">
        <f t="shared" si="0"/>
        <v>1.2388246506249998</v>
      </c>
      <c r="W7" s="183">
        <f t="shared" si="0"/>
        <v>1.2506088687890631</v>
      </c>
      <c r="X7" s="12">
        <f t="shared" si="0"/>
        <v>1.2624769600000003</v>
      </c>
      <c r="Y7" s="183">
        <f t="shared" si="0"/>
        <v>1.2744293212890625</v>
      </c>
      <c r="Z7" s="183">
        <f t="shared" si="0"/>
        <v>1.2864663506249996</v>
      </c>
      <c r="AA7" s="104">
        <f t="shared" si="0"/>
        <v>1.2985884469140621</v>
      </c>
      <c r="AB7" s="183">
        <f t="shared" si="0"/>
        <v>1.31079601</v>
      </c>
      <c r="AC7" s="183">
        <f t="shared" si="0"/>
        <v>1.3230894406640625</v>
      </c>
      <c r="AD7" s="183">
        <f t="shared" si="0"/>
        <v>1.3354691406249999</v>
      </c>
      <c r="AE7" s="183">
        <f t="shared" si="0"/>
        <v>1.347935512539062</v>
      </c>
      <c r="AF7" s="12">
        <f t="shared" si="0"/>
        <v>1.3604889600000003</v>
      </c>
      <c r="AG7" s="183">
        <f t="shared" si="0"/>
        <v>1.3731298875390623</v>
      </c>
      <c r="AH7" s="183">
        <f t="shared" si="0"/>
        <v>1.3858587006249998</v>
      </c>
      <c r="AI7" s="104">
        <f t="shared" si="0"/>
        <v>1.3986758056640618</v>
      </c>
      <c r="AJ7" s="183">
        <f t="shared" si="0"/>
        <v>1.4115816100000003</v>
      </c>
      <c r="AK7" s="183">
        <f t="shared" si="0"/>
        <v>1.4245765219140627</v>
      </c>
      <c r="AL7" s="183">
        <f t="shared" si="0"/>
        <v>1.437660950625</v>
      </c>
      <c r="AM7" s="183">
        <f t="shared" si="0"/>
        <v>1.4508353062890622</v>
      </c>
      <c r="AN7" s="104">
        <f t="shared" si="0"/>
        <v>1.4641000000000004</v>
      </c>
    </row>
    <row r="8" spans="1:40" x14ac:dyDescent="0.4">
      <c r="A8" s="29">
        <v>5</v>
      </c>
      <c r="B8" s="12">
        <f t="shared" si="1"/>
        <v>1.0510100500999999</v>
      </c>
      <c r="C8" s="183">
        <f t="shared" si="0"/>
        <v>1.0640821536254881</v>
      </c>
      <c r="D8" s="183">
        <f t="shared" si="0"/>
        <v>1.0772840038843743</v>
      </c>
      <c r="E8" s="104">
        <f t="shared" si="0"/>
        <v>1.0906165643366215</v>
      </c>
      <c r="F8" s="183">
        <f t="shared" si="0"/>
        <v>1.1040808032</v>
      </c>
      <c r="G8" s="183">
        <f t="shared" si="0"/>
        <v>1.1176776934618162</v>
      </c>
      <c r="H8" s="183">
        <f t="shared" si="0"/>
        <v>1.1314082128906247</v>
      </c>
      <c r="I8" s="183">
        <f t="shared" si="0"/>
        <v>1.1452733440479497</v>
      </c>
      <c r="J8" s="12">
        <f t="shared" si="0"/>
        <v>1.1592740742999998</v>
      </c>
      <c r="K8" s="183">
        <f t="shared" si="0"/>
        <v>1.1734113958293944</v>
      </c>
      <c r="L8" s="183">
        <f t="shared" si="0"/>
        <v>1.1876863056468745</v>
      </c>
      <c r="M8" s="104">
        <f t="shared" si="0"/>
        <v>1.2020998056030281</v>
      </c>
      <c r="N8" s="183">
        <f t="shared" si="0"/>
        <v>1.2166529024000003</v>
      </c>
      <c r="O8" s="183">
        <f t="shared" si="0"/>
        <v>1.2313466076032225</v>
      </c>
      <c r="P8" s="183">
        <f t="shared" si="0"/>
        <v>1.2461819376531245</v>
      </c>
      <c r="Q8" s="104">
        <f t="shared" si="0"/>
        <v>1.2611599138768561</v>
      </c>
      <c r="S8" s="12">
        <v>5</v>
      </c>
      <c r="T8" s="183">
        <f t="shared" si="0"/>
        <v>1.2762815625000001</v>
      </c>
      <c r="U8" s="183">
        <f t="shared" si="0"/>
        <v>1.2915479146583007</v>
      </c>
      <c r="V8" s="183">
        <f t="shared" si="0"/>
        <v>1.3069600064093747</v>
      </c>
      <c r="W8" s="183">
        <f t="shared" si="0"/>
        <v>1.3225188787444344</v>
      </c>
      <c r="X8" s="12">
        <f t="shared" si="0"/>
        <v>1.3382255776000005</v>
      </c>
      <c r="Y8" s="183">
        <f t="shared" si="0"/>
        <v>1.3540811538696289</v>
      </c>
      <c r="Z8" s="183">
        <f t="shared" si="0"/>
        <v>1.3700866634156246</v>
      </c>
      <c r="AA8" s="104">
        <f t="shared" si="0"/>
        <v>1.3862431670807611</v>
      </c>
      <c r="AB8" s="183">
        <f t="shared" si="0"/>
        <v>1.4025517307000002</v>
      </c>
      <c r="AC8" s="183">
        <f t="shared" si="0"/>
        <v>1.4190134251122071</v>
      </c>
      <c r="AD8" s="183">
        <f t="shared" si="0"/>
        <v>1.4356293261718749</v>
      </c>
      <c r="AE8" s="183">
        <f t="shared" si="0"/>
        <v>1.4524005147608392</v>
      </c>
      <c r="AF8" s="12">
        <f t="shared" si="0"/>
        <v>1.4693280768000003</v>
      </c>
      <c r="AG8" s="183">
        <f t="shared" si="0"/>
        <v>1.486413103261035</v>
      </c>
      <c r="AH8" s="183">
        <f t="shared" si="0"/>
        <v>1.5036566901781248</v>
      </c>
      <c r="AI8" s="104">
        <f t="shared" si="0"/>
        <v>1.521059938659667</v>
      </c>
      <c r="AJ8" s="183">
        <f t="shared" si="0"/>
        <v>1.5386239549000005</v>
      </c>
      <c r="AK8" s="183">
        <f t="shared" si="0"/>
        <v>1.5563498501911135</v>
      </c>
      <c r="AL8" s="183">
        <f t="shared" si="0"/>
        <v>1.574238740934375</v>
      </c>
      <c r="AM8" s="183">
        <f t="shared" si="0"/>
        <v>1.5922917486522457</v>
      </c>
      <c r="AN8" s="104">
        <f t="shared" si="0"/>
        <v>1.6105100000000006</v>
      </c>
    </row>
    <row r="9" spans="1:40" x14ac:dyDescent="0.4">
      <c r="A9" s="29">
        <v>6</v>
      </c>
      <c r="B9" s="12">
        <f t="shared" si="1"/>
        <v>1.0615201506010001</v>
      </c>
      <c r="C9" s="183">
        <f t="shared" si="0"/>
        <v>1.0773831805458067</v>
      </c>
      <c r="D9" s="183">
        <f t="shared" si="0"/>
        <v>1.0934432639426397</v>
      </c>
      <c r="E9" s="104">
        <f t="shared" si="0"/>
        <v>1.1097023542125124</v>
      </c>
      <c r="F9" s="183">
        <f t="shared" si="0"/>
        <v>1.1261624192640001</v>
      </c>
      <c r="G9" s="183">
        <f t="shared" si="0"/>
        <v>1.142825441564707</v>
      </c>
      <c r="H9" s="183">
        <f t="shared" si="0"/>
        <v>1.1596934182128902</v>
      </c>
      <c r="I9" s="183">
        <f t="shared" si="0"/>
        <v>1.1767683610092683</v>
      </c>
      <c r="J9" s="12">
        <f t="shared" si="0"/>
        <v>1.1940522965289999</v>
      </c>
      <c r="K9" s="183">
        <f t="shared" si="0"/>
        <v>1.2115472661938496</v>
      </c>
      <c r="L9" s="183">
        <f t="shared" si="0"/>
        <v>1.2292553263445152</v>
      </c>
      <c r="M9" s="104">
        <f t="shared" si="0"/>
        <v>1.2471785483131417</v>
      </c>
      <c r="N9" s="183">
        <f t="shared" si="0"/>
        <v>1.2653190184960004</v>
      </c>
      <c r="O9" s="183">
        <f t="shared" si="0"/>
        <v>1.2836788384263593</v>
      </c>
      <c r="P9" s="183">
        <f t="shared" si="0"/>
        <v>1.3022601248475147</v>
      </c>
      <c r="Q9" s="104">
        <f t="shared" si="0"/>
        <v>1.321065009786007</v>
      </c>
      <c r="S9" s="12">
        <v>6</v>
      </c>
      <c r="T9" s="183">
        <f t="shared" si="0"/>
        <v>1.340095640625</v>
      </c>
      <c r="U9" s="183">
        <f t="shared" si="0"/>
        <v>1.3593541801778615</v>
      </c>
      <c r="V9" s="183">
        <f t="shared" si="0"/>
        <v>1.3788428067618903</v>
      </c>
      <c r="W9" s="183">
        <f t="shared" si="0"/>
        <v>1.3985637142722396</v>
      </c>
      <c r="X9" s="12">
        <f t="shared" si="0"/>
        <v>1.4185191122560006</v>
      </c>
      <c r="Y9" s="183">
        <f t="shared" si="0"/>
        <v>1.4387112259864807</v>
      </c>
      <c r="Z9" s="183">
        <f t="shared" si="0"/>
        <v>1.4591422965376399</v>
      </c>
      <c r="AA9" s="104">
        <f t="shared" si="0"/>
        <v>1.4798145808587124</v>
      </c>
      <c r="AB9" s="183">
        <f t="shared" si="0"/>
        <v>1.5007303518490001</v>
      </c>
      <c r="AC9" s="183">
        <f t="shared" si="0"/>
        <v>1.521891898432842</v>
      </c>
      <c r="AD9" s="183">
        <f t="shared" si="0"/>
        <v>1.5433015256347653</v>
      </c>
      <c r="AE9" s="183">
        <f t="shared" si="0"/>
        <v>1.5649615546548041</v>
      </c>
      <c r="AF9" s="12">
        <f t="shared" si="0"/>
        <v>1.5868743229440005</v>
      </c>
      <c r="AG9" s="183">
        <f t="shared" si="0"/>
        <v>1.6090421842800702</v>
      </c>
      <c r="AH9" s="183">
        <f t="shared" si="0"/>
        <v>1.6314675088432653</v>
      </c>
      <c r="AI9" s="104">
        <f t="shared" si="0"/>
        <v>1.6541526832923876</v>
      </c>
      <c r="AJ9" s="183">
        <f t="shared" si="0"/>
        <v>1.6771001108410006</v>
      </c>
      <c r="AK9" s="183">
        <f t="shared" si="0"/>
        <v>1.7003122113337916</v>
      </c>
      <c r="AL9" s="183">
        <f t="shared" si="0"/>
        <v>1.7237914213231407</v>
      </c>
      <c r="AM9" s="183">
        <f t="shared" si="0"/>
        <v>1.7475401941458395</v>
      </c>
      <c r="AN9" s="104">
        <f t="shared" si="0"/>
        <v>1.7715610000000008</v>
      </c>
    </row>
    <row r="10" spans="1:40" x14ac:dyDescent="0.4">
      <c r="A10" s="29">
        <v>7</v>
      </c>
      <c r="B10" s="12">
        <f t="shared" si="1"/>
        <v>1.0721353521070098</v>
      </c>
      <c r="C10" s="183">
        <f t="shared" si="0"/>
        <v>1.0908504703026292</v>
      </c>
      <c r="D10" s="183">
        <f t="shared" si="0"/>
        <v>1.1098449129017791</v>
      </c>
      <c r="E10" s="104">
        <f t="shared" si="0"/>
        <v>1.1291221454112312</v>
      </c>
      <c r="F10" s="183">
        <f t="shared" si="0"/>
        <v>1.1486856676492798</v>
      </c>
      <c r="G10" s="183">
        <f t="shared" si="0"/>
        <v>1.1685390139999128</v>
      </c>
      <c r="H10" s="183">
        <f t="shared" si="0"/>
        <v>1.1886857536682125</v>
      </c>
      <c r="I10" s="183">
        <f t="shared" si="0"/>
        <v>1.2091294909370232</v>
      </c>
      <c r="J10" s="12">
        <f t="shared" si="0"/>
        <v>1.22987386542487</v>
      </c>
      <c r="K10" s="183">
        <f t="shared" si="0"/>
        <v>1.2509225523451497</v>
      </c>
      <c r="L10" s="183">
        <f t="shared" si="0"/>
        <v>1.2722792627665731</v>
      </c>
      <c r="M10" s="104">
        <f t="shared" si="0"/>
        <v>1.2939477438748845</v>
      </c>
      <c r="N10" s="183">
        <f t="shared" si="0"/>
        <v>1.3159317792358403</v>
      </c>
      <c r="O10" s="183">
        <f t="shared" si="0"/>
        <v>1.3382351890594797</v>
      </c>
      <c r="P10" s="183">
        <f t="shared" si="0"/>
        <v>1.360861830465653</v>
      </c>
      <c r="Q10" s="104">
        <f t="shared" si="0"/>
        <v>1.3838155977508424</v>
      </c>
      <c r="S10" s="12">
        <v>7</v>
      </c>
      <c r="T10" s="183">
        <f t="shared" si="0"/>
        <v>1.4071004226562502</v>
      </c>
      <c r="U10" s="183">
        <f t="shared" si="0"/>
        <v>1.4307202746371992</v>
      </c>
      <c r="V10" s="183">
        <f t="shared" si="0"/>
        <v>1.4546791611337941</v>
      </c>
      <c r="W10" s="183">
        <f t="shared" si="0"/>
        <v>1.4789811278428935</v>
      </c>
      <c r="X10" s="12">
        <f t="shared" si="0"/>
        <v>1.5036302589913608</v>
      </c>
      <c r="Y10" s="183">
        <f t="shared" si="0"/>
        <v>1.5286306776106358</v>
      </c>
      <c r="Z10" s="183">
        <f t="shared" si="0"/>
        <v>1.5539865458125863</v>
      </c>
      <c r="AA10" s="104">
        <f t="shared" si="0"/>
        <v>1.5797020650666751</v>
      </c>
      <c r="AB10" s="183">
        <f t="shared" si="0"/>
        <v>1.6057814764784302</v>
      </c>
      <c r="AC10" s="183">
        <f t="shared" si="0"/>
        <v>1.6322290610692229</v>
      </c>
      <c r="AD10" s="183">
        <f t="shared" si="0"/>
        <v>1.6590491400573728</v>
      </c>
      <c r="AE10" s="183">
        <f t="shared" si="0"/>
        <v>1.6862460751405512</v>
      </c>
      <c r="AF10" s="12">
        <f t="shared" si="0"/>
        <v>1.7138242687795207</v>
      </c>
      <c r="AG10" s="183">
        <f t="shared" si="0"/>
        <v>1.7417881644831761</v>
      </c>
      <c r="AH10" s="183">
        <f t="shared" si="0"/>
        <v>1.7701422470949431</v>
      </c>
      <c r="AI10" s="104">
        <f t="shared" si="0"/>
        <v>1.7988910430804714</v>
      </c>
      <c r="AJ10" s="183">
        <f t="shared" si="0"/>
        <v>1.8280391208166906</v>
      </c>
      <c r="AK10" s="183">
        <f t="shared" si="0"/>
        <v>1.8575910908821673</v>
      </c>
      <c r="AL10" s="183">
        <f t="shared" si="0"/>
        <v>1.8875516063488389</v>
      </c>
      <c r="AM10" s="183">
        <f t="shared" si="0"/>
        <v>1.9179253630750588</v>
      </c>
      <c r="AN10" s="104">
        <f t="shared" si="0"/>
        <v>1.9487171000000012</v>
      </c>
    </row>
    <row r="11" spans="1:40" x14ac:dyDescent="0.4">
      <c r="A11" s="29">
        <v>8</v>
      </c>
      <c r="B11" s="12">
        <f t="shared" si="1"/>
        <v>1.0828567056280802</v>
      </c>
      <c r="C11" s="183">
        <f t="shared" si="0"/>
        <v>1.1044861011814122</v>
      </c>
      <c r="D11" s="183">
        <f t="shared" si="0"/>
        <v>1.1264925865953057</v>
      </c>
      <c r="E11" s="104">
        <f t="shared" si="0"/>
        <v>1.1488817829559281</v>
      </c>
      <c r="F11" s="183">
        <f t="shared" ref="F11:W11" si="2">(1+F$2*0.01)^$A11</f>
        <v>1.1716593810022655</v>
      </c>
      <c r="G11" s="183">
        <f t="shared" si="2"/>
        <v>1.1948311418149107</v>
      </c>
      <c r="H11" s="183">
        <f t="shared" si="2"/>
        <v>1.2184028975099177</v>
      </c>
      <c r="I11" s="183">
        <f t="shared" si="2"/>
        <v>1.2423805519377913</v>
      </c>
      <c r="J11" s="12">
        <f t="shared" si="2"/>
        <v>1.2667700813876159</v>
      </c>
      <c r="K11" s="183">
        <f t="shared" si="2"/>
        <v>1.2915775352963672</v>
      </c>
      <c r="L11" s="183">
        <f t="shared" si="2"/>
        <v>1.3168090369634029</v>
      </c>
      <c r="M11" s="104">
        <f t="shared" si="2"/>
        <v>1.3424707842701931</v>
      </c>
      <c r="N11" s="183">
        <f t="shared" si="2"/>
        <v>1.3685690504052741</v>
      </c>
      <c r="O11" s="183">
        <f t="shared" si="2"/>
        <v>1.3951101845945075</v>
      </c>
      <c r="P11" s="183">
        <f t="shared" si="2"/>
        <v>1.4221006128366069</v>
      </c>
      <c r="Q11" s="104">
        <f t="shared" si="2"/>
        <v>1.4495468386440076</v>
      </c>
      <c r="S11" s="12">
        <v>8</v>
      </c>
      <c r="T11" s="183">
        <f t="shared" si="2"/>
        <v>1.4774554437890626</v>
      </c>
      <c r="U11" s="183">
        <f t="shared" si="2"/>
        <v>1.5058330890556522</v>
      </c>
      <c r="V11" s="183">
        <f t="shared" si="2"/>
        <v>1.5346865149961528</v>
      </c>
      <c r="W11" s="183">
        <f t="shared" si="2"/>
        <v>1.5640225426938601</v>
      </c>
      <c r="X11" s="12">
        <f t="shared" ref="X11:AM11" si="3">(1+X$2*0.01)^$A11</f>
        <v>1.5938480745308423</v>
      </c>
      <c r="Y11" s="183">
        <f t="shared" si="3"/>
        <v>1.6241700949613005</v>
      </c>
      <c r="Z11" s="183">
        <f t="shared" si="3"/>
        <v>1.6549956712904044</v>
      </c>
      <c r="AA11" s="104">
        <f t="shared" si="3"/>
        <v>1.6863319544586757</v>
      </c>
      <c r="AB11" s="183">
        <f t="shared" si="3"/>
        <v>1.7181861798319202</v>
      </c>
      <c r="AC11" s="183">
        <f t="shared" si="3"/>
        <v>1.7505656679967418</v>
      </c>
      <c r="AD11" s="183">
        <f t="shared" si="3"/>
        <v>1.7834778255616757</v>
      </c>
      <c r="AE11" s="183">
        <f t="shared" si="3"/>
        <v>1.8169301459639438</v>
      </c>
      <c r="AF11" s="12">
        <f t="shared" si="3"/>
        <v>1.8509302102818823</v>
      </c>
      <c r="AG11" s="183">
        <f t="shared" si="3"/>
        <v>1.885485688053038</v>
      </c>
      <c r="AH11" s="183">
        <f t="shared" si="3"/>
        <v>1.9206043380980129</v>
      </c>
      <c r="AI11" s="104">
        <f t="shared" si="3"/>
        <v>1.9562940093500123</v>
      </c>
      <c r="AJ11" s="183">
        <f t="shared" si="3"/>
        <v>1.9925626416901929</v>
      </c>
      <c r="AK11" s="183">
        <f t="shared" si="3"/>
        <v>2.0294182667887681</v>
      </c>
      <c r="AL11" s="183">
        <f t="shared" si="3"/>
        <v>2.0668690089519788</v>
      </c>
      <c r="AM11" s="183">
        <f t="shared" si="3"/>
        <v>2.1049230859748769</v>
      </c>
      <c r="AN11" s="104">
        <f t="shared" ref="C11:AN19" si="4">(1+AN$2*0.01)^$A11</f>
        <v>2.1435888100000011</v>
      </c>
    </row>
    <row r="12" spans="1:40" x14ac:dyDescent="0.4">
      <c r="A12" s="29">
        <v>9</v>
      </c>
      <c r="B12" s="12">
        <f t="shared" si="1"/>
        <v>1.0936852726843611</v>
      </c>
      <c r="C12" s="183">
        <f t="shared" si="4"/>
        <v>1.1182921774461798</v>
      </c>
      <c r="D12" s="183">
        <f t="shared" si="4"/>
        <v>1.1433899753942351</v>
      </c>
      <c r="E12" s="104">
        <f t="shared" si="4"/>
        <v>1.1689872141576569</v>
      </c>
      <c r="F12" s="183">
        <f t="shared" si="4"/>
        <v>1.1950925686223108</v>
      </c>
      <c r="G12" s="183">
        <f t="shared" si="4"/>
        <v>1.221714842505746</v>
      </c>
      <c r="H12" s="183">
        <f t="shared" si="4"/>
        <v>1.2488629699476654</v>
      </c>
      <c r="I12" s="183">
        <f t="shared" si="4"/>
        <v>1.2765460171160807</v>
      </c>
      <c r="J12" s="12">
        <f t="shared" si="4"/>
        <v>1.3047731838292445</v>
      </c>
      <c r="K12" s="183">
        <f t="shared" si="4"/>
        <v>1.3335538051934992</v>
      </c>
      <c r="L12" s="183">
        <f t="shared" si="4"/>
        <v>1.3628973532571218</v>
      </c>
      <c r="M12" s="104">
        <f t="shared" si="4"/>
        <v>1.3928134386803255</v>
      </c>
      <c r="N12" s="183">
        <f t="shared" si="4"/>
        <v>1.4233118124214852</v>
      </c>
      <c r="O12" s="183">
        <f t="shared" si="4"/>
        <v>1.4544023674397741</v>
      </c>
      <c r="P12" s="183">
        <f t="shared" si="4"/>
        <v>1.4860951404142542</v>
      </c>
      <c r="Q12" s="104">
        <f t="shared" si="4"/>
        <v>1.518400313479598</v>
      </c>
      <c r="S12" s="12">
        <v>9</v>
      </c>
      <c r="T12" s="183">
        <f t="shared" si="4"/>
        <v>1.5513282159785158</v>
      </c>
      <c r="U12" s="183">
        <f t="shared" si="4"/>
        <v>1.5848893262310739</v>
      </c>
      <c r="V12" s="183">
        <f t="shared" si="4"/>
        <v>1.6190942733209412</v>
      </c>
      <c r="W12" s="183">
        <f t="shared" si="4"/>
        <v>1.6539538388987571</v>
      </c>
      <c r="X12" s="12">
        <f t="shared" si="4"/>
        <v>1.6894789590026928</v>
      </c>
      <c r="Y12" s="183">
        <f t="shared" si="4"/>
        <v>1.7256807258963818</v>
      </c>
      <c r="Z12" s="183">
        <f t="shared" si="4"/>
        <v>1.7625703899242806</v>
      </c>
      <c r="AA12" s="104">
        <f t="shared" si="4"/>
        <v>1.8001593613846361</v>
      </c>
      <c r="AB12" s="183">
        <f t="shared" si="4"/>
        <v>1.8384592124201549</v>
      </c>
      <c r="AC12" s="183">
        <f t="shared" si="4"/>
        <v>1.8774816789265056</v>
      </c>
      <c r="AD12" s="183">
        <f t="shared" si="4"/>
        <v>1.9172386624788014</v>
      </c>
      <c r="AE12" s="183">
        <f t="shared" si="4"/>
        <v>1.9577422322761493</v>
      </c>
      <c r="AF12" s="12">
        <f t="shared" si="4"/>
        <v>1.9990046271044331</v>
      </c>
      <c r="AG12" s="183">
        <f t="shared" si="4"/>
        <v>2.0410382573174135</v>
      </c>
      <c r="AH12" s="183">
        <f t="shared" si="4"/>
        <v>2.0838557068363439</v>
      </c>
      <c r="AI12" s="104">
        <f t="shared" si="4"/>
        <v>2.1274697351681384</v>
      </c>
      <c r="AJ12" s="183">
        <f t="shared" si="4"/>
        <v>2.1718932794423105</v>
      </c>
      <c r="AK12" s="183">
        <f t="shared" si="4"/>
        <v>2.2171394564667293</v>
      </c>
      <c r="AL12" s="183">
        <f t="shared" si="4"/>
        <v>2.2632215648024165</v>
      </c>
      <c r="AM12" s="183">
        <f t="shared" si="4"/>
        <v>2.3101530868574272</v>
      </c>
      <c r="AN12" s="104">
        <f t="shared" si="4"/>
        <v>2.3579476910000015</v>
      </c>
    </row>
    <row r="13" spans="1:40" x14ac:dyDescent="0.4">
      <c r="A13" s="29">
        <v>10</v>
      </c>
      <c r="B13" s="12">
        <f t="shared" si="1"/>
        <v>1.1046221254112047</v>
      </c>
      <c r="C13" s="183">
        <f t="shared" si="4"/>
        <v>1.1322708296642572</v>
      </c>
      <c r="D13" s="183">
        <f t="shared" si="4"/>
        <v>1.1605408250251485</v>
      </c>
      <c r="E13" s="104">
        <f t="shared" si="4"/>
        <v>1.189444490405416</v>
      </c>
      <c r="F13" s="183">
        <f t="shared" si="4"/>
        <v>1.2189944199947571</v>
      </c>
      <c r="G13" s="183">
        <f t="shared" si="4"/>
        <v>1.2492034264621252</v>
      </c>
      <c r="H13" s="183">
        <f t="shared" si="4"/>
        <v>1.2800845441963571</v>
      </c>
      <c r="I13" s="183">
        <f t="shared" si="4"/>
        <v>1.311651032586773</v>
      </c>
      <c r="J13" s="12">
        <f t="shared" si="4"/>
        <v>1.3439163793441218</v>
      </c>
      <c r="K13" s="183">
        <f t="shared" si="4"/>
        <v>1.3768943038622878</v>
      </c>
      <c r="L13" s="183">
        <f t="shared" si="4"/>
        <v>1.410598760621121</v>
      </c>
      <c r="M13" s="104">
        <f t="shared" si="4"/>
        <v>1.4450439426308379</v>
      </c>
      <c r="N13" s="183">
        <f t="shared" si="4"/>
        <v>1.4802442849183446</v>
      </c>
      <c r="O13" s="183">
        <f t="shared" si="4"/>
        <v>1.5162144680559644</v>
      </c>
      <c r="P13" s="183">
        <f t="shared" si="4"/>
        <v>1.5529694217328953</v>
      </c>
      <c r="Q13" s="104">
        <f t="shared" si="4"/>
        <v>1.5905243283698791</v>
      </c>
      <c r="S13" s="12">
        <v>10</v>
      </c>
      <c r="T13" s="183">
        <f t="shared" si="4"/>
        <v>1.6288946267774416</v>
      </c>
      <c r="U13" s="183">
        <f t="shared" si="4"/>
        <v>1.6680960158582052</v>
      </c>
      <c r="V13" s="183">
        <f t="shared" si="4"/>
        <v>1.708144458353593</v>
      </c>
      <c r="W13" s="183">
        <f t="shared" si="4"/>
        <v>1.749056184635436</v>
      </c>
      <c r="X13" s="12">
        <f t="shared" si="4"/>
        <v>1.7908476965428546</v>
      </c>
      <c r="Y13" s="183">
        <f t="shared" si="4"/>
        <v>1.8335357712649056</v>
      </c>
      <c r="Z13" s="183">
        <f t="shared" si="4"/>
        <v>1.8771374652693587</v>
      </c>
      <c r="AA13" s="104">
        <f t="shared" si="4"/>
        <v>1.9216701182780989</v>
      </c>
      <c r="AB13" s="183">
        <f t="shared" si="4"/>
        <v>1.9671513572895656</v>
      </c>
      <c r="AC13" s="183">
        <f t="shared" si="4"/>
        <v>2.0135991006486771</v>
      </c>
      <c r="AD13" s="183">
        <f t="shared" si="4"/>
        <v>2.0610315621647111</v>
      </c>
      <c r="AE13" s="183">
        <f t="shared" si="4"/>
        <v>2.1094672552775506</v>
      </c>
      <c r="AF13" s="12">
        <f t="shared" si="4"/>
        <v>2.1589249972727877</v>
      </c>
      <c r="AG13" s="183">
        <f t="shared" si="4"/>
        <v>2.2094239135461002</v>
      </c>
      <c r="AH13" s="183">
        <f t="shared" si="4"/>
        <v>2.2609834419174333</v>
      </c>
      <c r="AI13" s="104">
        <f t="shared" si="4"/>
        <v>2.3136233369953501</v>
      </c>
      <c r="AJ13" s="183">
        <f t="shared" si="4"/>
        <v>2.3673636745921187</v>
      </c>
      <c r="AK13" s="183">
        <f t="shared" si="4"/>
        <v>2.422224856189902</v>
      </c>
      <c r="AL13" s="183">
        <f t="shared" si="4"/>
        <v>2.4782276134586465</v>
      </c>
      <c r="AM13" s="183">
        <f t="shared" si="4"/>
        <v>2.5353930128260265</v>
      </c>
      <c r="AN13" s="104">
        <f t="shared" si="4"/>
        <v>2.5937424601000019</v>
      </c>
    </row>
    <row r="14" spans="1:40" x14ac:dyDescent="0.4">
      <c r="A14" s="29">
        <v>11</v>
      </c>
      <c r="B14" s="12">
        <f t="shared" si="1"/>
        <v>1.1156683466653166</v>
      </c>
      <c r="C14" s="183">
        <f t="shared" si="4"/>
        <v>1.1464242150350601</v>
      </c>
      <c r="D14" s="183">
        <f t="shared" si="4"/>
        <v>1.1779489374005256</v>
      </c>
      <c r="E14" s="104">
        <f t="shared" si="4"/>
        <v>1.2102597689875108</v>
      </c>
      <c r="F14" s="183">
        <f t="shared" si="4"/>
        <v>1.243374308394652</v>
      </c>
      <c r="G14" s="183">
        <f t="shared" si="4"/>
        <v>1.277310503557523</v>
      </c>
      <c r="H14" s="183">
        <f t="shared" si="4"/>
        <v>1.312086657801266</v>
      </c>
      <c r="I14" s="183">
        <f t="shared" si="4"/>
        <v>1.3477214359829093</v>
      </c>
      <c r="J14" s="12">
        <f t="shared" si="4"/>
        <v>1.3842338707244455</v>
      </c>
      <c r="K14" s="183">
        <f t="shared" si="4"/>
        <v>1.4216433687378121</v>
      </c>
      <c r="L14" s="183">
        <f t="shared" si="4"/>
        <v>1.4599697172428603</v>
      </c>
      <c r="M14" s="104">
        <f t="shared" si="4"/>
        <v>1.4992330904794944</v>
      </c>
      <c r="N14" s="183">
        <f t="shared" si="4"/>
        <v>1.5394540563150783</v>
      </c>
      <c r="O14" s="183">
        <f t="shared" si="4"/>
        <v>1.580653582948343</v>
      </c>
      <c r="P14" s="183">
        <f t="shared" si="4"/>
        <v>1.6228530457108756</v>
      </c>
      <c r="Q14" s="104">
        <f t="shared" si="4"/>
        <v>1.6660742339674486</v>
      </c>
      <c r="S14" s="12">
        <v>11</v>
      </c>
      <c r="T14" s="183">
        <f t="shared" si="4"/>
        <v>1.7103393581163138</v>
      </c>
      <c r="U14" s="183">
        <f t="shared" si="4"/>
        <v>1.755671056690761</v>
      </c>
      <c r="V14" s="183">
        <f t="shared" si="4"/>
        <v>1.8020924035630403</v>
      </c>
      <c r="W14" s="183">
        <f t="shared" si="4"/>
        <v>1.8496269152519738</v>
      </c>
      <c r="X14" s="12">
        <f t="shared" si="4"/>
        <v>1.8982985583354262</v>
      </c>
      <c r="Y14" s="183">
        <f t="shared" si="4"/>
        <v>1.9481317569689622</v>
      </c>
      <c r="Z14" s="183">
        <f t="shared" si="4"/>
        <v>1.9991514005118667</v>
      </c>
      <c r="AA14" s="104">
        <f t="shared" si="4"/>
        <v>2.0513828512618701</v>
      </c>
      <c r="AB14" s="183">
        <f t="shared" si="4"/>
        <v>2.1048519522998355</v>
      </c>
      <c r="AC14" s="183">
        <f t="shared" si="4"/>
        <v>2.1595850354457062</v>
      </c>
      <c r="AD14" s="183">
        <f t="shared" si="4"/>
        <v>2.2156089293270647</v>
      </c>
      <c r="AE14" s="183">
        <f t="shared" si="4"/>
        <v>2.2729509675615609</v>
      </c>
      <c r="AF14" s="12">
        <f t="shared" si="4"/>
        <v>2.3316389970546108</v>
      </c>
      <c r="AG14" s="183">
        <f t="shared" si="4"/>
        <v>2.3917013864136534</v>
      </c>
      <c r="AH14" s="183">
        <f t="shared" si="4"/>
        <v>2.4531670344804151</v>
      </c>
      <c r="AI14" s="104">
        <f t="shared" si="4"/>
        <v>2.516065378982443</v>
      </c>
      <c r="AJ14" s="183">
        <f t="shared" si="4"/>
        <v>2.5804264053054093</v>
      </c>
      <c r="AK14" s="183">
        <f t="shared" si="4"/>
        <v>2.6462806553874678</v>
      </c>
      <c r="AL14" s="183">
        <f t="shared" si="4"/>
        <v>2.7136592367372177</v>
      </c>
      <c r="AM14" s="183">
        <f t="shared" si="4"/>
        <v>2.7825938315765635</v>
      </c>
      <c r="AN14" s="104">
        <f t="shared" si="4"/>
        <v>2.8531167061100025</v>
      </c>
    </row>
    <row r="15" spans="1:40" x14ac:dyDescent="0.4">
      <c r="A15" s="29">
        <v>12</v>
      </c>
      <c r="B15" s="12">
        <f t="shared" si="1"/>
        <v>1.1268250301319698</v>
      </c>
      <c r="C15" s="183">
        <f t="shared" si="4"/>
        <v>1.1607545177229985</v>
      </c>
      <c r="D15" s="183">
        <f t="shared" si="4"/>
        <v>1.1956181714615333</v>
      </c>
      <c r="E15" s="104">
        <f t="shared" si="4"/>
        <v>1.2314393149447924</v>
      </c>
      <c r="F15" s="183">
        <f t="shared" si="4"/>
        <v>1.2682417945625453</v>
      </c>
      <c r="G15" s="183">
        <f t="shared" si="4"/>
        <v>1.3060499898875673</v>
      </c>
      <c r="H15" s="183">
        <f t="shared" si="4"/>
        <v>1.3448888242462975</v>
      </c>
      <c r="I15" s="183">
        <f t="shared" si="4"/>
        <v>1.3847837754724392</v>
      </c>
      <c r="J15" s="12">
        <f t="shared" si="4"/>
        <v>1.4257608868461786</v>
      </c>
      <c r="K15" s="183">
        <f t="shared" si="4"/>
        <v>1.467846778221791</v>
      </c>
      <c r="L15" s="183">
        <f t="shared" si="4"/>
        <v>1.5110686573463603</v>
      </c>
      <c r="M15" s="104">
        <f t="shared" si="4"/>
        <v>1.5554543313724758</v>
      </c>
      <c r="N15" s="183">
        <f t="shared" si="4"/>
        <v>1.6010322185676817</v>
      </c>
      <c r="O15" s="183">
        <f t="shared" si="4"/>
        <v>1.6478313602236474</v>
      </c>
      <c r="P15" s="183">
        <f t="shared" si="4"/>
        <v>1.6958814327678646</v>
      </c>
      <c r="Q15" s="104">
        <f t="shared" si="4"/>
        <v>1.7452127600809026</v>
      </c>
      <c r="S15" s="12">
        <v>12</v>
      </c>
      <c r="T15" s="183">
        <f t="shared" si="4"/>
        <v>1.7958563260221292</v>
      </c>
      <c r="U15" s="183">
        <f t="shared" si="4"/>
        <v>1.8478437871670259</v>
      </c>
      <c r="V15" s="183">
        <f t="shared" si="4"/>
        <v>1.9012074857590076</v>
      </c>
      <c r="W15" s="183">
        <f t="shared" si="4"/>
        <v>1.9559804628789625</v>
      </c>
      <c r="X15" s="12">
        <f t="shared" si="4"/>
        <v>2.0121964718355518</v>
      </c>
      <c r="Y15" s="183">
        <f t="shared" si="4"/>
        <v>2.0698899917795224</v>
      </c>
      <c r="Z15" s="183">
        <f t="shared" si="4"/>
        <v>2.1290962415451378</v>
      </c>
      <c r="AA15" s="104">
        <f t="shared" si="4"/>
        <v>2.1898511937220464</v>
      </c>
      <c r="AB15" s="183">
        <f t="shared" si="4"/>
        <v>2.2521915889608235</v>
      </c>
      <c r="AC15" s="183">
        <f t="shared" si="4"/>
        <v>2.3161549505155201</v>
      </c>
      <c r="AD15" s="183">
        <f t="shared" si="4"/>
        <v>2.3817795990265944</v>
      </c>
      <c r="AE15" s="183">
        <f t="shared" si="4"/>
        <v>2.4491046675475814</v>
      </c>
      <c r="AF15" s="12">
        <f t="shared" si="4"/>
        <v>2.5181701168189798</v>
      </c>
      <c r="AG15" s="183">
        <f t="shared" si="4"/>
        <v>2.5890167507927795</v>
      </c>
      <c r="AH15" s="183">
        <f t="shared" si="4"/>
        <v>2.6616862324112498</v>
      </c>
      <c r="AI15" s="104">
        <f t="shared" si="4"/>
        <v>2.736221099643406</v>
      </c>
      <c r="AJ15" s="183">
        <f t="shared" si="4"/>
        <v>2.812664781782896</v>
      </c>
      <c r="AK15" s="183">
        <f t="shared" si="4"/>
        <v>2.8910616160108087</v>
      </c>
      <c r="AL15" s="183">
        <f t="shared" si="4"/>
        <v>2.9714568642272536</v>
      </c>
      <c r="AM15" s="183">
        <f t="shared" si="4"/>
        <v>3.0538967301552784</v>
      </c>
      <c r="AN15" s="104">
        <f t="shared" si="4"/>
        <v>3.1384283767210026</v>
      </c>
    </row>
    <row r="16" spans="1:40" x14ac:dyDescent="0.4">
      <c r="A16" s="29">
        <v>13</v>
      </c>
      <c r="B16" s="12">
        <f t="shared" si="1"/>
        <v>1.1380932804332895</v>
      </c>
      <c r="C16" s="183">
        <f t="shared" si="4"/>
        <v>1.1752639491945358</v>
      </c>
      <c r="D16" s="183">
        <f t="shared" si="4"/>
        <v>1.2135524440334562</v>
      </c>
      <c r="E16" s="104">
        <f t="shared" si="4"/>
        <v>1.2529895029563263</v>
      </c>
      <c r="F16" s="183">
        <f t="shared" si="4"/>
        <v>1.2936066304537961</v>
      </c>
      <c r="G16" s="183">
        <f t="shared" si="4"/>
        <v>1.3354361146600375</v>
      </c>
      <c r="H16" s="183">
        <f t="shared" si="4"/>
        <v>1.3785110448524549</v>
      </c>
      <c r="I16" s="183">
        <f t="shared" si="4"/>
        <v>1.4228653292979316</v>
      </c>
      <c r="J16" s="12">
        <f t="shared" si="4"/>
        <v>1.4685337134515639</v>
      </c>
      <c r="K16" s="183">
        <f t="shared" si="4"/>
        <v>1.515551798513999</v>
      </c>
      <c r="L16" s="183">
        <f t="shared" si="4"/>
        <v>1.5639560603534826</v>
      </c>
      <c r="M16" s="104">
        <f t="shared" si="4"/>
        <v>1.6137838687989436</v>
      </c>
      <c r="N16" s="183">
        <f t="shared" si="4"/>
        <v>1.6650735073103891</v>
      </c>
      <c r="O16" s="183">
        <f t="shared" si="4"/>
        <v>1.7178641930331524</v>
      </c>
      <c r="P16" s="183">
        <f t="shared" si="4"/>
        <v>1.7721960972424187</v>
      </c>
      <c r="Q16" s="104">
        <f t="shared" si="4"/>
        <v>1.8281103661847455</v>
      </c>
      <c r="S16" s="12">
        <v>13</v>
      </c>
      <c r="T16" s="183">
        <f t="shared" si="4"/>
        <v>1.885649142323236</v>
      </c>
      <c r="U16" s="183">
        <f t="shared" si="4"/>
        <v>1.9448555859932948</v>
      </c>
      <c r="V16" s="183">
        <f t="shared" si="4"/>
        <v>2.0057738974757529</v>
      </c>
      <c r="W16" s="183">
        <f t="shared" si="4"/>
        <v>2.0684493394945029</v>
      </c>
      <c r="X16" s="12">
        <f t="shared" si="4"/>
        <v>2.1329282601456852</v>
      </c>
      <c r="Y16" s="183">
        <f t="shared" si="4"/>
        <v>2.1992581162657423</v>
      </c>
      <c r="Z16" s="183">
        <f t="shared" si="4"/>
        <v>2.2674874972455719</v>
      </c>
      <c r="AA16" s="104">
        <f t="shared" si="4"/>
        <v>2.3376661492982844</v>
      </c>
      <c r="AB16" s="183">
        <f t="shared" si="4"/>
        <v>2.4098450001880813</v>
      </c>
      <c r="AC16" s="183">
        <f t="shared" si="4"/>
        <v>2.4840761844278956</v>
      </c>
      <c r="AD16" s="183">
        <f t="shared" si="4"/>
        <v>2.5604130689535891</v>
      </c>
      <c r="AE16" s="183">
        <f t="shared" si="4"/>
        <v>2.6389102792825185</v>
      </c>
      <c r="AF16" s="12">
        <f t="shared" si="4"/>
        <v>2.7196237261644982</v>
      </c>
      <c r="AG16" s="183">
        <f t="shared" si="4"/>
        <v>2.8026106327331841</v>
      </c>
      <c r="AH16" s="183">
        <f t="shared" si="4"/>
        <v>2.8879295621662062</v>
      </c>
      <c r="AI16" s="104">
        <f t="shared" si="4"/>
        <v>2.9756404458622039</v>
      </c>
      <c r="AJ16" s="183">
        <f t="shared" si="4"/>
        <v>3.0658046121433573</v>
      </c>
      <c r="AK16" s="183">
        <f t="shared" si="4"/>
        <v>3.1584848154918084</v>
      </c>
      <c r="AL16" s="183">
        <f t="shared" si="4"/>
        <v>3.2537452663288424</v>
      </c>
      <c r="AM16" s="183">
        <f t="shared" si="4"/>
        <v>3.3516516613454179</v>
      </c>
      <c r="AN16" s="104">
        <f t="shared" si="4"/>
        <v>3.4522712143931029</v>
      </c>
    </row>
    <row r="17" spans="1:40" x14ac:dyDescent="0.4">
      <c r="A17" s="29">
        <v>14</v>
      </c>
      <c r="B17" s="12">
        <f t="shared" si="1"/>
        <v>1.1494742132376226</v>
      </c>
      <c r="C17" s="183">
        <f t="shared" si="4"/>
        <v>1.1899547485594677</v>
      </c>
      <c r="D17" s="183">
        <f t="shared" si="4"/>
        <v>1.2317557306939577</v>
      </c>
      <c r="E17" s="104">
        <f t="shared" si="4"/>
        <v>1.2749168192580622</v>
      </c>
      <c r="F17" s="183">
        <f t="shared" si="4"/>
        <v>1.3194787630628722</v>
      </c>
      <c r="G17" s="183">
        <f t="shared" si="4"/>
        <v>1.3654834272398884</v>
      </c>
      <c r="H17" s="183">
        <f t="shared" si="4"/>
        <v>1.4129738209737661</v>
      </c>
      <c r="I17" s="183">
        <f t="shared" si="4"/>
        <v>1.4619941258536249</v>
      </c>
      <c r="J17" s="12">
        <f t="shared" si="4"/>
        <v>1.512589724855111</v>
      </c>
      <c r="K17" s="183">
        <f t="shared" si="4"/>
        <v>1.5648072319657038</v>
      </c>
      <c r="L17" s="183">
        <f t="shared" si="4"/>
        <v>1.6186945224658547</v>
      </c>
      <c r="M17" s="104">
        <f t="shared" si="4"/>
        <v>1.6743007638789043</v>
      </c>
      <c r="N17" s="183">
        <f t="shared" si="4"/>
        <v>1.7316764476028046</v>
      </c>
      <c r="O17" s="183">
        <f t="shared" si="4"/>
        <v>1.7908734212370612</v>
      </c>
      <c r="P17" s="183">
        <f t="shared" si="4"/>
        <v>1.851944921618327</v>
      </c>
      <c r="Q17" s="104">
        <f t="shared" si="4"/>
        <v>1.9149456085785215</v>
      </c>
      <c r="S17" s="12">
        <v>14</v>
      </c>
      <c r="T17" s="183">
        <f t="shared" si="4"/>
        <v>1.9799315994393973</v>
      </c>
      <c r="U17" s="183">
        <f t="shared" si="4"/>
        <v>2.0469605042579428</v>
      </c>
      <c r="V17" s="183">
        <f t="shared" si="4"/>
        <v>2.1160914618369193</v>
      </c>
      <c r="W17" s="183">
        <f t="shared" si="4"/>
        <v>2.1873851765154373</v>
      </c>
      <c r="X17" s="12">
        <f t="shared" si="4"/>
        <v>2.2609039557544262</v>
      </c>
      <c r="Y17" s="183">
        <f t="shared" si="4"/>
        <v>2.3367117485323514</v>
      </c>
      <c r="Z17" s="183">
        <f t="shared" si="4"/>
        <v>2.4148741845665338</v>
      </c>
      <c r="AA17" s="104">
        <f t="shared" si="4"/>
        <v>2.4954586143759183</v>
      </c>
      <c r="AB17" s="183">
        <f t="shared" si="4"/>
        <v>2.5785341502012469</v>
      </c>
      <c r="AC17" s="183">
        <f t="shared" si="4"/>
        <v>2.6641717077989178</v>
      </c>
      <c r="AD17" s="183">
        <f t="shared" si="4"/>
        <v>2.7524440491251081</v>
      </c>
      <c r="AE17" s="183">
        <f t="shared" si="4"/>
        <v>2.8434258259269134</v>
      </c>
      <c r="AF17" s="12">
        <f t="shared" si="4"/>
        <v>2.9371936242576586</v>
      </c>
      <c r="AG17" s="183">
        <f t="shared" si="4"/>
        <v>3.0338260099336711</v>
      </c>
      <c r="AH17" s="183">
        <f t="shared" si="4"/>
        <v>3.1334035749503335</v>
      </c>
      <c r="AI17" s="104">
        <f t="shared" si="4"/>
        <v>3.2360089848751459</v>
      </c>
      <c r="AJ17" s="183">
        <f t="shared" si="4"/>
        <v>3.3417270272362596</v>
      </c>
      <c r="AK17" s="183">
        <f t="shared" si="4"/>
        <v>3.4506446609248012</v>
      </c>
      <c r="AL17" s="183">
        <f t="shared" si="4"/>
        <v>3.5628510666300826</v>
      </c>
      <c r="AM17" s="183">
        <f t="shared" si="4"/>
        <v>3.6784376983265958</v>
      </c>
      <c r="AN17" s="104">
        <f t="shared" si="4"/>
        <v>3.7974983358324139</v>
      </c>
    </row>
    <row r="18" spans="1:40" x14ac:dyDescent="0.4">
      <c r="A18" s="29">
        <v>15</v>
      </c>
      <c r="B18" s="12">
        <f t="shared" si="1"/>
        <v>1.1609689553699984</v>
      </c>
      <c r="C18" s="183">
        <f t="shared" si="4"/>
        <v>1.2048291829164608</v>
      </c>
      <c r="D18" s="183">
        <f t="shared" si="4"/>
        <v>1.2502320666543669</v>
      </c>
      <c r="E18" s="104">
        <f t="shared" si="4"/>
        <v>1.297227863595078</v>
      </c>
      <c r="F18" s="183">
        <f t="shared" si="4"/>
        <v>1.3458683383241292</v>
      </c>
      <c r="G18" s="183">
        <f t="shared" si="4"/>
        <v>1.3962068043527858</v>
      </c>
      <c r="H18" s="183">
        <f t="shared" si="4"/>
        <v>1.4482981664981105</v>
      </c>
      <c r="I18" s="183">
        <f t="shared" si="4"/>
        <v>1.5021989643145994</v>
      </c>
      <c r="J18" s="12">
        <f t="shared" si="4"/>
        <v>1.5579674166007644</v>
      </c>
      <c r="K18" s="183">
        <f t="shared" si="4"/>
        <v>1.6156634670045893</v>
      </c>
      <c r="L18" s="183">
        <f t="shared" si="4"/>
        <v>1.6753488307521593</v>
      </c>
      <c r="M18" s="104">
        <f t="shared" si="4"/>
        <v>1.7370870425243632</v>
      </c>
      <c r="N18" s="183">
        <f t="shared" si="4"/>
        <v>1.8009435055069167</v>
      </c>
      <c r="O18" s="183">
        <f t="shared" si="4"/>
        <v>1.8669855416396364</v>
      </c>
      <c r="P18" s="183">
        <f t="shared" si="4"/>
        <v>1.9352824430911519</v>
      </c>
      <c r="Q18" s="104">
        <f t="shared" si="4"/>
        <v>2.0059055249860012</v>
      </c>
      <c r="S18" s="12">
        <v>15</v>
      </c>
      <c r="T18" s="183">
        <f t="shared" si="4"/>
        <v>2.0789281794113679</v>
      </c>
      <c r="U18" s="183">
        <f t="shared" si="4"/>
        <v>2.1544259307314846</v>
      </c>
      <c r="V18" s="183">
        <f t="shared" si="4"/>
        <v>2.2324764922379496</v>
      </c>
      <c r="W18" s="183">
        <f t="shared" si="4"/>
        <v>2.313159824165075</v>
      </c>
      <c r="X18" s="12">
        <f t="shared" si="4"/>
        <v>2.3965581930996924</v>
      </c>
      <c r="Y18" s="183">
        <f t="shared" si="4"/>
        <v>2.4827562328156234</v>
      </c>
      <c r="Z18" s="183">
        <f t="shared" si="4"/>
        <v>2.5718410065633579</v>
      </c>
      <c r="AA18" s="104">
        <f t="shared" si="4"/>
        <v>2.6639020708462922</v>
      </c>
      <c r="AB18" s="183">
        <f t="shared" si="4"/>
        <v>2.7590315407153345</v>
      </c>
      <c r="AC18" s="183">
        <f t="shared" si="4"/>
        <v>2.857324156614339</v>
      </c>
      <c r="AD18" s="183">
        <f t="shared" si="4"/>
        <v>2.9588773528094912</v>
      </c>
      <c r="AE18" s="183">
        <f t="shared" si="4"/>
        <v>3.0637913274362489</v>
      </c>
      <c r="AF18" s="12">
        <f t="shared" si="4"/>
        <v>3.1721691141982715</v>
      </c>
      <c r="AG18" s="183">
        <f t="shared" si="4"/>
        <v>3.2841166557531993</v>
      </c>
      <c r="AH18" s="183">
        <f t="shared" si="4"/>
        <v>3.3997428788211121</v>
      </c>
      <c r="AI18" s="104">
        <f t="shared" si="4"/>
        <v>3.5191597710517213</v>
      </c>
      <c r="AJ18" s="183">
        <f t="shared" si="4"/>
        <v>3.6424824596875229</v>
      </c>
      <c r="AK18" s="183">
        <f t="shared" si="4"/>
        <v>3.7698292920603449</v>
      </c>
      <c r="AL18" s="183">
        <f t="shared" si="4"/>
        <v>3.9013219179599403</v>
      </c>
      <c r="AM18" s="183">
        <f t="shared" si="4"/>
        <v>4.0370853739134391</v>
      </c>
      <c r="AN18" s="104">
        <f t="shared" si="4"/>
        <v>4.1772481694156554</v>
      </c>
    </row>
    <row r="19" spans="1:40" x14ac:dyDescent="0.4">
      <c r="A19" s="29">
        <v>16</v>
      </c>
      <c r="B19" s="12">
        <f t="shared" si="1"/>
        <v>1.1725786449236988</v>
      </c>
      <c r="C19" s="183">
        <f t="shared" si="4"/>
        <v>1.2198895477029168</v>
      </c>
      <c r="D19" s="183">
        <f t="shared" si="4"/>
        <v>1.2689855476541823</v>
      </c>
      <c r="E19" s="104">
        <f t="shared" ref="E19:V49" si="5">(1+E$2*0.01)^$A19</f>
        <v>1.3199293512079924</v>
      </c>
      <c r="F19" s="183">
        <f t="shared" si="5"/>
        <v>1.372785705090612</v>
      </c>
      <c r="G19" s="183">
        <f t="shared" si="5"/>
        <v>1.4276214574507231</v>
      </c>
      <c r="H19" s="183">
        <f t="shared" si="5"/>
        <v>1.4845056206605631</v>
      </c>
      <c r="I19" s="183">
        <f t="shared" si="5"/>
        <v>1.5435094358332508</v>
      </c>
      <c r="J19" s="12">
        <f t="shared" si="5"/>
        <v>1.6047064390987871</v>
      </c>
      <c r="K19" s="183">
        <f t="shared" si="5"/>
        <v>1.6681725296822387</v>
      </c>
      <c r="L19" s="183">
        <f t="shared" si="5"/>
        <v>1.7339860398284845</v>
      </c>
      <c r="M19" s="104">
        <f t="shared" si="5"/>
        <v>1.8022278066190272</v>
      </c>
      <c r="N19" s="183">
        <f t="shared" si="5"/>
        <v>1.8729812457271937</v>
      </c>
      <c r="O19" s="183">
        <f t="shared" si="5"/>
        <v>1.946332427159321</v>
      </c>
      <c r="P19" s="183">
        <f t="shared" si="5"/>
        <v>2.0223701530302529</v>
      </c>
      <c r="Q19" s="104">
        <f t="shared" si="5"/>
        <v>2.1011860374228366</v>
      </c>
      <c r="S19" s="12">
        <v>16</v>
      </c>
      <c r="T19" s="183">
        <f t="shared" si="5"/>
        <v>2.182874588381936</v>
      </c>
      <c r="U19" s="183">
        <f t="shared" si="5"/>
        <v>2.2675332920948876</v>
      </c>
      <c r="V19" s="183">
        <f t="shared" si="5"/>
        <v>2.3552626993110368</v>
      </c>
      <c r="W19" s="183">
        <f t="shared" ref="W19:AL34" si="6">(1+W$2*0.01)^$A19</f>
        <v>2.4461665140545676</v>
      </c>
      <c r="X19" s="12">
        <f t="shared" si="6"/>
        <v>2.5403516846856733</v>
      </c>
      <c r="Y19" s="183">
        <f t="shared" si="6"/>
        <v>2.6379284973666</v>
      </c>
      <c r="Z19" s="183">
        <f t="shared" si="6"/>
        <v>2.7390106719899761</v>
      </c>
      <c r="AA19" s="104">
        <f t="shared" si="6"/>
        <v>2.8437154606284172</v>
      </c>
      <c r="AB19" s="183">
        <f t="shared" si="6"/>
        <v>2.9521637485654075</v>
      </c>
      <c r="AC19" s="183">
        <f t="shared" si="6"/>
        <v>3.064480157968879</v>
      </c>
      <c r="AD19" s="183">
        <f t="shared" si="6"/>
        <v>3.1807931542702028</v>
      </c>
      <c r="AE19" s="183">
        <f t="shared" si="6"/>
        <v>3.3012351553125581</v>
      </c>
      <c r="AF19" s="12">
        <f t="shared" si="6"/>
        <v>3.4259426433341331</v>
      </c>
      <c r="AG19" s="183">
        <f t="shared" si="6"/>
        <v>3.5550562798528378</v>
      </c>
      <c r="AH19" s="183">
        <f t="shared" si="6"/>
        <v>3.6887210235209063</v>
      </c>
      <c r="AI19" s="104">
        <f t="shared" si="6"/>
        <v>3.8270862510187462</v>
      </c>
      <c r="AJ19" s="183">
        <f t="shared" si="6"/>
        <v>3.9703058810594003</v>
      </c>
      <c r="AK19" s="183">
        <f t="shared" si="6"/>
        <v>4.1185385015759275</v>
      </c>
      <c r="AL19" s="183">
        <f t="shared" si="6"/>
        <v>4.2719475001661351</v>
      </c>
      <c r="AM19" s="183">
        <f t="shared" ref="AM19:AN33" si="7">(1+AM$2*0.01)^$A19</f>
        <v>4.4307011978699986</v>
      </c>
      <c r="AN19" s="104">
        <f t="shared" si="7"/>
        <v>4.5949729863572211</v>
      </c>
    </row>
    <row r="20" spans="1:40" x14ac:dyDescent="0.4">
      <c r="A20" s="29">
        <v>17</v>
      </c>
      <c r="B20" s="12">
        <f t="shared" si="1"/>
        <v>1.1843044313729358</v>
      </c>
      <c r="C20" s="183">
        <f t="shared" si="1"/>
        <v>1.2351381670492032</v>
      </c>
      <c r="D20" s="183">
        <f t="shared" si="1"/>
        <v>1.2880203308689948</v>
      </c>
      <c r="E20" s="104">
        <f t="shared" si="1"/>
        <v>1.3430281148541323</v>
      </c>
      <c r="F20" s="183">
        <f t="shared" si="1"/>
        <v>1.4002414191924244</v>
      </c>
      <c r="G20" s="183">
        <f t="shared" si="1"/>
        <v>1.4597429402433644</v>
      </c>
      <c r="H20" s="183">
        <f t="shared" si="1"/>
        <v>1.521618261177077</v>
      </c>
      <c r="I20" s="183">
        <f t="shared" si="1"/>
        <v>1.5859559453186653</v>
      </c>
      <c r="J20" s="12">
        <f t="shared" si="1"/>
        <v>1.6528476322717507</v>
      </c>
      <c r="K20" s="183">
        <f t="shared" si="1"/>
        <v>1.7223881368969114</v>
      </c>
      <c r="L20" s="183">
        <f t="shared" si="1"/>
        <v>1.7946755512224815</v>
      </c>
      <c r="M20" s="104">
        <f t="shared" si="1"/>
        <v>1.8698113493672408</v>
      </c>
      <c r="N20" s="183">
        <f t="shared" si="1"/>
        <v>1.9479004955562815</v>
      </c>
      <c r="O20" s="183">
        <f t="shared" si="1"/>
        <v>2.0290515553135919</v>
      </c>
      <c r="P20" s="183">
        <f t="shared" si="1"/>
        <v>2.1133768099166144</v>
      </c>
      <c r="Q20" s="104">
        <f t="shared" si="1"/>
        <v>2.2009923742004216</v>
      </c>
      <c r="S20" s="12">
        <v>17</v>
      </c>
      <c r="T20" s="183">
        <f t="shared" si="5"/>
        <v>2.2920183178010332</v>
      </c>
      <c r="U20" s="183">
        <f t="shared" si="5"/>
        <v>2.3865787899298692</v>
      </c>
      <c r="V20" s="183">
        <f t="shared" si="5"/>
        <v>2.4848021477731437</v>
      </c>
      <c r="W20" s="183">
        <f t="shared" si="6"/>
        <v>2.5868210886127057</v>
      </c>
      <c r="X20" s="12">
        <f t="shared" si="6"/>
        <v>2.692772785766814</v>
      </c>
      <c r="Y20" s="183">
        <f t="shared" si="6"/>
        <v>2.8027990284520126</v>
      </c>
      <c r="Z20" s="183">
        <f t="shared" si="6"/>
        <v>2.9170463656693242</v>
      </c>
      <c r="AA20" s="104">
        <f t="shared" si="6"/>
        <v>3.035666254220835</v>
      </c>
      <c r="AB20" s="183">
        <f t="shared" si="6"/>
        <v>3.1588152109649861</v>
      </c>
      <c r="AC20" s="183">
        <f t="shared" si="6"/>
        <v>3.2866549694216225</v>
      </c>
      <c r="AD20" s="183">
        <f t="shared" si="6"/>
        <v>3.4193526408404677</v>
      </c>
      <c r="AE20" s="183">
        <f t="shared" si="6"/>
        <v>3.557080879849281</v>
      </c>
      <c r="AF20" s="12">
        <f t="shared" si="6"/>
        <v>3.7000180548008639</v>
      </c>
      <c r="AG20" s="183">
        <f t="shared" si="6"/>
        <v>3.8483484229406968</v>
      </c>
      <c r="AH20" s="183">
        <f t="shared" si="6"/>
        <v>4.0022623105201829</v>
      </c>
      <c r="AI20" s="104">
        <f t="shared" si="6"/>
        <v>4.1619562979828864</v>
      </c>
      <c r="AJ20" s="183">
        <f t="shared" si="6"/>
        <v>4.3276334103547462</v>
      </c>
      <c r="AK20" s="183">
        <f t="shared" si="6"/>
        <v>4.4995033129717008</v>
      </c>
      <c r="AL20" s="183">
        <f t="shared" si="6"/>
        <v>4.6777825126819179</v>
      </c>
      <c r="AM20" s="183">
        <f t="shared" si="7"/>
        <v>4.8626945646623234</v>
      </c>
      <c r="AN20" s="104">
        <f t="shared" si="7"/>
        <v>5.0544702849929433</v>
      </c>
    </row>
    <row r="21" spans="1:40" x14ac:dyDescent="0.4">
      <c r="A21" s="29">
        <v>18</v>
      </c>
      <c r="B21" s="12">
        <f t="shared" si="1"/>
        <v>1.1961474756866652</v>
      </c>
      <c r="C21" s="183">
        <f t="shared" si="1"/>
        <v>1.2505773941373184</v>
      </c>
      <c r="D21" s="183">
        <f t="shared" si="1"/>
        <v>1.3073406358320296</v>
      </c>
      <c r="E21" s="104">
        <f t="shared" si="1"/>
        <v>1.3665311068640797</v>
      </c>
      <c r="F21" s="183">
        <f t="shared" si="1"/>
        <v>1.4282462475762727</v>
      </c>
      <c r="G21" s="183">
        <f t="shared" si="1"/>
        <v>1.4925871563988398</v>
      </c>
      <c r="H21" s="183">
        <f t="shared" si="1"/>
        <v>1.559658717706504</v>
      </c>
      <c r="I21" s="183">
        <f t="shared" si="1"/>
        <v>1.6295697338149289</v>
      </c>
      <c r="J21" s="12">
        <f t="shared" si="1"/>
        <v>1.7024330612399032</v>
      </c>
      <c r="K21" s="183">
        <f t="shared" si="1"/>
        <v>1.7783657513460609</v>
      </c>
      <c r="L21" s="183">
        <f t="shared" si="1"/>
        <v>1.8574891955152681</v>
      </c>
      <c r="M21" s="104">
        <f t="shared" si="1"/>
        <v>1.9399292749685126</v>
      </c>
      <c r="N21" s="183">
        <f t="shared" si="1"/>
        <v>2.025816515378533</v>
      </c>
      <c r="O21" s="183">
        <f t="shared" si="1"/>
        <v>2.1152862464144198</v>
      </c>
      <c r="P21" s="183">
        <f t="shared" si="1"/>
        <v>2.2084787663628616</v>
      </c>
      <c r="Q21" s="104">
        <f t="shared" si="1"/>
        <v>2.305539511974942</v>
      </c>
      <c r="S21" s="12">
        <v>18</v>
      </c>
      <c r="T21" s="183">
        <f t="shared" si="5"/>
        <v>2.4066192336910848</v>
      </c>
      <c r="U21" s="183">
        <f t="shared" si="5"/>
        <v>2.5118741764011872</v>
      </c>
      <c r="V21" s="183">
        <f t="shared" si="5"/>
        <v>2.6214662659006667</v>
      </c>
      <c r="W21" s="183">
        <f t="shared" si="6"/>
        <v>2.7355633012079363</v>
      </c>
      <c r="X21" s="12">
        <f t="shared" si="6"/>
        <v>2.8543391529128228</v>
      </c>
      <c r="Y21" s="183">
        <f t="shared" si="6"/>
        <v>2.977973967730263</v>
      </c>
      <c r="Z21" s="183">
        <f t="shared" si="6"/>
        <v>3.1066543794378303</v>
      </c>
      <c r="AA21" s="104">
        <f t="shared" si="6"/>
        <v>3.2405737263807413</v>
      </c>
      <c r="AB21" s="183">
        <f t="shared" si="6"/>
        <v>3.3799322757325352</v>
      </c>
      <c r="AC21" s="183">
        <f t="shared" si="6"/>
        <v>3.5249374547046903</v>
      </c>
      <c r="AD21" s="183">
        <f t="shared" si="6"/>
        <v>3.6758040889035026</v>
      </c>
      <c r="AE21" s="183">
        <f t="shared" si="6"/>
        <v>3.8327546480376</v>
      </c>
      <c r="AF21" s="12">
        <f t="shared" si="6"/>
        <v>3.9960194991849334</v>
      </c>
      <c r="AG21" s="183">
        <f t="shared" si="6"/>
        <v>4.1658371678333044</v>
      </c>
      <c r="AH21" s="183">
        <f t="shared" si="6"/>
        <v>4.3424546069143988</v>
      </c>
      <c r="AI21" s="104">
        <f t="shared" si="6"/>
        <v>4.5261274740563877</v>
      </c>
      <c r="AJ21" s="183">
        <f t="shared" si="6"/>
        <v>4.7171204172866741</v>
      </c>
      <c r="AK21" s="183">
        <f t="shared" si="6"/>
        <v>4.9157073694215834</v>
      </c>
      <c r="AL21" s="183">
        <f t="shared" si="6"/>
        <v>5.1221718513867005</v>
      </c>
      <c r="AM21" s="183">
        <f t="shared" si="7"/>
        <v>5.3368072847168992</v>
      </c>
      <c r="AN21" s="104">
        <f t="shared" si="7"/>
        <v>5.5599173134922379</v>
      </c>
    </row>
    <row r="22" spans="1:40" x14ac:dyDescent="0.4">
      <c r="A22" s="29">
        <v>19</v>
      </c>
      <c r="B22" s="12">
        <f t="shared" si="1"/>
        <v>1.2081089504435316</v>
      </c>
      <c r="C22" s="183">
        <f t="shared" si="1"/>
        <v>1.2662096115640347</v>
      </c>
      <c r="D22" s="183">
        <f t="shared" si="1"/>
        <v>1.32695074536951</v>
      </c>
      <c r="E22" s="104">
        <f t="shared" si="1"/>
        <v>1.3904454012342011</v>
      </c>
      <c r="F22" s="183">
        <f t="shared" si="1"/>
        <v>1.4568111725277981</v>
      </c>
      <c r="G22" s="183">
        <f t="shared" si="1"/>
        <v>1.5261703674178138</v>
      </c>
      <c r="H22" s="183">
        <f t="shared" si="1"/>
        <v>1.5986501856491666</v>
      </c>
      <c r="I22" s="183">
        <f t="shared" si="1"/>
        <v>1.6743829014948393</v>
      </c>
      <c r="J22" s="12">
        <f t="shared" si="1"/>
        <v>1.7535060530771003</v>
      </c>
      <c r="K22" s="183">
        <f t="shared" si="1"/>
        <v>1.8361626382648077</v>
      </c>
      <c r="L22" s="183">
        <f t="shared" si="1"/>
        <v>1.9225013173583023</v>
      </c>
      <c r="M22" s="104">
        <f t="shared" si="1"/>
        <v>2.0126766227798321</v>
      </c>
      <c r="N22" s="183">
        <f t="shared" si="1"/>
        <v>2.1068491759936743</v>
      </c>
      <c r="O22" s="183">
        <f t="shared" si="1"/>
        <v>2.2051859118870327</v>
      </c>
      <c r="P22" s="183">
        <f t="shared" si="1"/>
        <v>2.3078603108491902</v>
      </c>
      <c r="Q22" s="104">
        <f t="shared" si="1"/>
        <v>2.4150526387937519</v>
      </c>
      <c r="S22" s="12">
        <v>19</v>
      </c>
      <c r="T22" s="183">
        <f t="shared" si="5"/>
        <v>2.526950195375639</v>
      </c>
      <c r="U22" s="183">
        <f t="shared" si="5"/>
        <v>2.6437475706622497</v>
      </c>
      <c r="V22" s="183">
        <f t="shared" si="5"/>
        <v>2.7656469105252031</v>
      </c>
      <c r="W22" s="183">
        <f t="shared" si="6"/>
        <v>2.8928581910273929</v>
      </c>
      <c r="X22" s="12">
        <f t="shared" si="6"/>
        <v>3.0255995020875925</v>
      </c>
      <c r="Y22" s="183">
        <f t="shared" si="6"/>
        <v>3.1640973407134045</v>
      </c>
      <c r="Z22" s="183">
        <f t="shared" si="6"/>
        <v>3.3085869141012889</v>
      </c>
      <c r="AA22" s="104">
        <f t="shared" si="6"/>
        <v>3.4593124529114405</v>
      </c>
      <c r="AB22" s="183">
        <f t="shared" si="6"/>
        <v>3.6165275350338129</v>
      </c>
      <c r="AC22" s="183">
        <f t="shared" si="6"/>
        <v>3.7804954201707801</v>
      </c>
      <c r="AD22" s="183">
        <f t="shared" si="6"/>
        <v>3.9514893955712656</v>
      </c>
      <c r="AE22" s="183">
        <f t="shared" si="6"/>
        <v>4.129793133260514</v>
      </c>
      <c r="AF22" s="12">
        <f t="shared" si="6"/>
        <v>4.3157010591197285</v>
      </c>
      <c r="AG22" s="183">
        <f t="shared" si="6"/>
        <v>4.5095187341795526</v>
      </c>
      <c r="AH22" s="183">
        <f t="shared" si="6"/>
        <v>4.7115632485021228</v>
      </c>
      <c r="AI22" s="104">
        <f t="shared" si="6"/>
        <v>4.9221636280363219</v>
      </c>
      <c r="AJ22" s="183">
        <f t="shared" si="6"/>
        <v>5.1416612548424752</v>
      </c>
      <c r="AK22" s="183">
        <f t="shared" si="6"/>
        <v>5.3704103010930799</v>
      </c>
      <c r="AL22" s="183">
        <f t="shared" si="6"/>
        <v>5.6087781772684364</v>
      </c>
      <c r="AM22" s="183">
        <f t="shared" si="7"/>
        <v>5.8571459949767961</v>
      </c>
      <c r="AN22" s="104">
        <f t="shared" si="7"/>
        <v>6.1159090448414632</v>
      </c>
    </row>
    <row r="23" spans="1:40" x14ac:dyDescent="0.4">
      <c r="A23" s="29">
        <v>20</v>
      </c>
      <c r="B23" s="12">
        <f t="shared" si="1"/>
        <v>1.220190039947967</v>
      </c>
      <c r="C23" s="183">
        <f t="shared" si="1"/>
        <v>1.2820372317085851</v>
      </c>
      <c r="D23" s="183">
        <f t="shared" si="1"/>
        <v>1.3468550065500522</v>
      </c>
      <c r="E23" s="104">
        <f t="shared" si="1"/>
        <v>1.4147781957557999</v>
      </c>
      <c r="F23" s="183">
        <f t="shared" si="1"/>
        <v>1.4859473959783542</v>
      </c>
      <c r="G23" s="183">
        <f t="shared" si="1"/>
        <v>1.5605092006847145</v>
      </c>
      <c r="H23" s="183">
        <f t="shared" si="1"/>
        <v>1.6386164402903955</v>
      </c>
      <c r="I23" s="183">
        <f t="shared" si="1"/>
        <v>1.7204284312859475</v>
      </c>
      <c r="J23" s="12">
        <f t="shared" si="1"/>
        <v>1.8061112346694133</v>
      </c>
      <c r="K23" s="183">
        <f t="shared" si="1"/>
        <v>1.8958379240084142</v>
      </c>
      <c r="L23" s="183">
        <f t="shared" si="1"/>
        <v>1.9897888634658427</v>
      </c>
      <c r="M23" s="104">
        <f t="shared" si="1"/>
        <v>2.088151996134076</v>
      </c>
      <c r="N23" s="183">
        <f t="shared" si="1"/>
        <v>2.1911231430334213</v>
      </c>
      <c r="O23" s="183">
        <f t="shared" si="1"/>
        <v>2.2989063131422314</v>
      </c>
      <c r="P23" s="183">
        <f t="shared" si="1"/>
        <v>2.4117140248374032</v>
      </c>
      <c r="Q23" s="104">
        <f t="shared" si="1"/>
        <v>2.5297676391364554</v>
      </c>
      <c r="S23" s="12">
        <v>20</v>
      </c>
      <c r="T23" s="183">
        <f t="shared" si="5"/>
        <v>2.6532977051444209</v>
      </c>
      <c r="U23" s="183">
        <f t="shared" si="5"/>
        <v>2.7825443181220177</v>
      </c>
      <c r="V23" s="183">
        <f t="shared" si="5"/>
        <v>2.9177574906040893</v>
      </c>
      <c r="W23" s="183">
        <f t="shared" si="6"/>
        <v>3.0591975370114688</v>
      </c>
      <c r="X23" s="12">
        <f t="shared" si="6"/>
        <v>3.207135472212848</v>
      </c>
      <c r="Y23" s="183">
        <f t="shared" si="6"/>
        <v>3.3618534245079923</v>
      </c>
      <c r="Z23" s="183">
        <f t="shared" si="6"/>
        <v>3.5236450635178724</v>
      </c>
      <c r="AA23" s="104">
        <f t="shared" si="6"/>
        <v>3.6928160434829627</v>
      </c>
      <c r="AB23" s="183">
        <f t="shared" si="6"/>
        <v>3.8696844624861795</v>
      </c>
      <c r="AC23" s="183">
        <f t="shared" si="6"/>
        <v>4.0545813381331621</v>
      </c>
      <c r="AD23" s="183">
        <f t="shared" si="6"/>
        <v>4.2478511002391102</v>
      </c>
      <c r="AE23" s="183">
        <f t="shared" si="6"/>
        <v>4.4498521010882026</v>
      </c>
      <c r="AF23" s="12">
        <f t="shared" si="6"/>
        <v>4.6609571438493065</v>
      </c>
      <c r="AG23" s="183">
        <f t="shared" si="6"/>
        <v>4.8815540297493643</v>
      </c>
      <c r="AH23" s="183">
        <f t="shared" si="6"/>
        <v>5.1120461246248023</v>
      </c>
      <c r="AI23" s="104">
        <f t="shared" si="6"/>
        <v>5.3528529454894986</v>
      </c>
      <c r="AJ23" s="183">
        <f t="shared" si="6"/>
        <v>5.6044107677782975</v>
      </c>
      <c r="AK23" s="183">
        <f t="shared" si="6"/>
        <v>5.8671732539441903</v>
      </c>
      <c r="AL23" s="183">
        <f t="shared" si="6"/>
        <v>6.1416121041089378</v>
      </c>
      <c r="AM23" s="183">
        <f t="shared" si="7"/>
        <v>6.4282177294870344</v>
      </c>
      <c r="AN23" s="104">
        <f t="shared" si="7"/>
        <v>6.7274999493256091</v>
      </c>
    </row>
    <row r="24" spans="1:40" x14ac:dyDescent="0.4">
      <c r="A24" s="29">
        <v>21</v>
      </c>
      <c r="B24" s="12">
        <f t="shared" si="1"/>
        <v>1.2323919403474466</v>
      </c>
      <c r="C24" s="183">
        <f t="shared" si="1"/>
        <v>1.2980626971049423</v>
      </c>
      <c r="D24" s="183">
        <f t="shared" si="1"/>
        <v>1.3670578316483029</v>
      </c>
      <c r="E24" s="104">
        <f t="shared" si="1"/>
        <v>1.4395368141815263</v>
      </c>
      <c r="F24" s="183">
        <f t="shared" si="1"/>
        <v>1.5156663438979212</v>
      </c>
      <c r="G24" s="183">
        <f t="shared" si="1"/>
        <v>1.5956206577001206</v>
      </c>
      <c r="H24" s="183">
        <f t="shared" si="1"/>
        <v>1.6795818512976552</v>
      </c>
      <c r="I24" s="183">
        <f t="shared" si="1"/>
        <v>1.7677402131463114</v>
      </c>
      <c r="J24" s="12">
        <f t="shared" si="1"/>
        <v>1.8602945717094954</v>
      </c>
      <c r="K24" s="183">
        <f t="shared" si="1"/>
        <v>1.9574526565386876</v>
      </c>
      <c r="L24" s="183">
        <f t="shared" si="1"/>
        <v>2.0594314736871469</v>
      </c>
      <c r="M24" s="104">
        <f t="shared" si="1"/>
        <v>2.1664576959891044</v>
      </c>
      <c r="N24" s="183">
        <f t="shared" si="1"/>
        <v>2.2787680687547587</v>
      </c>
      <c r="O24" s="183">
        <f t="shared" si="1"/>
        <v>2.396609831450776</v>
      </c>
      <c r="P24" s="183">
        <f t="shared" si="1"/>
        <v>2.5202411559550866</v>
      </c>
      <c r="Q24" s="104">
        <f t="shared" si="1"/>
        <v>2.6499316019954371</v>
      </c>
      <c r="S24" s="12">
        <v>21</v>
      </c>
      <c r="T24" s="183">
        <f t="shared" si="5"/>
        <v>2.7859625904016418</v>
      </c>
      <c r="U24" s="183">
        <f t="shared" si="5"/>
        <v>2.9286278948234234</v>
      </c>
      <c r="V24" s="183">
        <f t="shared" si="5"/>
        <v>3.078234152587314</v>
      </c>
      <c r="W24" s="183">
        <f t="shared" si="6"/>
        <v>3.2351013953896284</v>
      </c>
      <c r="X24" s="12">
        <f t="shared" si="6"/>
        <v>3.3995636005456196</v>
      </c>
      <c r="Y24" s="183">
        <f t="shared" si="6"/>
        <v>3.5719692635397422</v>
      </c>
      <c r="Z24" s="183">
        <f t="shared" si="6"/>
        <v>3.7526819926465338</v>
      </c>
      <c r="AA24" s="104">
        <f t="shared" si="6"/>
        <v>3.9420811264180626</v>
      </c>
      <c r="AB24" s="183">
        <f t="shared" si="6"/>
        <v>4.1405623748602123</v>
      </c>
      <c r="AC24" s="183">
        <f t="shared" si="6"/>
        <v>4.3485384851478166</v>
      </c>
      <c r="AD24" s="183">
        <f t="shared" si="6"/>
        <v>4.566439932757044</v>
      </c>
      <c r="AE24" s="183">
        <f t="shared" si="6"/>
        <v>4.794715638922538</v>
      </c>
      <c r="AF24" s="12">
        <f t="shared" si="6"/>
        <v>5.0338337153572512</v>
      </c>
      <c r="AG24" s="183">
        <f t="shared" si="6"/>
        <v>5.2842822372036871</v>
      </c>
      <c r="AH24" s="183">
        <f t="shared" si="6"/>
        <v>5.5465700452179103</v>
      </c>
      <c r="AI24" s="104">
        <f t="shared" si="6"/>
        <v>5.8212275782198288</v>
      </c>
      <c r="AJ24" s="183">
        <f t="shared" si="6"/>
        <v>6.1088077368783456</v>
      </c>
      <c r="AK24" s="183">
        <f t="shared" si="6"/>
        <v>6.4098867799340278</v>
      </c>
      <c r="AL24" s="183">
        <f t="shared" si="6"/>
        <v>6.7250652539992872</v>
      </c>
      <c r="AM24" s="183">
        <f t="shared" si="7"/>
        <v>7.0549689581120196</v>
      </c>
      <c r="AN24" s="104">
        <f t="shared" si="7"/>
        <v>7.4002499442581708</v>
      </c>
    </row>
    <row r="25" spans="1:40" x14ac:dyDescent="0.4">
      <c r="A25" s="29">
        <v>22</v>
      </c>
      <c r="B25" s="12">
        <f t="shared" si="1"/>
        <v>1.2447158597509214</v>
      </c>
      <c r="C25" s="183">
        <f t="shared" si="1"/>
        <v>1.314288480818754</v>
      </c>
      <c r="D25" s="183">
        <f t="shared" si="1"/>
        <v>1.3875636991230271</v>
      </c>
      <c r="E25" s="104">
        <f t="shared" si="1"/>
        <v>1.4647287084297032</v>
      </c>
      <c r="F25" s="183">
        <f t="shared" si="1"/>
        <v>1.5459796707758797</v>
      </c>
      <c r="G25" s="183">
        <f t="shared" si="1"/>
        <v>1.6315221224983731</v>
      </c>
      <c r="H25" s="183">
        <f t="shared" si="1"/>
        <v>1.7215713975800966</v>
      </c>
      <c r="I25" s="183">
        <f t="shared" si="1"/>
        <v>1.8163530690078349</v>
      </c>
      <c r="J25" s="12">
        <f t="shared" si="1"/>
        <v>1.9161034088607805</v>
      </c>
      <c r="K25" s="183">
        <f t="shared" si="1"/>
        <v>2.0210698678761947</v>
      </c>
      <c r="L25" s="183">
        <f t="shared" si="1"/>
        <v>2.1315115752661971</v>
      </c>
      <c r="M25" s="104">
        <f t="shared" si="1"/>
        <v>2.2476998595886957</v>
      </c>
      <c r="N25" s="183">
        <f t="shared" si="1"/>
        <v>2.3699187915049489</v>
      </c>
      <c r="O25" s="183">
        <f t="shared" si="1"/>
        <v>2.4984657492874338</v>
      </c>
      <c r="P25" s="183">
        <f t="shared" si="1"/>
        <v>2.6336520079730645</v>
      </c>
      <c r="Q25" s="104">
        <f t="shared" si="1"/>
        <v>2.7758033530902209</v>
      </c>
      <c r="S25" s="12">
        <v>22</v>
      </c>
      <c r="T25" s="183">
        <f t="shared" si="5"/>
        <v>2.9252607199217238</v>
      </c>
      <c r="U25" s="183">
        <f t="shared" si="5"/>
        <v>3.0823808593016531</v>
      </c>
      <c r="V25" s="183">
        <f t="shared" si="5"/>
        <v>3.2475370309796161</v>
      </c>
      <c r="W25" s="183">
        <f t="shared" si="6"/>
        <v>3.4211197256245325</v>
      </c>
      <c r="X25" s="12">
        <f t="shared" si="6"/>
        <v>3.6035374165783569</v>
      </c>
      <c r="Y25" s="183">
        <f t="shared" si="6"/>
        <v>3.7952173425109761</v>
      </c>
      <c r="Z25" s="183">
        <f t="shared" si="6"/>
        <v>3.9966063221685579</v>
      </c>
      <c r="AA25" s="104">
        <f t="shared" si="6"/>
        <v>4.2081716024512819</v>
      </c>
      <c r="AB25" s="183">
        <f t="shared" si="6"/>
        <v>4.4304017411004271</v>
      </c>
      <c r="AC25" s="183">
        <f t="shared" si="6"/>
        <v>4.6638075253210332</v>
      </c>
      <c r="AD25" s="183">
        <f t="shared" si="6"/>
        <v>4.9089229277138218</v>
      </c>
      <c r="AE25" s="183">
        <f t="shared" si="6"/>
        <v>5.1663061009390345</v>
      </c>
      <c r="AF25" s="12">
        <f t="shared" si="6"/>
        <v>5.4365404125858321</v>
      </c>
      <c r="AG25" s="183">
        <f t="shared" si="6"/>
        <v>5.7202355217729908</v>
      </c>
      <c r="AH25" s="183">
        <f t="shared" si="6"/>
        <v>6.0180284990614323</v>
      </c>
      <c r="AI25" s="104">
        <f t="shared" si="6"/>
        <v>6.3305849913140628</v>
      </c>
      <c r="AJ25" s="183">
        <f t="shared" si="6"/>
        <v>6.6586004331973969</v>
      </c>
      <c r="AK25" s="183">
        <f t="shared" si="6"/>
        <v>7.0028013070779256</v>
      </c>
      <c r="AL25" s="183">
        <f t="shared" si="6"/>
        <v>7.3639464531292198</v>
      </c>
      <c r="AM25" s="183">
        <f t="shared" si="7"/>
        <v>7.7428284315279408</v>
      </c>
      <c r="AN25" s="104">
        <f t="shared" si="7"/>
        <v>8.140274938683989</v>
      </c>
    </row>
    <row r="26" spans="1:40" x14ac:dyDescent="0.4">
      <c r="A26" s="29">
        <v>23</v>
      </c>
      <c r="B26" s="12">
        <f t="shared" si="1"/>
        <v>1.2571630183484304</v>
      </c>
      <c r="C26" s="183">
        <f t="shared" si="1"/>
        <v>1.3307170868289884</v>
      </c>
      <c r="D26" s="183">
        <f t="shared" si="1"/>
        <v>1.4083771546098725</v>
      </c>
      <c r="E26" s="104">
        <f t="shared" si="1"/>
        <v>1.4903614608272229</v>
      </c>
      <c r="F26" s="183">
        <f t="shared" si="1"/>
        <v>1.576899264191397</v>
      </c>
      <c r="G26" s="183">
        <f t="shared" si="1"/>
        <v>1.6682313702545863</v>
      </c>
      <c r="H26" s="183">
        <f t="shared" si="1"/>
        <v>1.7646106825195991</v>
      </c>
      <c r="I26" s="183">
        <f t="shared" si="1"/>
        <v>1.8663027784055504</v>
      </c>
      <c r="J26" s="12">
        <f t="shared" si="1"/>
        <v>1.973586511126604</v>
      </c>
      <c r="K26" s="183">
        <f t="shared" si="1"/>
        <v>2.0867546385821711</v>
      </c>
      <c r="L26" s="183">
        <f t="shared" si="1"/>
        <v>2.2061144804005139</v>
      </c>
      <c r="M26" s="104">
        <f t="shared" si="1"/>
        <v>2.3319886043232718</v>
      </c>
      <c r="N26" s="183">
        <f t="shared" si="1"/>
        <v>2.4647155431651466</v>
      </c>
      <c r="O26" s="183">
        <f t="shared" si="1"/>
        <v>2.6046505436321499</v>
      </c>
      <c r="P26" s="183">
        <f t="shared" si="1"/>
        <v>2.7521663483318526</v>
      </c>
      <c r="Q26" s="104">
        <f t="shared" si="1"/>
        <v>2.9076540123620065</v>
      </c>
      <c r="S26" s="12">
        <v>23</v>
      </c>
      <c r="T26" s="183">
        <f t="shared" si="5"/>
        <v>3.0715237559178106</v>
      </c>
      <c r="U26" s="183">
        <f t="shared" si="5"/>
        <v>3.2442058544149899</v>
      </c>
      <c r="V26" s="183">
        <f t="shared" si="5"/>
        <v>3.4261515676834948</v>
      </c>
      <c r="W26" s="183">
        <f t="shared" si="6"/>
        <v>3.6178341098479434</v>
      </c>
      <c r="X26" s="12">
        <f t="shared" si="6"/>
        <v>3.8197496615730588</v>
      </c>
      <c r="Y26" s="183">
        <f t="shared" si="6"/>
        <v>4.0324184264179115</v>
      </c>
      <c r="Z26" s="183">
        <f t="shared" si="6"/>
        <v>4.2563857331095134</v>
      </c>
      <c r="AA26" s="104">
        <f t="shared" si="6"/>
        <v>4.4922231856167416</v>
      </c>
      <c r="AB26" s="183">
        <f t="shared" si="6"/>
        <v>4.740529862977457</v>
      </c>
      <c r="AC26" s="183">
        <f t="shared" si="6"/>
        <v>5.0019335709068073</v>
      </c>
      <c r="AD26" s="183">
        <f t="shared" si="6"/>
        <v>5.2770921472923584</v>
      </c>
      <c r="AE26" s="183">
        <f t="shared" si="6"/>
        <v>5.566694823761809</v>
      </c>
      <c r="AF26" s="12">
        <f t="shared" si="6"/>
        <v>5.8714636455926987</v>
      </c>
      <c r="AG26" s="183">
        <f t="shared" si="6"/>
        <v>6.1921549523192629</v>
      </c>
      <c r="AH26" s="183">
        <f t="shared" si="6"/>
        <v>6.5295609214816555</v>
      </c>
      <c r="AI26" s="104">
        <f t="shared" si="6"/>
        <v>6.8845111780540433</v>
      </c>
      <c r="AJ26" s="183">
        <f t="shared" si="6"/>
        <v>7.2578744721851622</v>
      </c>
      <c r="AK26" s="183">
        <f t="shared" si="6"/>
        <v>7.6505604279826338</v>
      </c>
      <c r="AL26" s="183">
        <f t="shared" si="6"/>
        <v>8.0635213661764951</v>
      </c>
      <c r="AM26" s="183">
        <f t="shared" si="7"/>
        <v>8.4977542036019145</v>
      </c>
      <c r="AN26" s="104">
        <f t="shared" si="7"/>
        <v>8.9543024325523888</v>
      </c>
    </row>
    <row r="27" spans="1:40" x14ac:dyDescent="0.4">
      <c r="A27" s="29">
        <v>24</v>
      </c>
      <c r="B27" s="12">
        <f t="shared" si="1"/>
        <v>1.269734648531915</v>
      </c>
      <c r="C27" s="183">
        <f t="shared" si="1"/>
        <v>1.3473510504143509</v>
      </c>
      <c r="D27" s="183">
        <f t="shared" si="1"/>
        <v>1.4295028119290203</v>
      </c>
      <c r="E27" s="104">
        <f t="shared" si="1"/>
        <v>1.5164427863916998</v>
      </c>
      <c r="F27" s="183">
        <f t="shared" si="1"/>
        <v>1.608437249475225</v>
      </c>
      <c r="G27" s="183">
        <f t="shared" si="1"/>
        <v>1.7057665760853145</v>
      </c>
      <c r="H27" s="183">
        <f t="shared" si="1"/>
        <v>1.8087259495825889</v>
      </c>
      <c r="I27" s="183">
        <f t="shared" si="1"/>
        <v>1.9176261048117029</v>
      </c>
      <c r="J27" s="12">
        <f t="shared" si="1"/>
        <v>2.0327941064604018</v>
      </c>
      <c r="K27" s="183">
        <f t="shared" si="1"/>
        <v>2.1545741643360921</v>
      </c>
      <c r="L27" s="183">
        <f t="shared" si="1"/>
        <v>2.2833284872145314</v>
      </c>
      <c r="M27" s="104">
        <f t="shared" si="1"/>
        <v>2.4194381769853952</v>
      </c>
      <c r="N27" s="183">
        <f t="shared" si="1"/>
        <v>2.5633041648917527</v>
      </c>
      <c r="O27" s="183">
        <f t="shared" si="1"/>
        <v>2.7153481917365161</v>
      </c>
      <c r="P27" s="183">
        <f t="shared" si="1"/>
        <v>2.8760138340067853</v>
      </c>
      <c r="Q27" s="104">
        <f t="shared" si="1"/>
        <v>3.0457675779492024</v>
      </c>
      <c r="S27" s="12">
        <v>24</v>
      </c>
      <c r="T27" s="183">
        <f t="shared" si="5"/>
        <v>3.2250999437137007</v>
      </c>
      <c r="U27" s="183">
        <f t="shared" si="5"/>
        <v>3.4145266617717769</v>
      </c>
      <c r="V27" s="183">
        <f t="shared" si="5"/>
        <v>3.6145899039060869</v>
      </c>
      <c r="W27" s="183">
        <f t="shared" si="6"/>
        <v>3.8258595711642007</v>
      </c>
      <c r="X27" s="12">
        <f t="shared" si="6"/>
        <v>4.0489346412674418</v>
      </c>
      <c r="Y27" s="183">
        <f t="shared" si="6"/>
        <v>4.2844445780690315</v>
      </c>
      <c r="Z27" s="183">
        <f t="shared" si="6"/>
        <v>4.5330508057616319</v>
      </c>
      <c r="AA27" s="104">
        <f t="shared" si="6"/>
        <v>4.7954482506458715</v>
      </c>
      <c r="AB27" s="183">
        <f t="shared" si="6"/>
        <v>5.0723669533858793</v>
      </c>
      <c r="AC27" s="183">
        <f t="shared" si="6"/>
        <v>5.3645737547975516</v>
      </c>
      <c r="AD27" s="183">
        <f t="shared" si="6"/>
        <v>5.6728740583392847</v>
      </c>
      <c r="AE27" s="183">
        <f t="shared" si="6"/>
        <v>5.998113672603349</v>
      </c>
      <c r="AF27" s="12">
        <f t="shared" si="6"/>
        <v>6.3411807372401148</v>
      </c>
      <c r="AG27" s="183">
        <f t="shared" si="6"/>
        <v>6.7030077358856017</v>
      </c>
      <c r="AH27" s="183">
        <f t="shared" si="6"/>
        <v>7.0845735998075945</v>
      </c>
      <c r="AI27" s="104">
        <f t="shared" si="6"/>
        <v>7.4869059061337708</v>
      </c>
      <c r="AJ27" s="183">
        <f t="shared" si="6"/>
        <v>7.9110831746818278</v>
      </c>
      <c r="AK27" s="183">
        <f t="shared" si="6"/>
        <v>8.3582372675710292</v>
      </c>
      <c r="AL27" s="183">
        <f t="shared" si="6"/>
        <v>8.8295558959632636</v>
      </c>
      <c r="AM27" s="183">
        <f t="shared" si="7"/>
        <v>9.3262852384531012</v>
      </c>
      <c r="AN27" s="104">
        <f t="shared" si="7"/>
        <v>9.8497326758076262</v>
      </c>
    </row>
    <row r="28" spans="1:40" x14ac:dyDescent="0.4">
      <c r="A28" s="29">
        <v>25</v>
      </c>
      <c r="B28" s="12">
        <f t="shared" si="1"/>
        <v>1.2824319950172343</v>
      </c>
      <c r="C28" s="183">
        <f t="shared" si="1"/>
        <v>1.3641929385445302</v>
      </c>
      <c r="D28" s="183">
        <f t="shared" si="1"/>
        <v>1.4509453541079556</v>
      </c>
      <c r="E28" s="104">
        <f t="shared" si="1"/>
        <v>1.5429805351535546</v>
      </c>
      <c r="F28" s="183">
        <f t="shared" si="1"/>
        <v>1.6406059944647295</v>
      </c>
      <c r="G28" s="183">
        <f t="shared" si="1"/>
        <v>1.7441463240472337</v>
      </c>
      <c r="H28" s="183">
        <f t="shared" si="1"/>
        <v>1.8539440983221533</v>
      </c>
      <c r="I28" s="183">
        <f t="shared" si="1"/>
        <v>1.9703608226940252</v>
      </c>
      <c r="J28" s="12">
        <f t="shared" si="1"/>
        <v>2.0937779296542138</v>
      </c>
      <c r="K28" s="183">
        <f t="shared" si="1"/>
        <v>2.2245978246770148</v>
      </c>
      <c r="L28" s="183">
        <f t="shared" si="1"/>
        <v>2.3632449842670398</v>
      </c>
      <c r="M28" s="104">
        <f t="shared" si="1"/>
        <v>2.510167108622348</v>
      </c>
      <c r="N28" s="183">
        <f t="shared" si="1"/>
        <v>2.6658363314874234</v>
      </c>
      <c r="O28" s="183">
        <f t="shared" si="1"/>
        <v>2.8307504898853182</v>
      </c>
      <c r="P28" s="183">
        <f t="shared" si="1"/>
        <v>3.0054344565370905</v>
      </c>
      <c r="Q28" s="104">
        <f t="shared" si="1"/>
        <v>3.1904415379017896</v>
      </c>
      <c r="S28" s="12">
        <v>25</v>
      </c>
      <c r="T28" s="183">
        <f t="shared" si="5"/>
        <v>3.3863549408993858</v>
      </c>
      <c r="U28" s="183">
        <f t="shared" si="5"/>
        <v>3.5937893115147954</v>
      </c>
      <c r="V28" s="183">
        <f t="shared" si="5"/>
        <v>3.8133923486209218</v>
      </c>
      <c r="W28" s="183">
        <f t="shared" si="6"/>
        <v>4.0458464965061429</v>
      </c>
      <c r="X28" s="12">
        <f t="shared" si="6"/>
        <v>4.2918707197434882</v>
      </c>
      <c r="Y28" s="183">
        <f t="shared" si="6"/>
        <v>4.5522223641983457</v>
      </c>
      <c r="Z28" s="183">
        <f t="shared" si="6"/>
        <v>4.8276991081361382</v>
      </c>
      <c r="AA28" s="104">
        <f t="shared" si="6"/>
        <v>5.1191410075644672</v>
      </c>
      <c r="AB28" s="183">
        <f t="shared" si="6"/>
        <v>5.4274326401228912</v>
      </c>
      <c r="AC28" s="183">
        <f t="shared" si="6"/>
        <v>5.7535053520203743</v>
      </c>
      <c r="AD28" s="183">
        <f t="shared" si="6"/>
        <v>6.0983396127147316</v>
      </c>
      <c r="AE28" s="183">
        <f t="shared" si="6"/>
        <v>6.4629674822301082</v>
      </c>
      <c r="AF28" s="12">
        <f t="shared" si="6"/>
        <v>6.8484751962193249</v>
      </c>
      <c r="AG28" s="183">
        <f t="shared" si="6"/>
        <v>7.2560058740961635</v>
      </c>
      <c r="AH28" s="183">
        <f t="shared" si="6"/>
        <v>7.6867623557912399</v>
      </c>
      <c r="AI28" s="104">
        <f t="shared" si="6"/>
        <v>8.1420101729204752</v>
      </c>
      <c r="AJ28" s="183">
        <f t="shared" si="6"/>
        <v>8.6230806604031933</v>
      </c>
      <c r="AK28" s="183">
        <f t="shared" si="6"/>
        <v>9.1313742148213493</v>
      </c>
      <c r="AL28" s="183">
        <f t="shared" si="6"/>
        <v>9.6683637060797718</v>
      </c>
      <c r="AM28" s="183">
        <f t="shared" si="7"/>
        <v>10.235598049202277</v>
      </c>
      <c r="AN28" s="104">
        <f t="shared" si="7"/>
        <v>10.834705943388391</v>
      </c>
    </row>
    <row r="29" spans="1:40" x14ac:dyDescent="0.4">
      <c r="A29" s="29">
        <v>26</v>
      </c>
      <c r="B29" s="12">
        <f t="shared" si="1"/>
        <v>1.2952563149674066</v>
      </c>
      <c r="C29" s="183">
        <f t="shared" si="1"/>
        <v>1.3812453502763371</v>
      </c>
      <c r="D29" s="183">
        <f t="shared" si="1"/>
        <v>1.4727095344195746</v>
      </c>
      <c r="E29" s="104">
        <f t="shared" si="1"/>
        <v>1.5699826945187418</v>
      </c>
      <c r="F29" s="183">
        <f t="shared" si="1"/>
        <v>1.6734181143540243</v>
      </c>
      <c r="G29" s="183">
        <f t="shared" si="1"/>
        <v>1.7833896163382965</v>
      </c>
      <c r="H29" s="183">
        <f t="shared" si="1"/>
        <v>1.9002927007802071</v>
      </c>
      <c r="I29" s="183">
        <f t="shared" si="1"/>
        <v>2.024545745318111</v>
      </c>
      <c r="J29" s="12">
        <f t="shared" si="1"/>
        <v>2.1565912675438406</v>
      </c>
      <c r="K29" s="183">
        <f t="shared" si="1"/>
        <v>2.2968972539790178</v>
      </c>
      <c r="L29" s="183">
        <f t="shared" si="1"/>
        <v>2.4459585587163861</v>
      </c>
      <c r="M29" s="104">
        <f t="shared" si="1"/>
        <v>2.6042983751956865</v>
      </c>
      <c r="N29" s="183">
        <f t="shared" si="1"/>
        <v>2.77246978474692</v>
      </c>
      <c r="O29" s="183">
        <f t="shared" si="1"/>
        <v>2.9510573857054441</v>
      </c>
      <c r="P29" s="183">
        <f t="shared" si="1"/>
        <v>3.1406790070812587</v>
      </c>
      <c r="Q29" s="104">
        <f t="shared" si="1"/>
        <v>3.3419875109521251</v>
      </c>
      <c r="S29" s="12">
        <v>26</v>
      </c>
      <c r="T29" s="183">
        <f t="shared" si="5"/>
        <v>3.5556726879443552</v>
      </c>
      <c r="U29" s="183">
        <f t="shared" si="5"/>
        <v>3.7824632503693221</v>
      </c>
      <c r="V29" s="183">
        <f t="shared" si="5"/>
        <v>4.0231289277950726</v>
      </c>
      <c r="W29" s="183">
        <f t="shared" si="6"/>
        <v>4.2784826700552463</v>
      </c>
      <c r="X29" s="12">
        <f t="shared" si="6"/>
        <v>4.5493829629280977</v>
      </c>
      <c r="Y29" s="183">
        <f t="shared" si="6"/>
        <v>4.8367362619607421</v>
      </c>
      <c r="Z29" s="183">
        <f t="shared" si="6"/>
        <v>5.1414995501649861</v>
      </c>
      <c r="AA29" s="104">
        <f t="shared" si="6"/>
        <v>5.4646830255750691</v>
      </c>
      <c r="AB29" s="183">
        <f t="shared" si="6"/>
        <v>5.807352924931493</v>
      </c>
      <c r="AC29" s="183">
        <f t="shared" si="6"/>
        <v>6.1706344900418504</v>
      </c>
      <c r="AD29" s="183">
        <f t="shared" si="6"/>
        <v>6.5557150836683347</v>
      </c>
      <c r="AE29" s="183">
        <f t="shared" si="6"/>
        <v>6.9638474621029403</v>
      </c>
      <c r="AF29" s="12">
        <f t="shared" si="6"/>
        <v>7.3963532119168702</v>
      </c>
      <c r="AG29" s="183">
        <f t="shared" si="6"/>
        <v>7.8546263587090968</v>
      </c>
      <c r="AH29" s="183">
        <f t="shared" si="6"/>
        <v>8.3401371560334958</v>
      </c>
      <c r="AI29" s="104">
        <f t="shared" si="6"/>
        <v>8.8544360630510148</v>
      </c>
      <c r="AJ29" s="183">
        <f t="shared" si="6"/>
        <v>9.3991579198394817</v>
      </c>
      <c r="AK29" s="183">
        <f t="shared" si="6"/>
        <v>9.9760263296923259</v>
      </c>
      <c r="AL29" s="183">
        <f t="shared" si="6"/>
        <v>10.586858258157353</v>
      </c>
      <c r="AM29" s="183">
        <f t="shared" si="7"/>
        <v>11.233568858999501</v>
      </c>
      <c r="AN29" s="104">
        <f t="shared" si="7"/>
        <v>11.918176537727231</v>
      </c>
    </row>
    <row r="30" spans="1:40" x14ac:dyDescent="0.4">
      <c r="A30" s="29">
        <v>27</v>
      </c>
      <c r="B30" s="12">
        <f t="shared" si="1"/>
        <v>1.3082088781170802</v>
      </c>
      <c r="C30" s="183">
        <f t="shared" si="1"/>
        <v>1.3985109171547909</v>
      </c>
      <c r="D30" s="183">
        <f t="shared" si="1"/>
        <v>1.4948001774358681</v>
      </c>
      <c r="E30" s="104">
        <f t="shared" si="1"/>
        <v>1.5974573916728199</v>
      </c>
      <c r="F30" s="183">
        <f t="shared" si="1"/>
        <v>1.7068864766411045</v>
      </c>
      <c r="G30" s="183">
        <f t="shared" si="1"/>
        <v>1.8235158827059079</v>
      </c>
      <c r="H30" s="183">
        <f t="shared" si="1"/>
        <v>1.9478000182997122</v>
      </c>
      <c r="I30" s="183">
        <f t="shared" si="1"/>
        <v>2.0802207533143591</v>
      </c>
      <c r="J30" s="12">
        <f t="shared" si="1"/>
        <v>2.2212890055701555</v>
      </c>
      <c r="K30" s="183">
        <f t="shared" si="1"/>
        <v>2.3715464147333356</v>
      </c>
      <c r="L30" s="183">
        <f t="shared" si="1"/>
        <v>2.5315671082714597</v>
      </c>
      <c r="M30" s="104">
        <f t="shared" si="1"/>
        <v>2.7019595642655245</v>
      </c>
      <c r="N30" s="183">
        <f t="shared" si="1"/>
        <v>2.8833685761367969</v>
      </c>
      <c r="O30" s="183">
        <f t="shared" si="1"/>
        <v>3.0764773245979256</v>
      </c>
      <c r="P30" s="183">
        <f t="shared" si="1"/>
        <v>3.2820095623999155</v>
      </c>
      <c r="Q30" s="104">
        <f t="shared" si="1"/>
        <v>3.500731917722351</v>
      </c>
      <c r="S30" s="12">
        <v>27</v>
      </c>
      <c r="T30" s="183">
        <f t="shared" si="5"/>
        <v>3.7334563223415733</v>
      </c>
      <c r="U30" s="183">
        <f t="shared" si="5"/>
        <v>3.9810425710137114</v>
      </c>
      <c r="V30" s="183">
        <f t="shared" si="5"/>
        <v>4.2444010188238011</v>
      </c>
      <c r="W30" s="183">
        <f t="shared" si="6"/>
        <v>4.5244954235834243</v>
      </c>
      <c r="X30" s="12">
        <f t="shared" si="6"/>
        <v>4.8223459407037845</v>
      </c>
      <c r="Y30" s="183">
        <f t="shared" si="6"/>
        <v>5.1390322783332891</v>
      </c>
      <c r="Z30" s="183">
        <f t="shared" si="6"/>
        <v>5.4756970209257094</v>
      </c>
      <c r="AA30" s="104">
        <f t="shared" si="6"/>
        <v>5.8335491298013853</v>
      </c>
      <c r="AB30" s="183">
        <f t="shared" si="6"/>
        <v>6.2138676296766988</v>
      </c>
      <c r="AC30" s="183">
        <f t="shared" si="6"/>
        <v>6.6180054905698853</v>
      </c>
      <c r="AD30" s="183">
        <f t="shared" si="6"/>
        <v>7.0473937149434605</v>
      </c>
      <c r="AE30" s="183">
        <f t="shared" si="6"/>
        <v>7.5035456404159184</v>
      </c>
      <c r="AF30" s="12">
        <f t="shared" si="6"/>
        <v>7.9880614688702201</v>
      </c>
      <c r="AG30" s="183">
        <f t="shared" si="6"/>
        <v>8.5026330333025975</v>
      </c>
      <c r="AH30" s="183">
        <f t="shared" si="6"/>
        <v>9.0490488142963432</v>
      </c>
      <c r="AI30" s="104">
        <f t="shared" si="6"/>
        <v>9.6291992185679778</v>
      </c>
      <c r="AJ30" s="183">
        <f t="shared" si="6"/>
        <v>10.245082132625035</v>
      </c>
      <c r="AK30" s="183">
        <f t="shared" si="6"/>
        <v>10.898808765188866</v>
      </c>
      <c r="AL30" s="183">
        <f t="shared" si="6"/>
        <v>11.5926097926823</v>
      </c>
      <c r="AM30" s="183">
        <f t="shared" si="7"/>
        <v>12.328841822751949</v>
      </c>
      <c r="AN30" s="104">
        <f t="shared" si="7"/>
        <v>13.109994191499956</v>
      </c>
    </row>
    <row r="31" spans="1:40" x14ac:dyDescent="0.4">
      <c r="A31" s="29">
        <v>28</v>
      </c>
      <c r="B31" s="12">
        <f t="shared" si="1"/>
        <v>1.3212909668982511</v>
      </c>
      <c r="C31" s="183">
        <f t="shared" si="1"/>
        <v>1.4159923036192259</v>
      </c>
      <c r="D31" s="183">
        <f t="shared" si="1"/>
        <v>1.5172221800974057</v>
      </c>
      <c r="E31" s="104">
        <f t="shared" si="1"/>
        <v>1.6254128960270944</v>
      </c>
      <c r="F31" s="183">
        <f t="shared" si="1"/>
        <v>1.7410242061739269</v>
      </c>
      <c r="G31" s="183">
        <f t="shared" si="1"/>
        <v>1.864544990066791</v>
      </c>
      <c r="H31" s="183">
        <f t="shared" si="1"/>
        <v>1.9964950187572048</v>
      </c>
      <c r="I31" s="183">
        <f t="shared" si="1"/>
        <v>2.1374268240305039</v>
      </c>
      <c r="J31" s="12">
        <f t="shared" si="1"/>
        <v>2.2879276757372602</v>
      </c>
      <c r="K31" s="183">
        <f t="shared" si="1"/>
        <v>2.4486216732121693</v>
      </c>
      <c r="L31" s="183">
        <f t="shared" si="1"/>
        <v>2.6201719570609607</v>
      </c>
      <c r="M31" s="104">
        <f t="shared" si="1"/>
        <v>2.8032830479254827</v>
      </c>
      <c r="N31" s="183">
        <f t="shared" si="1"/>
        <v>2.9987033191822694</v>
      </c>
      <c r="O31" s="183">
        <f t="shared" si="1"/>
        <v>3.2072276108933369</v>
      </c>
      <c r="P31" s="183">
        <f t="shared" si="1"/>
        <v>3.4296999927079108</v>
      </c>
      <c r="Q31" s="104">
        <f t="shared" si="1"/>
        <v>3.6670166838141633</v>
      </c>
      <c r="S31" s="12">
        <v>28</v>
      </c>
      <c r="T31" s="183">
        <f t="shared" si="5"/>
        <v>3.9201291384586514</v>
      </c>
      <c r="U31" s="183">
        <f t="shared" si="5"/>
        <v>4.1900473059919312</v>
      </c>
      <c r="V31" s="183">
        <f t="shared" si="5"/>
        <v>4.47784307485911</v>
      </c>
      <c r="W31" s="183">
        <f t="shared" si="6"/>
        <v>4.7846539104394719</v>
      </c>
      <c r="X31" s="12">
        <f t="shared" si="6"/>
        <v>5.1116866971460118</v>
      </c>
      <c r="Y31" s="183">
        <f t="shared" si="6"/>
        <v>5.4602217957291197</v>
      </c>
      <c r="Z31" s="183">
        <f t="shared" si="6"/>
        <v>5.8316173272858798</v>
      </c>
      <c r="AA31" s="104">
        <f t="shared" si="6"/>
        <v>6.2273136960629785</v>
      </c>
      <c r="AB31" s="183">
        <f t="shared" si="6"/>
        <v>6.6488383637540664</v>
      </c>
      <c r="AC31" s="183">
        <f t="shared" si="6"/>
        <v>7.0978108886362019</v>
      </c>
      <c r="AD31" s="183">
        <f t="shared" si="6"/>
        <v>7.5759482435642198</v>
      </c>
      <c r="AE31" s="183">
        <f t="shared" si="6"/>
        <v>8.0850704275481515</v>
      </c>
      <c r="AF31" s="12">
        <f t="shared" si="6"/>
        <v>8.6271063863798378</v>
      </c>
      <c r="AG31" s="183">
        <f t="shared" si="6"/>
        <v>9.20410025855006</v>
      </c>
      <c r="AH31" s="183">
        <f t="shared" si="6"/>
        <v>9.8182179635115308</v>
      </c>
      <c r="AI31" s="104">
        <f t="shared" si="6"/>
        <v>10.471754150192673</v>
      </c>
      <c r="AJ31" s="183">
        <f t="shared" si="6"/>
        <v>11.167139524561287</v>
      </c>
      <c r="AK31" s="183">
        <f t="shared" si="6"/>
        <v>11.906948575968835</v>
      </c>
      <c r="AL31" s="183">
        <f t="shared" si="6"/>
        <v>12.693907722987118</v>
      </c>
      <c r="AM31" s="183">
        <f t="shared" si="7"/>
        <v>13.530903900470264</v>
      </c>
      <c r="AN31" s="104">
        <f t="shared" si="7"/>
        <v>14.420993610649951</v>
      </c>
    </row>
    <row r="32" spans="1:40" x14ac:dyDescent="0.4">
      <c r="A32" s="29">
        <v>29</v>
      </c>
      <c r="B32" s="12">
        <f t="shared" si="1"/>
        <v>1.3345038765672337</v>
      </c>
      <c r="C32" s="183">
        <f t="shared" si="1"/>
        <v>1.433692207414466</v>
      </c>
      <c r="D32" s="183">
        <f t="shared" si="1"/>
        <v>1.5399805127988668</v>
      </c>
      <c r="E32" s="104">
        <f t="shared" si="1"/>
        <v>1.6538576217075687</v>
      </c>
      <c r="F32" s="183">
        <f t="shared" si="1"/>
        <v>1.7758446902974052</v>
      </c>
      <c r="G32" s="183">
        <f t="shared" si="1"/>
        <v>1.9064972523432937</v>
      </c>
      <c r="H32" s="183">
        <f t="shared" si="1"/>
        <v>2.0464073942261352</v>
      </c>
      <c r="I32" s="183">
        <f t="shared" si="1"/>
        <v>2.1962060616913432</v>
      </c>
      <c r="J32" s="12">
        <f t="shared" si="1"/>
        <v>2.3565655060093778</v>
      </c>
      <c r="K32" s="183">
        <f t="shared" si="1"/>
        <v>2.5282018775915645</v>
      </c>
      <c r="L32" s="183">
        <f t="shared" si="1"/>
        <v>2.7118779755580937</v>
      </c>
      <c r="M32" s="104">
        <f t="shared" si="1"/>
        <v>2.908406162222688</v>
      </c>
      <c r="N32" s="183">
        <f t="shared" si="1"/>
        <v>3.1186514519495603</v>
      </c>
      <c r="O32" s="183">
        <f t="shared" si="1"/>
        <v>3.3435347843563039</v>
      </c>
      <c r="P32" s="183">
        <f t="shared" si="1"/>
        <v>3.5840364923797674</v>
      </c>
      <c r="Q32" s="104">
        <f t="shared" si="1"/>
        <v>3.8411999762953362</v>
      </c>
      <c r="S32" s="12">
        <v>29</v>
      </c>
      <c r="T32" s="183">
        <f t="shared" si="5"/>
        <v>4.1161355953815848</v>
      </c>
      <c r="U32" s="183">
        <f t="shared" si="5"/>
        <v>4.4100247895565072</v>
      </c>
      <c r="V32" s="183">
        <f t="shared" si="5"/>
        <v>4.7241244439763603</v>
      </c>
      <c r="W32" s="183">
        <f t="shared" si="6"/>
        <v>5.0597715102897416</v>
      </c>
      <c r="X32" s="12">
        <f t="shared" si="6"/>
        <v>5.4183878989747729</v>
      </c>
      <c r="Y32" s="183">
        <f t="shared" si="6"/>
        <v>5.8014856579621892</v>
      </c>
      <c r="Z32" s="183">
        <f t="shared" si="6"/>
        <v>6.2106724535594626</v>
      </c>
      <c r="AA32" s="104">
        <f t="shared" si="6"/>
        <v>6.647657370547229</v>
      </c>
      <c r="AB32" s="183">
        <f t="shared" si="6"/>
        <v>7.1142570492168513</v>
      </c>
      <c r="AC32" s="183">
        <f t="shared" si="6"/>
        <v>7.6124021780623279</v>
      </c>
      <c r="AD32" s="183">
        <f t="shared" si="6"/>
        <v>8.1441443618315379</v>
      </c>
      <c r="AE32" s="183">
        <f t="shared" si="6"/>
        <v>8.7116633856831314</v>
      </c>
      <c r="AF32" s="12">
        <f t="shared" si="6"/>
        <v>9.3172748972902255</v>
      </c>
      <c r="AG32" s="183">
        <f t="shared" si="6"/>
        <v>9.9634385298804418</v>
      </c>
      <c r="AH32" s="183">
        <f t="shared" si="6"/>
        <v>10.652766490410011</v>
      </c>
      <c r="AI32" s="104">
        <f t="shared" si="6"/>
        <v>11.388032638334533</v>
      </c>
      <c r="AJ32" s="183">
        <f t="shared" si="6"/>
        <v>12.172182081771805</v>
      </c>
      <c r="AK32" s="183">
        <f t="shared" si="6"/>
        <v>13.008341319245952</v>
      </c>
      <c r="AL32" s="183">
        <f t="shared" si="6"/>
        <v>13.899828956670893</v>
      </c>
      <c r="AM32" s="183">
        <f t="shared" si="7"/>
        <v>14.850167030766114</v>
      </c>
      <c r="AN32" s="104">
        <f t="shared" si="7"/>
        <v>15.863092971714947</v>
      </c>
    </row>
    <row r="33" spans="1:40" x14ac:dyDescent="0.4">
      <c r="A33" s="29">
        <v>30</v>
      </c>
      <c r="B33" s="12">
        <f t="shared" si="1"/>
        <v>1.3478489153329063</v>
      </c>
      <c r="C33" s="183">
        <f t="shared" si="1"/>
        <v>1.4516133600071472</v>
      </c>
      <c r="D33" s="183">
        <f t="shared" si="1"/>
        <v>1.5630802204908494</v>
      </c>
      <c r="E33" s="104">
        <f t="shared" si="1"/>
        <v>1.6828001300874513</v>
      </c>
      <c r="F33" s="183">
        <f t="shared" si="1"/>
        <v>1.8113615841033535</v>
      </c>
      <c r="G33" s="183">
        <f t="shared" si="1"/>
        <v>1.9493934405210178</v>
      </c>
      <c r="H33" s="183">
        <f t="shared" si="1"/>
        <v>2.097567579081788</v>
      </c>
      <c r="I33" s="183">
        <f t="shared" si="1"/>
        <v>2.2566017283878552</v>
      </c>
      <c r="J33" s="12">
        <f t="shared" si="1"/>
        <v>2.4272624711896591</v>
      </c>
      <c r="K33" s="183">
        <f t="shared" si="1"/>
        <v>2.6103684386132899</v>
      </c>
      <c r="L33" s="183">
        <f t="shared" si="1"/>
        <v>2.8067937047026272</v>
      </c>
      <c r="M33" s="104">
        <f t="shared" si="1"/>
        <v>3.0174713933060393</v>
      </c>
      <c r="N33" s="183">
        <f t="shared" si="1"/>
        <v>3.2433975100275423</v>
      </c>
      <c r="O33" s="183">
        <f t="shared" si="1"/>
        <v>3.4856350126914464</v>
      </c>
      <c r="P33" s="183">
        <f t="shared" si="1"/>
        <v>3.7453181345368556</v>
      </c>
      <c r="Q33" s="104">
        <f t="shared" si="1"/>
        <v>4.0236569751693656</v>
      </c>
      <c r="S33" s="12">
        <v>30</v>
      </c>
      <c r="T33" s="183">
        <f t="shared" si="5"/>
        <v>4.3219423751506625</v>
      </c>
      <c r="U33" s="183">
        <f t="shared" si="5"/>
        <v>4.6415510910082247</v>
      </c>
      <c r="V33" s="183">
        <f t="shared" si="5"/>
        <v>4.9839512883950601</v>
      </c>
      <c r="W33" s="183">
        <f t="shared" si="6"/>
        <v>5.3507083721314022</v>
      </c>
      <c r="X33" s="12">
        <f t="shared" si="6"/>
        <v>5.7434911729132594</v>
      </c>
      <c r="Y33" s="183">
        <f t="shared" si="6"/>
        <v>6.164078511584826</v>
      </c>
      <c r="Z33" s="183">
        <f t="shared" si="6"/>
        <v>6.6143661630408275</v>
      </c>
      <c r="AA33" s="104">
        <f t="shared" si="6"/>
        <v>7.0963742430591665</v>
      </c>
      <c r="AB33" s="183">
        <f t="shared" si="6"/>
        <v>7.6122550426620306</v>
      </c>
      <c r="AC33" s="183">
        <f t="shared" si="6"/>
        <v>8.1643013359718459</v>
      </c>
      <c r="AD33" s="183">
        <f t="shared" si="6"/>
        <v>8.7549551889689017</v>
      </c>
      <c r="AE33" s="183">
        <f t="shared" si="6"/>
        <v>9.3868172980735718</v>
      </c>
      <c r="AF33" s="12">
        <f t="shared" si="6"/>
        <v>10.062656889073445</v>
      </c>
      <c r="AG33" s="183">
        <f t="shared" si="6"/>
        <v>10.785422208595575</v>
      </c>
      <c r="AH33" s="183">
        <f t="shared" si="6"/>
        <v>11.558251642094861</v>
      </c>
      <c r="AI33" s="104">
        <f t="shared" si="6"/>
        <v>12.3844854941888</v>
      </c>
      <c r="AJ33" s="183">
        <f t="shared" si="6"/>
        <v>13.267678469131269</v>
      </c>
      <c r="AK33" s="183">
        <f t="shared" si="6"/>
        <v>14.211612891276205</v>
      </c>
      <c r="AL33" s="183">
        <f t="shared" si="6"/>
        <v>15.22031270755463</v>
      </c>
      <c r="AM33" s="183">
        <f t="shared" si="7"/>
        <v>16.298058316265809</v>
      </c>
      <c r="AN33" s="104">
        <f t="shared" si="7"/>
        <v>17.449402268886445</v>
      </c>
    </row>
    <row r="34" spans="1:40" x14ac:dyDescent="0.4">
      <c r="A34" s="29">
        <v>31</v>
      </c>
      <c r="B34" s="12">
        <f t="shared" si="1"/>
        <v>1.3613274044862349</v>
      </c>
      <c r="C34" s="183">
        <f t="shared" si="1"/>
        <v>1.4697585270072362</v>
      </c>
      <c r="D34" s="183">
        <f t="shared" si="1"/>
        <v>1.586526423798212</v>
      </c>
      <c r="E34" s="104">
        <f t="shared" si="1"/>
        <v>1.7122491323639815</v>
      </c>
      <c r="F34" s="183">
        <f t="shared" si="1"/>
        <v>1.8475888157854201</v>
      </c>
      <c r="G34" s="183">
        <f t="shared" si="1"/>
        <v>1.9932547929327407</v>
      </c>
      <c r="H34" s="183">
        <f t="shared" si="1"/>
        <v>2.1500067685588333</v>
      </c>
      <c r="I34" s="183">
        <f t="shared" si="1"/>
        <v>2.318658275918521</v>
      </c>
      <c r="J34" s="12">
        <f t="shared" si="1"/>
        <v>2.5000803453253493</v>
      </c>
      <c r="K34" s="183">
        <f t="shared" si="1"/>
        <v>2.6952054128682219</v>
      </c>
      <c r="L34" s="183">
        <f t="shared" si="1"/>
        <v>2.9050314843672189</v>
      </c>
      <c r="M34" s="104">
        <f t="shared" si="1"/>
        <v>3.130626570555016</v>
      </c>
      <c r="N34" s="183">
        <f t="shared" si="1"/>
        <v>3.3731334104286441</v>
      </c>
      <c r="O34" s="183">
        <f t="shared" si="1"/>
        <v>3.6337745007308331</v>
      </c>
      <c r="P34" s="183">
        <f t="shared" si="1"/>
        <v>3.9138574505910149</v>
      </c>
      <c r="Q34" s="104">
        <f t="shared" si="1"/>
        <v>4.2147806814899109</v>
      </c>
      <c r="S34" s="12">
        <v>31</v>
      </c>
      <c r="T34" s="183">
        <f t="shared" si="5"/>
        <v>4.5380394939081974</v>
      </c>
      <c r="U34" s="183">
        <f t="shared" si="5"/>
        <v>4.885232523286156</v>
      </c>
      <c r="V34" s="183">
        <f t="shared" si="5"/>
        <v>5.2580686092567879</v>
      </c>
      <c r="W34" s="183">
        <f t="shared" si="6"/>
        <v>5.6583741035289581</v>
      </c>
      <c r="X34" s="12">
        <f t="shared" si="6"/>
        <v>6.0881006432880564</v>
      </c>
      <c r="Y34" s="183">
        <f t="shared" si="6"/>
        <v>6.5493334185588781</v>
      </c>
      <c r="Z34" s="183">
        <f t="shared" si="6"/>
        <v>7.0442999636384798</v>
      </c>
      <c r="AA34" s="104">
        <f t="shared" si="6"/>
        <v>7.5753795044656584</v>
      </c>
      <c r="AB34" s="183">
        <f t="shared" si="6"/>
        <v>8.1451128956483743</v>
      </c>
      <c r="AC34" s="183">
        <f t="shared" si="6"/>
        <v>8.7562131828298035</v>
      </c>
      <c r="AD34" s="183">
        <f t="shared" si="6"/>
        <v>9.4115768281415697</v>
      </c>
      <c r="AE34" s="183">
        <f t="shared" si="6"/>
        <v>10.114295638674273</v>
      </c>
      <c r="AF34" s="12">
        <f t="shared" si="6"/>
        <v>10.867669440199322</v>
      </c>
      <c r="AG34" s="183">
        <f t="shared" si="6"/>
        <v>11.675219540804711</v>
      </c>
      <c r="AH34" s="183">
        <f t="shared" si="6"/>
        <v>12.540703031672924</v>
      </c>
      <c r="AI34" s="104">
        <f t="shared" si="6"/>
        <v>13.46812797493032</v>
      </c>
      <c r="AJ34" s="183">
        <f t="shared" si="6"/>
        <v>14.461769531353083</v>
      </c>
      <c r="AK34" s="183">
        <f t="shared" si="6"/>
        <v>15.526187083719252</v>
      </c>
      <c r="AL34" s="183">
        <f t="shared" ref="AL34:AN50" si="8">(1+AL$2*0.01)^$A34</f>
        <v>16.66624241477232</v>
      </c>
      <c r="AM34" s="183">
        <f t="shared" si="8"/>
        <v>17.887119002101727</v>
      </c>
      <c r="AN34" s="104">
        <f t="shared" si="8"/>
        <v>19.194342495775089</v>
      </c>
    </row>
    <row r="35" spans="1:40" x14ac:dyDescent="0.4">
      <c r="A35" s="29">
        <v>32</v>
      </c>
      <c r="B35" s="12">
        <f t="shared" ref="B35:Q50" si="9">(1+B$2*0.01)^$A35</f>
        <v>1.3749406785310976</v>
      </c>
      <c r="C35" s="183">
        <f t="shared" si="9"/>
        <v>1.4881305085948269</v>
      </c>
      <c r="D35" s="183">
        <f t="shared" si="9"/>
        <v>1.6103243201551849</v>
      </c>
      <c r="E35" s="104">
        <f t="shared" si="9"/>
        <v>1.7422134921803516</v>
      </c>
      <c r="F35" s="183">
        <f t="shared" si="9"/>
        <v>1.8845405921011289</v>
      </c>
      <c r="G35" s="183">
        <f t="shared" si="9"/>
        <v>2.0381030257737267</v>
      </c>
      <c r="H35" s="183">
        <f t="shared" si="9"/>
        <v>2.2037569377728037</v>
      </c>
      <c r="I35" s="183">
        <f t="shared" si="9"/>
        <v>2.3824213785062804</v>
      </c>
      <c r="J35" s="12">
        <f t="shared" si="9"/>
        <v>2.5750827556851092</v>
      </c>
      <c r="K35" s="183">
        <f t="shared" si="9"/>
        <v>2.7827995887864398</v>
      </c>
      <c r="L35" s="183">
        <f t="shared" si="9"/>
        <v>3.0067075863200707</v>
      </c>
      <c r="M35" s="104">
        <f t="shared" si="9"/>
        <v>3.2480250669508295</v>
      </c>
      <c r="N35" s="183">
        <f t="shared" si="9"/>
        <v>3.5080587468457902</v>
      </c>
      <c r="O35" s="183">
        <f t="shared" si="9"/>
        <v>3.7882099170118937</v>
      </c>
      <c r="P35" s="183">
        <f t="shared" si="9"/>
        <v>4.0899810358676083</v>
      </c>
      <c r="Q35" s="104">
        <f t="shared" si="9"/>
        <v>4.4149827638606824</v>
      </c>
      <c r="S35" s="12">
        <v>32</v>
      </c>
      <c r="T35" s="183">
        <f t="shared" si="5"/>
        <v>4.7649414686036069</v>
      </c>
      <c r="U35" s="183">
        <f t="shared" si="5"/>
        <v>5.1417072307586791</v>
      </c>
      <c r="V35" s="183">
        <f t="shared" si="5"/>
        <v>5.5472623827659113</v>
      </c>
      <c r="W35" s="183">
        <f t="shared" ref="W35:AL50" si="10">(1+W$2*0.01)^$A35</f>
        <v>5.9837306144818756</v>
      </c>
      <c r="X35" s="12">
        <f t="shared" si="10"/>
        <v>6.4533866818853385</v>
      </c>
      <c r="Y35" s="183">
        <f t="shared" si="10"/>
        <v>6.9586667572188077</v>
      </c>
      <c r="Z35" s="183">
        <f t="shared" si="10"/>
        <v>7.5021794612749799</v>
      </c>
      <c r="AA35" s="104">
        <f t="shared" si="10"/>
        <v>8.0867176210170904</v>
      </c>
      <c r="AB35" s="183">
        <f t="shared" si="10"/>
        <v>8.7152707983437594</v>
      </c>
      <c r="AC35" s="183">
        <f t="shared" si="10"/>
        <v>9.3910386385849645</v>
      </c>
      <c r="AD35" s="183">
        <f t="shared" si="10"/>
        <v>10.117445090252186</v>
      </c>
      <c r="AE35" s="183">
        <f t="shared" si="10"/>
        <v>10.898153550671529</v>
      </c>
      <c r="AF35" s="12">
        <f t="shared" si="10"/>
        <v>11.737082995415268</v>
      </c>
      <c r="AG35" s="183">
        <f t="shared" si="10"/>
        <v>12.638425152921098</v>
      </c>
      <c r="AH35" s="183">
        <f t="shared" si="10"/>
        <v>13.606662789365123</v>
      </c>
      <c r="AI35" s="104">
        <f t="shared" si="10"/>
        <v>14.646589172736721</v>
      </c>
      <c r="AJ35" s="183">
        <f t="shared" si="10"/>
        <v>15.76332878917486</v>
      </c>
      <c r="AK35" s="183">
        <f t="shared" si="10"/>
        <v>16.962359388963286</v>
      </c>
      <c r="AL35" s="183">
        <f t="shared" si="10"/>
        <v>18.249535444175692</v>
      </c>
      <c r="AM35" s="183">
        <f t="shared" si="8"/>
        <v>19.631113104806641</v>
      </c>
      <c r="AN35" s="104">
        <f t="shared" si="8"/>
        <v>21.113776745352599</v>
      </c>
    </row>
    <row r="36" spans="1:40" x14ac:dyDescent="0.4">
      <c r="A36" s="29">
        <v>33</v>
      </c>
      <c r="B36" s="12">
        <f t="shared" si="9"/>
        <v>1.3886900853164086</v>
      </c>
      <c r="C36" s="183">
        <f t="shared" si="9"/>
        <v>1.5067321399522622</v>
      </c>
      <c r="D36" s="183">
        <f t="shared" si="9"/>
        <v>1.6344791849575124</v>
      </c>
      <c r="E36" s="104">
        <f t="shared" si="9"/>
        <v>1.7727022282935079</v>
      </c>
      <c r="F36" s="183">
        <f t="shared" si="9"/>
        <v>1.9222314039431516</v>
      </c>
      <c r="G36" s="183">
        <f t="shared" si="9"/>
        <v>2.0839603438536356</v>
      </c>
      <c r="H36" s="183">
        <f t="shared" si="9"/>
        <v>2.2588508612171236</v>
      </c>
      <c r="I36" s="183">
        <f t="shared" si="9"/>
        <v>2.4479379664152034</v>
      </c>
      <c r="J36" s="12">
        <f t="shared" si="9"/>
        <v>2.6523352383556626</v>
      </c>
      <c r="K36" s="183">
        <f t="shared" si="9"/>
        <v>2.873240575421999</v>
      </c>
      <c r="L36" s="183">
        <f t="shared" si="9"/>
        <v>3.111942351841273</v>
      </c>
      <c r="M36" s="104">
        <f t="shared" si="9"/>
        <v>3.3698260069614858</v>
      </c>
      <c r="N36" s="183">
        <f t="shared" si="9"/>
        <v>3.6483810967196217</v>
      </c>
      <c r="O36" s="183">
        <f t="shared" si="9"/>
        <v>3.9492088384848989</v>
      </c>
      <c r="P36" s="183">
        <f t="shared" si="9"/>
        <v>4.27403018248165</v>
      </c>
      <c r="Q36" s="104">
        <f t="shared" si="9"/>
        <v>4.6246944451440655</v>
      </c>
      <c r="S36" s="12">
        <v>33</v>
      </c>
      <c r="T36" s="183">
        <f t="shared" si="5"/>
        <v>5.0031885420337874</v>
      </c>
      <c r="U36" s="183">
        <f t="shared" si="5"/>
        <v>5.4116468603735095</v>
      </c>
      <c r="V36" s="183">
        <f t="shared" si="5"/>
        <v>5.8523618138180362</v>
      </c>
      <c r="W36" s="183">
        <f t="shared" si="10"/>
        <v>6.3277951248145845</v>
      </c>
      <c r="X36" s="12">
        <f t="shared" si="10"/>
        <v>6.8405898827984588</v>
      </c>
      <c r="Y36" s="183">
        <f t="shared" si="10"/>
        <v>7.3935834295449832</v>
      </c>
      <c r="Z36" s="183">
        <f t="shared" si="10"/>
        <v>7.9898211262578531</v>
      </c>
      <c r="AA36" s="104">
        <f t="shared" si="10"/>
        <v>8.632571060435744</v>
      </c>
      <c r="AB36" s="183">
        <f t="shared" si="10"/>
        <v>9.3253397542278229</v>
      </c>
      <c r="AC36" s="183">
        <f t="shared" si="10"/>
        <v>10.071888939882374</v>
      </c>
      <c r="AD36" s="183">
        <f t="shared" si="10"/>
        <v>10.8762534720211</v>
      </c>
      <c r="AE36" s="183">
        <f t="shared" si="10"/>
        <v>11.742760450848571</v>
      </c>
      <c r="AF36" s="12">
        <f t="shared" si="10"/>
        <v>12.676049635048489</v>
      </c>
      <c r="AG36" s="183">
        <f t="shared" si="10"/>
        <v>13.681095228037089</v>
      </c>
      <c r="AH36" s="183">
        <f t="shared" si="10"/>
        <v>14.763229126461157</v>
      </c>
      <c r="AI36" s="104">
        <f t="shared" si="10"/>
        <v>15.928165725351183</v>
      </c>
      <c r="AJ36" s="183">
        <f t="shared" si="10"/>
        <v>17.182028380200599</v>
      </c>
      <c r="AK36" s="183">
        <f t="shared" si="10"/>
        <v>18.531377632442389</v>
      </c>
      <c r="AL36" s="183">
        <f t="shared" si="10"/>
        <v>19.983241311372382</v>
      </c>
      <c r="AM36" s="183">
        <f t="shared" si="8"/>
        <v>21.545146632525288</v>
      </c>
      <c r="AN36" s="104">
        <f t="shared" si="8"/>
        <v>23.225154419887861</v>
      </c>
    </row>
    <row r="37" spans="1:40" x14ac:dyDescent="0.4">
      <c r="A37" s="29">
        <v>34</v>
      </c>
      <c r="B37" s="12">
        <f t="shared" si="9"/>
        <v>1.4025769861695727</v>
      </c>
      <c r="C37" s="183">
        <f t="shared" si="9"/>
        <v>1.5255662917016655</v>
      </c>
      <c r="D37" s="183">
        <f t="shared" si="9"/>
        <v>1.6589963727318748</v>
      </c>
      <c r="E37" s="104">
        <f t="shared" si="9"/>
        <v>1.8037245172886442</v>
      </c>
      <c r="F37" s="183">
        <f t="shared" si="9"/>
        <v>1.9606760320220145</v>
      </c>
      <c r="G37" s="183">
        <f t="shared" si="9"/>
        <v>2.130849451590342</v>
      </c>
      <c r="H37" s="183">
        <f t="shared" si="9"/>
        <v>2.3153221327475517</v>
      </c>
      <c r="I37" s="183">
        <f t="shared" si="9"/>
        <v>2.5152562604916215</v>
      </c>
      <c r="J37" s="12">
        <f t="shared" si="9"/>
        <v>2.7319052955063321</v>
      </c>
      <c r="K37" s="183">
        <f t="shared" si="9"/>
        <v>2.9666208941232139</v>
      </c>
      <c r="L37" s="183">
        <f t="shared" si="9"/>
        <v>3.2208603341557174</v>
      </c>
      <c r="M37" s="104">
        <f t="shared" si="9"/>
        <v>3.4961944822225419</v>
      </c>
      <c r="N37" s="183">
        <f t="shared" si="9"/>
        <v>3.7943163405884071</v>
      </c>
      <c r="O37" s="183">
        <f t="shared" si="9"/>
        <v>4.117050214120507</v>
      </c>
      <c r="P37" s="183">
        <f t="shared" si="9"/>
        <v>4.4663615406933239</v>
      </c>
      <c r="Q37" s="104">
        <f t="shared" si="9"/>
        <v>4.8443674312884095</v>
      </c>
      <c r="S37" s="12">
        <v>34</v>
      </c>
      <c r="T37" s="183">
        <f t="shared" si="5"/>
        <v>5.2533479691354765</v>
      </c>
      <c r="U37" s="183">
        <f t="shared" si="5"/>
        <v>5.6957583205431188</v>
      </c>
      <c r="V37" s="183">
        <f t="shared" si="5"/>
        <v>6.1742417135780281</v>
      </c>
      <c r="W37" s="183">
        <f t="shared" si="10"/>
        <v>6.6916433444914238</v>
      </c>
      <c r="X37" s="12">
        <f t="shared" si="10"/>
        <v>7.2510252757663674</v>
      </c>
      <c r="Y37" s="183">
        <f t="shared" si="10"/>
        <v>7.855682393891545</v>
      </c>
      <c r="Z37" s="183">
        <f t="shared" si="10"/>
        <v>8.5091594994646123</v>
      </c>
      <c r="AA37" s="104">
        <f t="shared" si="10"/>
        <v>9.2152696070151556</v>
      </c>
      <c r="AB37" s="183">
        <f t="shared" si="10"/>
        <v>9.9781135370237699</v>
      </c>
      <c r="AC37" s="183">
        <f t="shared" si="10"/>
        <v>10.802100888023846</v>
      </c>
      <c r="AD37" s="183">
        <f t="shared" si="10"/>
        <v>11.691972482422681</v>
      </c>
      <c r="AE37" s="183">
        <f t="shared" si="10"/>
        <v>12.652824385789334</v>
      </c>
      <c r="AF37" s="12">
        <f t="shared" si="10"/>
        <v>13.690133605852369</v>
      </c>
      <c r="AG37" s="183">
        <f t="shared" si="10"/>
        <v>14.809785584350147</v>
      </c>
      <c r="AH37" s="183">
        <f t="shared" si="10"/>
        <v>16.018103602210356</v>
      </c>
      <c r="AI37" s="104">
        <f t="shared" si="10"/>
        <v>17.321880226319408</v>
      </c>
      <c r="AJ37" s="183">
        <f t="shared" si="10"/>
        <v>18.728410934418655</v>
      </c>
      <c r="AK37" s="183">
        <f t="shared" si="10"/>
        <v>20.245530063443312</v>
      </c>
      <c r="AL37" s="183">
        <f t="shared" si="10"/>
        <v>21.881649235952757</v>
      </c>
      <c r="AM37" s="183">
        <f t="shared" si="8"/>
        <v>23.645798429196503</v>
      </c>
      <c r="AN37" s="104">
        <f t="shared" si="8"/>
        <v>25.547669861876649</v>
      </c>
    </row>
    <row r="38" spans="1:40" x14ac:dyDescent="0.4">
      <c r="A38" s="29">
        <v>35</v>
      </c>
      <c r="B38" s="12">
        <f t="shared" si="9"/>
        <v>1.4166027560312682</v>
      </c>
      <c r="C38" s="183">
        <f t="shared" si="9"/>
        <v>1.5446358703479361</v>
      </c>
      <c r="D38" s="183">
        <f t="shared" si="9"/>
        <v>1.6838813183228529</v>
      </c>
      <c r="E38" s="104">
        <f t="shared" si="9"/>
        <v>1.8352896963411955</v>
      </c>
      <c r="F38" s="183">
        <f t="shared" si="9"/>
        <v>1.9998895526624547</v>
      </c>
      <c r="G38" s="183">
        <f t="shared" si="9"/>
        <v>2.1787935642511247</v>
      </c>
      <c r="H38" s="183">
        <f t="shared" si="9"/>
        <v>2.3732051860662402</v>
      </c>
      <c r="I38" s="183">
        <f t="shared" si="9"/>
        <v>2.5844258076551414</v>
      </c>
      <c r="J38" s="12">
        <f t="shared" si="9"/>
        <v>2.8138624543715225</v>
      </c>
      <c r="K38" s="183">
        <f t="shared" si="9"/>
        <v>3.0630360731822179</v>
      </c>
      <c r="L38" s="183">
        <f t="shared" si="9"/>
        <v>3.3335904458511671</v>
      </c>
      <c r="M38" s="104">
        <f t="shared" si="9"/>
        <v>3.6273017753058876</v>
      </c>
      <c r="N38" s="183">
        <f t="shared" si="9"/>
        <v>3.9460889942119435</v>
      </c>
      <c r="O38" s="183">
        <f t="shared" si="9"/>
        <v>4.2920248482206294</v>
      </c>
      <c r="P38" s="183">
        <f t="shared" si="9"/>
        <v>4.6673478100245234</v>
      </c>
      <c r="Q38" s="104">
        <f t="shared" si="9"/>
        <v>5.0744748842746086</v>
      </c>
      <c r="S38" s="12">
        <v>35</v>
      </c>
      <c r="T38" s="183">
        <f t="shared" si="5"/>
        <v>5.5160153675922512</v>
      </c>
      <c r="U38" s="183">
        <f t="shared" si="5"/>
        <v>5.9947856323716326</v>
      </c>
      <c r="V38" s="183">
        <f t="shared" si="5"/>
        <v>6.5138250078248188</v>
      </c>
      <c r="W38" s="183">
        <f t="shared" si="10"/>
        <v>7.0764128367996806</v>
      </c>
      <c r="X38" s="12">
        <f t="shared" si="10"/>
        <v>7.6860867923123504</v>
      </c>
      <c r="Y38" s="183">
        <f t="shared" si="10"/>
        <v>8.3466625435097654</v>
      </c>
      <c r="Z38" s="183">
        <f t="shared" si="10"/>
        <v>9.0622548669298109</v>
      </c>
      <c r="AA38" s="104">
        <f t="shared" si="10"/>
        <v>9.837300305488677</v>
      </c>
      <c r="AB38" s="183">
        <f t="shared" si="10"/>
        <v>10.676581484615435</v>
      </c>
      <c r="AC38" s="183">
        <f t="shared" si="10"/>
        <v>11.585253202405575</v>
      </c>
      <c r="AD38" s="183">
        <f t="shared" si="10"/>
        <v>12.568870418604382</v>
      </c>
      <c r="AE38" s="183">
        <f t="shared" si="10"/>
        <v>13.633418275688006</v>
      </c>
      <c r="AF38" s="12">
        <f t="shared" si="10"/>
        <v>14.785344294320559</v>
      </c>
      <c r="AG38" s="183">
        <f t="shared" si="10"/>
        <v>16.031592895059035</v>
      </c>
      <c r="AH38" s="183">
        <f t="shared" si="10"/>
        <v>17.379642408398237</v>
      </c>
      <c r="AI38" s="104">
        <f t="shared" si="10"/>
        <v>18.837544746122358</v>
      </c>
      <c r="AJ38" s="183">
        <f t="shared" si="10"/>
        <v>20.413967918516335</v>
      </c>
      <c r="AK38" s="183">
        <f t="shared" si="10"/>
        <v>22.118241594311819</v>
      </c>
      <c r="AL38" s="183">
        <f t="shared" si="10"/>
        <v>23.96040591336827</v>
      </c>
      <c r="AM38" s="183">
        <f t="shared" si="8"/>
        <v>25.951263776043156</v>
      </c>
      <c r="AN38" s="104">
        <f t="shared" si="8"/>
        <v>28.102436848064318</v>
      </c>
    </row>
    <row r="39" spans="1:40" x14ac:dyDescent="0.4">
      <c r="A39" s="29">
        <v>36</v>
      </c>
      <c r="B39" s="12">
        <f t="shared" si="9"/>
        <v>1.430768783591581</v>
      </c>
      <c r="C39" s="183">
        <f t="shared" si="9"/>
        <v>1.5639438187272854</v>
      </c>
      <c r="D39" s="183">
        <f t="shared" si="9"/>
        <v>1.7091395380976955</v>
      </c>
      <c r="E39" s="104">
        <f t="shared" si="9"/>
        <v>1.8674072660271668</v>
      </c>
      <c r="F39" s="183">
        <f t="shared" si="9"/>
        <v>2.0398873437157037</v>
      </c>
      <c r="G39" s="183">
        <f t="shared" si="9"/>
        <v>2.2278164194467749</v>
      </c>
      <c r="H39" s="183">
        <f t="shared" si="9"/>
        <v>2.4325353157178964</v>
      </c>
      <c r="I39" s="183">
        <f t="shared" si="9"/>
        <v>2.6554975173656579</v>
      </c>
      <c r="J39" s="12">
        <f t="shared" si="9"/>
        <v>2.898278328002668</v>
      </c>
      <c r="K39" s="183">
        <f t="shared" si="9"/>
        <v>3.1625847455606402</v>
      </c>
      <c r="L39" s="183">
        <f t="shared" si="9"/>
        <v>3.4502661114559579</v>
      </c>
      <c r="M39" s="104">
        <f t="shared" si="9"/>
        <v>3.7633255918798594</v>
      </c>
      <c r="N39" s="183">
        <f t="shared" si="9"/>
        <v>4.103932553980421</v>
      </c>
      <c r="O39" s="183">
        <f t="shared" si="9"/>
        <v>4.4744359042700053</v>
      </c>
      <c r="P39" s="183">
        <f t="shared" si="9"/>
        <v>4.8773784614756259</v>
      </c>
      <c r="Q39" s="104">
        <f t="shared" si="9"/>
        <v>5.3155124412776535</v>
      </c>
      <c r="S39" s="12">
        <v>36</v>
      </c>
      <c r="T39" s="183">
        <f t="shared" si="5"/>
        <v>5.791816135971863</v>
      </c>
      <c r="U39" s="183">
        <f t="shared" si="5"/>
        <v>6.3095118780711434</v>
      </c>
      <c r="V39" s="183">
        <f t="shared" si="5"/>
        <v>6.8720853832551843</v>
      </c>
      <c r="W39" s="183">
        <f t="shared" si="10"/>
        <v>7.4833065749156633</v>
      </c>
      <c r="X39" s="12">
        <f t="shared" si="10"/>
        <v>8.1472519998510915</v>
      </c>
      <c r="Y39" s="183">
        <f t="shared" si="10"/>
        <v>8.8683289524791267</v>
      </c>
      <c r="Z39" s="183">
        <f t="shared" si="10"/>
        <v>9.6513014332802491</v>
      </c>
      <c r="AA39" s="104">
        <f t="shared" si="10"/>
        <v>10.501318076109163</v>
      </c>
      <c r="AB39" s="183">
        <f t="shared" si="10"/>
        <v>11.423942188538515</v>
      </c>
      <c r="AC39" s="183">
        <f t="shared" si="10"/>
        <v>12.42518405957998</v>
      </c>
      <c r="AD39" s="183">
        <f t="shared" si="10"/>
        <v>13.511535699999712</v>
      </c>
      <c r="AE39" s="183">
        <f t="shared" si="10"/>
        <v>14.690008192053824</v>
      </c>
      <c r="AF39" s="12">
        <f t="shared" si="10"/>
        <v>15.968171837866207</v>
      </c>
      <c r="AG39" s="183">
        <f t="shared" si="10"/>
        <v>17.354199308901403</v>
      </c>
      <c r="AH39" s="183">
        <f t="shared" si="10"/>
        <v>18.856912013112083</v>
      </c>
      <c r="AI39" s="104">
        <f t="shared" si="10"/>
        <v>20.485829911408057</v>
      </c>
      <c r="AJ39" s="183">
        <f t="shared" si="10"/>
        <v>22.251225031182805</v>
      </c>
      <c r="AK39" s="183">
        <f t="shared" si="10"/>
        <v>24.164178941785664</v>
      </c>
      <c r="AL39" s="183">
        <f t="shared" si="10"/>
        <v>26.236644475138256</v>
      </c>
      <c r="AM39" s="183">
        <f t="shared" si="8"/>
        <v>28.481511994207366</v>
      </c>
      <c r="AN39" s="104">
        <f t="shared" si="8"/>
        <v>30.912680532870748</v>
      </c>
    </row>
    <row r="40" spans="1:40" x14ac:dyDescent="0.4">
      <c r="A40" s="29">
        <v>37</v>
      </c>
      <c r="B40" s="12">
        <f t="shared" si="9"/>
        <v>1.4450764714274968</v>
      </c>
      <c r="C40" s="183">
        <f t="shared" si="9"/>
        <v>1.5834931164613764</v>
      </c>
      <c r="D40" s="183">
        <f t="shared" si="9"/>
        <v>1.7347766311691606</v>
      </c>
      <c r="E40" s="104">
        <f t="shared" si="9"/>
        <v>1.9000868931826425</v>
      </c>
      <c r="F40" s="183">
        <f t="shared" si="9"/>
        <v>2.080685090590018</v>
      </c>
      <c r="G40" s="183">
        <f t="shared" si="9"/>
        <v>2.2779422888843275</v>
      </c>
      <c r="H40" s="183">
        <f t="shared" si="9"/>
        <v>2.4933486986108435</v>
      </c>
      <c r="I40" s="183">
        <f t="shared" si="9"/>
        <v>2.728523699093214</v>
      </c>
      <c r="J40" s="12">
        <f t="shared" si="9"/>
        <v>2.9852266778427476</v>
      </c>
      <c r="K40" s="183">
        <f t="shared" si="9"/>
        <v>3.265368749791361</v>
      </c>
      <c r="L40" s="183">
        <f t="shared" si="9"/>
        <v>3.571025425356916</v>
      </c>
      <c r="M40" s="104">
        <f t="shared" si="9"/>
        <v>3.9044503015753542</v>
      </c>
      <c r="N40" s="183">
        <f t="shared" si="9"/>
        <v>4.268089856139639</v>
      </c>
      <c r="O40" s="183">
        <f t="shared" si="9"/>
        <v>4.6645994302014797</v>
      </c>
      <c r="P40" s="183">
        <f t="shared" si="9"/>
        <v>5.0968604922420289</v>
      </c>
      <c r="Q40" s="104">
        <f t="shared" si="9"/>
        <v>5.5679992822383424</v>
      </c>
      <c r="S40" s="12">
        <v>37</v>
      </c>
      <c r="T40" s="183">
        <f t="shared" si="5"/>
        <v>6.0814069427704567</v>
      </c>
      <c r="U40" s="183">
        <f t="shared" si="5"/>
        <v>6.6407612516698782</v>
      </c>
      <c r="V40" s="183">
        <f t="shared" si="5"/>
        <v>7.2500500793342191</v>
      </c>
      <c r="W40" s="183">
        <f t="shared" si="10"/>
        <v>7.9135967029733161</v>
      </c>
      <c r="X40" s="12">
        <f t="shared" si="10"/>
        <v>8.6360871198421574</v>
      </c>
      <c r="Y40" s="183">
        <f t="shared" si="10"/>
        <v>9.4225995120090715</v>
      </c>
      <c r="Z40" s="183">
        <f t="shared" si="10"/>
        <v>10.278636026443465</v>
      </c>
      <c r="AA40" s="104">
        <f t="shared" si="10"/>
        <v>11.210157046246529</v>
      </c>
      <c r="AB40" s="183">
        <f t="shared" si="10"/>
        <v>12.223618141736212</v>
      </c>
      <c r="AC40" s="183">
        <f t="shared" si="10"/>
        <v>13.326009903899529</v>
      </c>
      <c r="AD40" s="183">
        <f t="shared" si="10"/>
        <v>14.524900877499689</v>
      </c>
      <c r="AE40" s="183">
        <f t="shared" si="10"/>
        <v>15.828483826937996</v>
      </c>
      <c r="AF40" s="12">
        <f t="shared" si="10"/>
        <v>17.245625584895503</v>
      </c>
      <c r="AG40" s="183">
        <f t="shared" si="10"/>
        <v>18.785920751885769</v>
      </c>
      <c r="AH40" s="183">
        <f t="shared" si="10"/>
        <v>20.45974953422661</v>
      </c>
      <c r="AI40" s="104">
        <f t="shared" si="10"/>
        <v>22.27834002865626</v>
      </c>
      <c r="AJ40" s="183">
        <f t="shared" si="10"/>
        <v>24.253835283989257</v>
      </c>
      <c r="AK40" s="183">
        <f t="shared" si="10"/>
        <v>26.399365493900838</v>
      </c>
      <c r="AL40" s="183">
        <f t="shared" si="10"/>
        <v>28.729125700276391</v>
      </c>
      <c r="AM40" s="183">
        <f t="shared" si="8"/>
        <v>31.25845941364258</v>
      </c>
      <c r="AN40" s="104">
        <f t="shared" si="8"/>
        <v>34.003948586157826</v>
      </c>
    </row>
    <row r="41" spans="1:40" x14ac:dyDescent="0.4">
      <c r="A41" s="29">
        <v>38</v>
      </c>
      <c r="B41" s="12">
        <f t="shared" si="9"/>
        <v>1.4595272361417719</v>
      </c>
      <c r="C41" s="183">
        <f t="shared" si="9"/>
        <v>1.6032867804171436</v>
      </c>
      <c r="D41" s="183">
        <f t="shared" si="9"/>
        <v>1.7607982806366977</v>
      </c>
      <c r="E41" s="104">
        <f t="shared" si="9"/>
        <v>1.9333384138133387</v>
      </c>
      <c r="F41" s="183">
        <f t="shared" si="9"/>
        <v>2.1222987924018186</v>
      </c>
      <c r="G41" s="183">
        <f t="shared" si="9"/>
        <v>2.3291959903842248</v>
      </c>
      <c r="H41" s="183">
        <f t="shared" si="9"/>
        <v>2.555682416076114</v>
      </c>
      <c r="I41" s="183">
        <f t="shared" si="9"/>
        <v>2.8035581008182771</v>
      </c>
      <c r="J41" s="12">
        <f t="shared" si="9"/>
        <v>3.0747834781780301</v>
      </c>
      <c r="K41" s="183">
        <f t="shared" si="9"/>
        <v>3.3714932341595798</v>
      </c>
      <c r="L41" s="183">
        <f t="shared" si="9"/>
        <v>3.6960113152444083</v>
      </c>
      <c r="M41" s="104">
        <f t="shared" si="9"/>
        <v>4.05086718788443</v>
      </c>
      <c r="N41" s="183">
        <f t="shared" si="9"/>
        <v>4.4388134503852239</v>
      </c>
      <c r="O41" s="183">
        <f t="shared" si="9"/>
        <v>4.8628449059850425</v>
      </c>
      <c r="P41" s="183">
        <f t="shared" si="9"/>
        <v>5.3262192143929195</v>
      </c>
      <c r="Q41" s="104">
        <f t="shared" si="9"/>
        <v>5.832479248144665</v>
      </c>
      <c r="S41" s="12">
        <v>38</v>
      </c>
      <c r="T41" s="183">
        <f t="shared" si="5"/>
        <v>6.3854772899089784</v>
      </c>
      <c r="U41" s="183">
        <f t="shared" si="5"/>
        <v>6.9894012173825466</v>
      </c>
      <c r="V41" s="183">
        <f t="shared" si="5"/>
        <v>7.6488028336976006</v>
      </c>
      <c r="W41" s="183">
        <f t="shared" si="10"/>
        <v>8.3686285133942828</v>
      </c>
      <c r="X41" s="12">
        <f t="shared" si="10"/>
        <v>9.1542523470326884</v>
      </c>
      <c r="Y41" s="183">
        <f t="shared" si="10"/>
        <v>10.011511981509639</v>
      </c>
      <c r="Z41" s="183">
        <f t="shared" si="10"/>
        <v>10.946747368162288</v>
      </c>
      <c r="AA41" s="104">
        <f t="shared" si="10"/>
        <v>11.966842646868169</v>
      </c>
      <c r="AB41" s="183">
        <f t="shared" si="10"/>
        <v>13.079271411657746</v>
      </c>
      <c r="AC41" s="183">
        <f t="shared" si="10"/>
        <v>14.292145621932244</v>
      </c>
      <c r="AD41" s="183">
        <f t="shared" si="10"/>
        <v>15.614268443312165</v>
      </c>
      <c r="AE41" s="183">
        <f t="shared" si="10"/>
        <v>17.05519132352569</v>
      </c>
      <c r="AF41" s="12">
        <f t="shared" si="10"/>
        <v>18.625275631687146</v>
      </c>
      <c r="AG41" s="183">
        <f t="shared" si="10"/>
        <v>20.335759213916344</v>
      </c>
      <c r="AH41" s="183">
        <f t="shared" si="10"/>
        <v>22.198828244635873</v>
      </c>
      <c r="AI41" s="104">
        <f t="shared" si="10"/>
        <v>24.227694781163681</v>
      </c>
      <c r="AJ41" s="183">
        <f t="shared" si="10"/>
        <v>26.436680459548295</v>
      </c>
      <c r="AK41" s="183">
        <f t="shared" si="10"/>
        <v>28.841306802086667</v>
      </c>
      <c r="AL41" s="183">
        <f t="shared" si="10"/>
        <v>31.45839264180265</v>
      </c>
      <c r="AM41" s="183">
        <f t="shared" si="8"/>
        <v>34.306159206472728</v>
      </c>
      <c r="AN41" s="104">
        <f t="shared" si="8"/>
        <v>37.404343444773616</v>
      </c>
    </row>
    <row r="42" spans="1:40" x14ac:dyDescent="0.4">
      <c r="A42" s="29">
        <v>39</v>
      </c>
      <c r="B42" s="12">
        <f t="shared" si="9"/>
        <v>1.4741225085031893</v>
      </c>
      <c r="C42" s="183">
        <f t="shared" si="9"/>
        <v>1.6233278651723577</v>
      </c>
      <c r="D42" s="183">
        <f t="shared" si="9"/>
        <v>1.7872102548462478</v>
      </c>
      <c r="E42" s="104">
        <f t="shared" si="9"/>
        <v>1.9671718360550718</v>
      </c>
      <c r="F42" s="183">
        <f t="shared" si="9"/>
        <v>2.1647447682498542</v>
      </c>
      <c r="G42" s="183">
        <f t="shared" si="9"/>
        <v>2.3816029001678696</v>
      </c>
      <c r="H42" s="183">
        <f t="shared" si="9"/>
        <v>2.6195744764780171</v>
      </c>
      <c r="I42" s="183">
        <f t="shared" si="9"/>
        <v>2.8806559485907797</v>
      </c>
      <c r="J42" s="12">
        <f t="shared" si="9"/>
        <v>3.1670269825233714</v>
      </c>
      <c r="K42" s="183">
        <f t="shared" si="9"/>
        <v>3.4810667642697664</v>
      </c>
      <c r="L42" s="183">
        <f t="shared" si="9"/>
        <v>3.8253717112779619</v>
      </c>
      <c r="M42" s="104">
        <f t="shared" si="9"/>
        <v>4.2027747074300965</v>
      </c>
      <c r="N42" s="183">
        <f t="shared" si="9"/>
        <v>4.6163659884006325</v>
      </c>
      <c r="O42" s="183">
        <f t="shared" si="9"/>
        <v>5.0695158144894075</v>
      </c>
      <c r="P42" s="183">
        <f t="shared" si="9"/>
        <v>5.5658990790406007</v>
      </c>
      <c r="Q42" s="104">
        <f t="shared" si="9"/>
        <v>6.1095220124315368</v>
      </c>
      <c r="S42" s="12">
        <v>39</v>
      </c>
      <c r="T42" s="183">
        <f t="shared" si="5"/>
        <v>6.7047511544044287</v>
      </c>
      <c r="U42" s="183">
        <f t="shared" si="5"/>
        <v>7.3563447812951299</v>
      </c>
      <c r="V42" s="183">
        <f t="shared" si="5"/>
        <v>8.0694869895509687</v>
      </c>
      <c r="W42" s="183">
        <f t="shared" si="10"/>
        <v>8.8498246529144549</v>
      </c>
      <c r="X42" s="12">
        <f t="shared" si="10"/>
        <v>9.703507487854651</v>
      </c>
      <c r="Y42" s="183">
        <f t="shared" si="10"/>
        <v>10.637231480353991</v>
      </c>
      <c r="Z42" s="183">
        <f t="shared" si="10"/>
        <v>11.658285947092835</v>
      </c>
      <c r="AA42" s="104">
        <f t="shared" si="10"/>
        <v>12.774604525531768</v>
      </c>
      <c r="AB42" s="183">
        <f t="shared" si="10"/>
        <v>13.994820410473789</v>
      </c>
      <c r="AC42" s="183">
        <f t="shared" si="10"/>
        <v>15.32832617952233</v>
      </c>
      <c r="AD42" s="183">
        <f t="shared" si="10"/>
        <v>16.785338576560576</v>
      </c>
      <c r="AE42" s="183">
        <f t="shared" si="10"/>
        <v>18.376968651098927</v>
      </c>
      <c r="AF42" s="12">
        <f t="shared" si="10"/>
        <v>20.115297682222117</v>
      </c>
      <c r="AG42" s="183">
        <f t="shared" si="10"/>
        <v>22.013459349064444</v>
      </c>
      <c r="AH42" s="183">
        <f t="shared" si="10"/>
        <v>24.085728645429924</v>
      </c>
      <c r="AI42" s="104">
        <f t="shared" si="10"/>
        <v>26.347618074515498</v>
      </c>
      <c r="AJ42" s="183">
        <f t="shared" si="10"/>
        <v>28.815981700907638</v>
      </c>
      <c r="AK42" s="183">
        <f t="shared" si="10"/>
        <v>31.509127681279683</v>
      </c>
      <c r="AL42" s="183">
        <f t="shared" si="10"/>
        <v>34.446939942773895</v>
      </c>
      <c r="AM42" s="183">
        <f t="shared" si="8"/>
        <v>37.651009729103819</v>
      </c>
      <c r="AN42" s="104">
        <f t="shared" si="8"/>
        <v>41.144777789250981</v>
      </c>
    </row>
    <row r="43" spans="1:40" x14ac:dyDescent="0.4">
      <c r="A43" s="29">
        <v>40</v>
      </c>
      <c r="B43" s="12">
        <f t="shared" si="9"/>
        <v>1.4888637335882215</v>
      </c>
      <c r="C43" s="183">
        <f t="shared" si="9"/>
        <v>1.6436194634870123</v>
      </c>
      <c r="D43" s="183">
        <f t="shared" si="9"/>
        <v>1.8140184086689415</v>
      </c>
      <c r="E43" s="104">
        <f t="shared" si="9"/>
        <v>2.0015973431860363</v>
      </c>
      <c r="F43" s="183">
        <f t="shared" si="9"/>
        <v>2.2080396636148518</v>
      </c>
      <c r="G43" s="183">
        <f t="shared" si="9"/>
        <v>2.4351889654216463</v>
      </c>
      <c r="H43" s="183">
        <f t="shared" si="9"/>
        <v>2.6850638383899672</v>
      </c>
      <c r="I43" s="183">
        <f t="shared" si="9"/>
        <v>2.9598739871770263</v>
      </c>
      <c r="J43" s="12">
        <f t="shared" si="9"/>
        <v>3.262037791999072</v>
      </c>
      <c r="K43" s="183">
        <f t="shared" si="9"/>
        <v>3.594201434108534</v>
      </c>
      <c r="L43" s="183">
        <f t="shared" si="9"/>
        <v>3.9592597211726899</v>
      </c>
      <c r="M43" s="104">
        <f t="shared" si="9"/>
        <v>4.360378758958726</v>
      </c>
      <c r="N43" s="183">
        <f t="shared" si="9"/>
        <v>4.8010206279366594</v>
      </c>
      <c r="O43" s="183">
        <f t="shared" si="9"/>
        <v>5.2849702366052069</v>
      </c>
      <c r="P43" s="183">
        <f t="shared" si="9"/>
        <v>5.8163645375974262</v>
      </c>
      <c r="Q43" s="104">
        <f t="shared" si="9"/>
        <v>6.3997243080220354</v>
      </c>
      <c r="S43" s="12">
        <v>40</v>
      </c>
      <c r="T43" s="183">
        <f t="shared" si="5"/>
        <v>7.0399887121246492</v>
      </c>
      <c r="U43" s="183">
        <f t="shared" si="5"/>
        <v>7.7425528823131247</v>
      </c>
      <c r="V43" s="183">
        <f t="shared" si="5"/>
        <v>8.5133087739762718</v>
      </c>
      <c r="W43" s="183">
        <f t="shared" si="10"/>
        <v>9.3586895704570363</v>
      </c>
      <c r="X43" s="12">
        <f t="shared" si="10"/>
        <v>10.285717937125929</v>
      </c>
      <c r="Y43" s="183">
        <f t="shared" si="10"/>
        <v>11.302058447876115</v>
      </c>
      <c r="Z43" s="183">
        <f t="shared" si="10"/>
        <v>12.41607453365387</v>
      </c>
      <c r="AA43" s="104">
        <f t="shared" si="10"/>
        <v>13.636890331005162</v>
      </c>
      <c r="AB43" s="183">
        <f t="shared" si="10"/>
        <v>14.974457839206954</v>
      </c>
      <c r="AC43" s="183">
        <f t="shared" si="10"/>
        <v>16.439629827537701</v>
      </c>
      <c r="AD43" s="183">
        <f t="shared" si="10"/>
        <v>18.04423896980262</v>
      </c>
      <c r="AE43" s="183">
        <f t="shared" si="10"/>
        <v>19.801183721559092</v>
      </c>
      <c r="AF43" s="12">
        <f t="shared" si="10"/>
        <v>21.724521496799888</v>
      </c>
      <c r="AG43" s="183">
        <f t="shared" si="10"/>
        <v>23.829569745362257</v>
      </c>
      <c r="AH43" s="183">
        <f t="shared" si="10"/>
        <v>26.133015580291463</v>
      </c>
      <c r="AI43" s="104">
        <f t="shared" si="10"/>
        <v>28.653034656035601</v>
      </c>
      <c r="AJ43" s="183">
        <f t="shared" si="10"/>
        <v>31.409420053989329</v>
      </c>
      <c r="AK43" s="183">
        <f t="shared" si="10"/>
        <v>34.423721991798061</v>
      </c>
      <c r="AL43" s="183">
        <f t="shared" si="10"/>
        <v>37.71939923733742</v>
      </c>
      <c r="AM43" s="183">
        <f t="shared" si="8"/>
        <v>41.321983177691443</v>
      </c>
      <c r="AN43" s="104">
        <f t="shared" si="8"/>
        <v>45.259255568176073</v>
      </c>
    </row>
    <row r="44" spans="1:40" x14ac:dyDescent="0.4">
      <c r="A44" s="29">
        <v>41</v>
      </c>
      <c r="B44" s="12">
        <f t="shared" si="9"/>
        <v>1.5037523709241039</v>
      </c>
      <c r="C44" s="183">
        <f t="shared" si="9"/>
        <v>1.6641647067806</v>
      </c>
      <c r="D44" s="183">
        <f t="shared" si="9"/>
        <v>1.8412286847989754</v>
      </c>
      <c r="E44" s="104">
        <f t="shared" si="9"/>
        <v>2.0366252966917919</v>
      </c>
      <c r="F44" s="183">
        <f t="shared" si="9"/>
        <v>2.2522004568871488</v>
      </c>
      <c r="G44" s="183">
        <f t="shared" si="9"/>
        <v>2.489980717143633</v>
      </c>
      <c r="H44" s="183">
        <f t="shared" si="9"/>
        <v>2.7521904343497163</v>
      </c>
      <c r="I44" s="183">
        <f t="shared" si="9"/>
        <v>3.0412705218243947</v>
      </c>
      <c r="J44" s="12">
        <f t="shared" si="9"/>
        <v>3.3598989257590444</v>
      </c>
      <c r="K44" s="183">
        <f t="shared" si="9"/>
        <v>3.7110129807170615</v>
      </c>
      <c r="L44" s="183">
        <f t="shared" si="9"/>
        <v>4.0978338114137332</v>
      </c>
      <c r="M44" s="104">
        <f t="shared" si="9"/>
        <v>4.5238929624196791</v>
      </c>
      <c r="N44" s="183">
        <f t="shared" si="9"/>
        <v>4.9930614530541257</v>
      </c>
      <c r="O44" s="183">
        <f t="shared" si="9"/>
        <v>5.5095814716609288</v>
      </c>
      <c r="P44" s="183">
        <f t="shared" si="9"/>
        <v>6.0781009417893097</v>
      </c>
      <c r="Q44" s="104">
        <f t="shared" si="9"/>
        <v>6.703711212653082</v>
      </c>
      <c r="S44" s="12">
        <v>41</v>
      </c>
      <c r="T44" s="183">
        <f t="shared" si="5"/>
        <v>7.3919881477308822</v>
      </c>
      <c r="U44" s="183">
        <f t="shared" si="5"/>
        <v>8.1490369086345638</v>
      </c>
      <c r="V44" s="183">
        <f t="shared" si="5"/>
        <v>8.9815407565449661</v>
      </c>
      <c r="W44" s="183">
        <f t="shared" si="10"/>
        <v>9.8968142207583174</v>
      </c>
      <c r="X44" s="12">
        <f t="shared" si="10"/>
        <v>10.902861013353483</v>
      </c>
      <c r="Y44" s="183">
        <f t="shared" si="10"/>
        <v>12.008437100868374</v>
      </c>
      <c r="Z44" s="183">
        <f t="shared" si="10"/>
        <v>13.223119378341371</v>
      </c>
      <c r="AA44" s="104">
        <f t="shared" si="10"/>
        <v>14.557380428348008</v>
      </c>
      <c r="AB44" s="183">
        <f t="shared" si="10"/>
        <v>16.022669887951441</v>
      </c>
      <c r="AC44" s="183">
        <f t="shared" si="10"/>
        <v>17.631502990034186</v>
      </c>
      <c r="AD44" s="183">
        <f t="shared" si="10"/>
        <v>19.397556892537818</v>
      </c>
      <c r="AE44" s="183">
        <f t="shared" si="10"/>
        <v>21.335775459979921</v>
      </c>
      <c r="AF44" s="12">
        <f t="shared" si="10"/>
        <v>23.46248321654388</v>
      </c>
      <c r="AG44" s="183">
        <f t="shared" si="10"/>
        <v>25.795509249354645</v>
      </c>
      <c r="AH44" s="183">
        <f t="shared" si="10"/>
        <v>28.354321904616235</v>
      </c>
      <c r="AI44" s="104">
        <f t="shared" si="10"/>
        <v>31.160175188438718</v>
      </c>
      <c r="AJ44" s="183">
        <f t="shared" si="10"/>
        <v>34.236267858848372</v>
      </c>
      <c r="AK44" s="183">
        <f t="shared" si="10"/>
        <v>37.607916276039383</v>
      </c>
      <c r="AL44" s="183">
        <f t="shared" si="10"/>
        <v>41.302742164884471</v>
      </c>
      <c r="AM44" s="183">
        <f t="shared" si="8"/>
        <v>45.350876537516349</v>
      </c>
      <c r="AN44" s="104">
        <f t="shared" si="8"/>
        <v>49.785181124993684</v>
      </c>
    </row>
    <row r="45" spans="1:40" x14ac:dyDescent="0.4">
      <c r="A45" s="29">
        <v>42</v>
      </c>
      <c r="B45" s="12">
        <f t="shared" si="9"/>
        <v>1.5187898946333451</v>
      </c>
      <c r="C45" s="183">
        <f t="shared" si="9"/>
        <v>1.6849667656153575</v>
      </c>
      <c r="D45" s="183">
        <f t="shared" si="9"/>
        <v>1.8688471150709598</v>
      </c>
      <c r="E45" s="104">
        <f t="shared" si="9"/>
        <v>2.0722662393838984</v>
      </c>
      <c r="F45" s="183">
        <f t="shared" si="9"/>
        <v>2.2972444660248916</v>
      </c>
      <c r="G45" s="183">
        <f t="shared" si="9"/>
        <v>2.5460052832793645</v>
      </c>
      <c r="H45" s="183">
        <f t="shared" si="9"/>
        <v>2.8209951952084591</v>
      </c>
      <c r="I45" s="183">
        <f t="shared" si="9"/>
        <v>3.1249054611745657</v>
      </c>
      <c r="J45" s="12">
        <f t="shared" si="9"/>
        <v>3.4606958935318159</v>
      </c>
      <c r="K45" s="183">
        <f t="shared" si="9"/>
        <v>3.831620902590366</v>
      </c>
      <c r="L45" s="183">
        <f t="shared" si="9"/>
        <v>4.2412579948132141</v>
      </c>
      <c r="M45" s="104">
        <f t="shared" si="9"/>
        <v>4.693538948510418</v>
      </c>
      <c r="N45" s="183">
        <f t="shared" si="9"/>
        <v>5.1927839111762903</v>
      </c>
      <c r="O45" s="183">
        <f t="shared" si="9"/>
        <v>5.7437386842065177</v>
      </c>
      <c r="P45" s="183">
        <f t="shared" si="9"/>
        <v>6.3516154841698276</v>
      </c>
      <c r="Q45" s="104">
        <f t="shared" si="9"/>
        <v>7.0221374952541042</v>
      </c>
      <c r="S45" s="12">
        <v>42</v>
      </c>
      <c r="T45" s="183">
        <f t="shared" si="5"/>
        <v>7.7615875551174263</v>
      </c>
      <c r="U45" s="183">
        <f t="shared" si="5"/>
        <v>8.5768613463378784</v>
      </c>
      <c r="V45" s="183">
        <f t="shared" si="5"/>
        <v>9.4755254981549388</v>
      </c>
      <c r="W45" s="183">
        <f t="shared" si="10"/>
        <v>10.465881038451922</v>
      </c>
      <c r="X45" s="12">
        <f t="shared" si="10"/>
        <v>11.557032674154694</v>
      </c>
      <c r="Y45" s="183">
        <f t="shared" si="10"/>
        <v>12.758964419672646</v>
      </c>
      <c r="Z45" s="183">
        <f t="shared" si="10"/>
        <v>14.082622137933559</v>
      </c>
      <c r="AA45" s="104">
        <f t="shared" si="10"/>
        <v>15.540003607261498</v>
      </c>
      <c r="AB45" s="183">
        <f t="shared" si="10"/>
        <v>17.144256780108041</v>
      </c>
      <c r="AC45" s="183">
        <f t="shared" si="10"/>
        <v>18.909786956811661</v>
      </c>
      <c r="AD45" s="183">
        <f t="shared" si="10"/>
        <v>20.85237365947815</v>
      </c>
      <c r="AE45" s="183">
        <f t="shared" si="10"/>
        <v>22.989298058128362</v>
      </c>
      <c r="AF45" s="12">
        <f t="shared" si="10"/>
        <v>25.339481873867388</v>
      </c>
      <c r="AG45" s="183">
        <f t="shared" si="10"/>
        <v>27.923638762426403</v>
      </c>
      <c r="AH45" s="183">
        <f t="shared" si="10"/>
        <v>30.764439266508617</v>
      </c>
      <c r="AI45" s="104">
        <f t="shared" si="10"/>
        <v>33.886690517427098</v>
      </c>
      <c r="AJ45" s="183">
        <f t="shared" si="10"/>
        <v>37.317531966144728</v>
      </c>
      <c r="AK45" s="183">
        <f t="shared" si="10"/>
        <v>41.086648531573026</v>
      </c>
      <c r="AL45" s="183">
        <f t="shared" si="10"/>
        <v>45.226502670548506</v>
      </c>
      <c r="AM45" s="183">
        <f t="shared" si="8"/>
        <v>49.772586999924201</v>
      </c>
      <c r="AN45" s="104">
        <f t="shared" si="8"/>
        <v>54.763699237493057</v>
      </c>
    </row>
    <row r="46" spans="1:40" x14ac:dyDescent="0.4">
      <c r="A46" s="29">
        <v>43</v>
      </c>
      <c r="B46" s="12">
        <f t="shared" si="9"/>
        <v>1.5339777935796781</v>
      </c>
      <c r="C46" s="183">
        <f t="shared" si="9"/>
        <v>1.7060288501855492</v>
      </c>
      <c r="D46" s="183">
        <f t="shared" si="9"/>
        <v>1.896879821797024</v>
      </c>
      <c r="E46" s="104">
        <f t="shared" si="9"/>
        <v>2.1085308985731168</v>
      </c>
      <c r="F46" s="183">
        <f t="shared" si="9"/>
        <v>2.3431893553453893</v>
      </c>
      <c r="G46" s="183">
        <f t="shared" si="9"/>
        <v>2.6032904021531502</v>
      </c>
      <c r="H46" s="183">
        <f t="shared" si="9"/>
        <v>2.8915200750886707</v>
      </c>
      <c r="I46" s="183">
        <f t="shared" si="9"/>
        <v>3.2108403613568663</v>
      </c>
      <c r="J46" s="12">
        <f t="shared" si="9"/>
        <v>3.5645167703377703</v>
      </c>
      <c r="K46" s="183">
        <f t="shared" si="9"/>
        <v>3.9561485819245523</v>
      </c>
      <c r="L46" s="183">
        <f t="shared" si="9"/>
        <v>4.3897020246316769</v>
      </c>
      <c r="M46" s="104">
        <f t="shared" si="9"/>
        <v>4.8695466590795586</v>
      </c>
      <c r="N46" s="183">
        <f t="shared" si="9"/>
        <v>5.4004952676233424</v>
      </c>
      <c r="O46" s="183">
        <f t="shared" si="9"/>
        <v>5.9878475782852947</v>
      </c>
      <c r="P46" s="183">
        <f t="shared" si="9"/>
        <v>6.6374381809574698</v>
      </c>
      <c r="Q46" s="104">
        <f t="shared" si="9"/>
        <v>7.3556890262786752</v>
      </c>
      <c r="S46" s="12">
        <v>43</v>
      </c>
      <c r="T46" s="183">
        <f t="shared" si="5"/>
        <v>8.1496669328732985</v>
      </c>
      <c r="U46" s="183">
        <f t="shared" si="5"/>
        <v>9.0271465670206172</v>
      </c>
      <c r="V46" s="183">
        <f t="shared" si="5"/>
        <v>9.9966794005534592</v>
      </c>
      <c r="W46" s="183">
        <f t="shared" si="10"/>
        <v>11.067669198162909</v>
      </c>
      <c r="X46" s="12">
        <f t="shared" si="10"/>
        <v>12.250454634603978</v>
      </c>
      <c r="Y46" s="183">
        <f t="shared" si="10"/>
        <v>13.556399695902186</v>
      </c>
      <c r="Z46" s="183">
        <f t="shared" si="10"/>
        <v>14.997992576899238</v>
      </c>
      <c r="AA46" s="104">
        <f t="shared" si="10"/>
        <v>16.588953850751647</v>
      </c>
      <c r="AB46" s="183">
        <f t="shared" si="10"/>
        <v>18.344354754715607</v>
      </c>
      <c r="AC46" s="183">
        <f t="shared" si="10"/>
        <v>20.280746511180507</v>
      </c>
      <c r="AD46" s="183">
        <f t="shared" si="10"/>
        <v>22.416301683939015</v>
      </c>
      <c r="AE46" s="183">
        <f t="shared" si="10"/>
        <v>24.770968657633311</v>
      </c>
      <c r="AF46" s="12">
        <f t="shared" si="10"/>
        <v>27.366640423776779</v>
      </c>
      <c r="AG46" s="183">
        <f t="shared" si="10"/>
        <v>30.227338960326581</v>
      </c>
      <c r="AH46" s="183">
        <f t="shared" si="10"/>
        <v>33.379416604161854</v>
      </c>
      <c r="AI46" s="104">
        <f t="shared" si="10"/>
        <v>36.851775937701966</v>
      </c>
      <c r="AJ46" s="183">
        <f t="shared" si="10"/>
        <v>40.676109843097755</v>
      </c>
      <c r="AK46" s="183">
        <f t="shared" si="10"/>
        <v>44.887163520743535</v>
      </c>
      <c r="AL46" s="183">
        <f t="shared" si="10"/>
        <v>49.52302042425061</v>
      </c>
      <c r="AM46" s="183">
        <f t="shared" si="8"/>
        <v>54.625414232416794</v>
      </c>
      <c r="AN46" s="104">
        <f t="shared" si="8"/>
        <v>60.240069161242374</v>
      </c>
    </row>
    <row r="47" spans="1:40" x14ac:dyDescent="0.4">
      <c r="A47" s="29">
        <v>44</v>
      </c>
      <c r="B47" s="12">
        <f t="shared" si="9"/>
        <v>1.549317571515475</v>
      </c>
      <c r="C47" s="183">
        <f t="shared" si="9"/>
        <v>1.7273542108128688</v>
      </c>
      <c r="D47" s="183">
        <f t="shared" si="9"/>
        <v>1.9253330191239788</v>
      </c>
      <c r="E47" s="104">
        <f t="shared" si="9"/>
        <v>2.1454301892981467</v>
      </c>
      <c r="F47" s="183">
        <f t="shared" si="9"/>
        <v>2.3900531424522975</v>
      </c>
      <c r="G47" s="183">
        <f t="shared" si="9"/>
        <v>2.6618644362015962</v>
      </c>
      <c r="H47" s="183">
        <f t="shared" si="9"/>
        <v>2.9638080769658868</v>
      </c>
      <c r="I47" s="183">
        <f t="shared" si="9"/>
        <v>3.2991384712941803</v>
      </c>
      <c r="J47" s="12">
        <f t="shared" si="9"/>
        <v>3.6714522734479029</v>
      </c>
      <c r="K47" s="183">
        <f t="shared" si="9"/>
        <v>4.0847234108371007</v>
      </c>
      <c r="L47" s="183">
        <f t="shared" si="9"/>
        <v>4.5433415954937848</v>
      </c>
      <c r="M47" s="104">
        <f t="shared" si="9"/>
        <v>5.0521546587950432</v>
      </c>
      <c r="N47" s="183">
        <f t="shared" si="9"/>
        <v>5.6165150783282769</v>
      </c>
      <c r="O47" s="183">
        <f t="shared" si="9"/>
        <v>6.2423311003624189</v>
      </c>
      <c r="P47" s="183">
        <f t="shared" si="9"/>
        <v>6.936122899100555</v>
      </c>
      <c r="Q47" s="104">
        <f t="shared" si="9"/>
        <v>7.7050842550269136</v>
      </c>
      <c r="S47" s="12">
        <v>44</v>
      </c>
      <c r="T47" s="183">
        <f t="shared" si="5"/>
        <v>8.5571502795169625</v>
      </c>
      <c r="U47" s="183">
        <f t="shared" si="5"/>
        <v>9.5010717617891984</v>
      </c>
      <c r="V47" s="183">
        <f t="shared" si="5"/>
        <v>10.5464967675839</v>
      </c>
      <c r="W47" s="183">
        <f t="shared" si="10"/>
        <v>11.704060177057277</v>
      </c>
      <c r="X47" s="12">
        <f t="shared" si="10"/>
        <v>12.985481912680218</v>
      </c>
      <c r="Y47" s="183">
        <f t="shared" si="10"/>
        <v>14.403674676896074</v>
      </c>
      <c r="Z47" s="183">
        <f t="shared" si="10"/>
        <v>15.972862094397685</v>
      </c>
      <c r="AA47" s="104">
        <f t="shared" si="10"/>
        <v>17.708708235677381</v>
      </c>
      <c r="AB47" s="183">
        <f t="shared" si="10"/>
        <v>19.628459587545695</v>
      </c>
      <c r="AC47" s="183">
        <f t="shared" si="10"/>
        <v>21.751100633241094</v>
      </c>
      <c r="AD47" s="183">
        <f t="shared" si="10"/>
        <v>24.097524310234437</v>
      </c>
      <c r="AE47" s="183">
        <f t="shared" si="10"/>
        <v>26.690718728599887</v>
      </c>
      <c r="AF47" s="12">
        <f t="shared" si="10"/>
        <v>29.555971657678928</v>
      </c>
      <c r="AG47" s="183">
        <f t="shared" si="10"/>
        <v>32.72109442455352</v>
      </c>
      <c r="AH47" s="183">
        <f t="shared" si="10"/>
        <v>36.216667015515597</v>
      </c>
      <c r="AI47" s="104">
        <f t="shared" si="10"/>
        <v>40.076306332250873</v>
      </c>
      <c r="AJ47" s="183">
        <f t="shared" si="10"/>
        <v>44.336959728976552</v>
      </c>
      <c r="AK47" s="183">
        <f t="shared" si="10"/>
        <v>49.039226146412311</v>
      </c>
      <c r="AL47" s="183">
        <f t="shared" si="10"/>
        <v>54.227707364554419</v>
      </c>
      <c r="AM47" s="183">
        <f t="shared" si="8"/>
        <v>59.951392120077436</v>
      </c>
      <c r="AN47" s="104">
        <f t="shared" si="8"/>
        <v>66.26407607736661</v>
      </c>
    </row>
    <row r="48" spans="1:40" x14ac:dyDescent="0.4">
      <c r="A48" s="29">
        <v>45</v>
      </c>
      <c r="B48" s="12">
        <f t="shared" si="9"/>
        <v>1.5648107472306299</v>
      </c>
      <c r="C48" s="183">
        <f t="shared" si="9"/>
        <v>1.7489461384480294</v>
      </c>
      <c r="D48" s="183">
        <f t="shared" si="9"/>
        <v>1.9542130144108385</v>
      </c>
      <c r="E48" s="104">
        <f t="shared" si="9"/>
        <v>2.1829752176108643</v>
      </c>
      <c r="F48" s="183">
        <f t="shared" si="9"/>
        <v>2.4378542053013432</v>
      </c>
      <c r="G48" s="183">
        <f t="shared" si="9"/>
        <v>2.721756386016132</v>
      </c>
      <c r="H48" s="183">
        <f t="shared" si="9"/>
        <v>3.0379032788900342</v>
      </c>
      <c r="I48" s="183">
        <f t="shared" si="9"/>
        <v>3.3898647792547711</v>
      </c>
      <c r="J48" s="12">
        <f t="shared" si="9"/>
        <v>3.78159584165134</v>
      </c>
      <c r="K48" s="183">
        <f t="shared" si="9"/>
        <v>4.2174769216893058</v>
      </c>
      <c r="L48" s="183">
        <f t="shared" si="9"/>
        <v>4.7023585513360668</v>
      </c>
      <c r="M48" s="104">
        <f t="shared" si="9"/>
        <v>5.2416104584998573</v>
      </c>
      <c r="N48" s="183">
        <f t="shared" si="9"/>
        <v>5.841175681461408</v>
      </c>
      <c r="O48" s="183">
        <f t="shared" si="9"/>
        <v>6.507630172127822</v>
      </c>
      <c r="P48" s="183">
        <f t="shared" si="9"/>
        <v>7.2482484295600802</v>
      </c>
      <c r="Q48" s="104">
        <f t="shared" si="9"/>
        <v>8.0710757571406919</v>
      </c>
      <c r="S48" s="12">
        <v>45</v>
      </c>
      <c r="T48" s="183">
        <f t="shared" si="5"/>
        <v>8.9850077934928123</v>
      </c>
      <c r="U48" s="183">
        <f t="shared" si="5"/>
        <v>9.9998780292831313</v>
      </c>
      <c r="V48" s="183">
        <f t="shared" si="5"/>
        <v>11.126554089801013</v>
      </c>
      <c r="W48" s="183">
        <f t="shared" si="10"/>
        <v>12.377043637238073</v>
      </c>
      <c r="X48" s="12">
        <f t="shared" si="10"/>
        <v>13.764610827441031</v>
      </c>
      <c r="Y48" s="183">
        <f t="shared" si="10"/>
        <v>15.303904344202076</v>
      </c>
      <c r="Z48" s="183">
        <f t="shared" si="10"/>
        <v>17.011098130533536</v>
      </c>
      <c r="AA48" s="104">
        <f t="shared" si="10"/>
        <v>18.904046041585605</v>
      </c>
      <c r="AB48" s="183">
        <f t="shared" si="10"/>
        <v>21.002451758673896</v>
      </c>
      <c r="AC48" s="183">
        <f t="shared" si="10"/>
        <v>23.328055429151078</v>
      </c>
      <c r="AD48" s="183">
        <f t="shared" si="10"/>
        <v>25.904838633502024</v>
      </c>
      <c r="AE48" s="183">
        <f t="shared" si="10"/>
        <v>28.759249430066376</v>
      </c>
      <c r="AF48" s="12">
        <f t="shared" si="10"/>
        <v>31.920449390293239</v>
      </c>
      <c r="AG48" s="183">
        <f t="shared" si="10"/>
        <v>35.420584714579185</v>
      </c>
      <c r="AH48" s="183">
        <f t="shared" si="10"/>
        <v>39.29508371183443</v>
      </c>
      <c r="AI48" s="104">
        <f t="shared" si="10"/>
        <v>43.582983136322824</v>
      </c>
      <c r="AJ48" s="183">
        <f t="shared" si="10"/>
        <v>48.327286104584452</v>
      </c>
      <c r="AK48" s="183">
        <f t="shared" si="10"/>
        <v>53.575354564955447</v>
      </c>
      <c r="AL48" s="183">
        <f t="shared" si="10"/>
        <v>59.379339564187084</v>
      </c>
      <c r="AM48" s="183">
        <f t="shared" si="8"/>
        <v>65.796652851784984</v>
      </c>
      <c r="AN48" s="104">
        <f t="shared" si="8"/>
        <v>72.890483685103277</v>
      </c>
    </row>
    <row r="49" spans="1:40" x14ac:dyDescent="0.4">
      <c r="A49" s="29">
        <v>46</v>
      </c>
      <c r="B49" s="12">
        <f t="shared" si="9"/>
        <v>1.5804588547029363</v>
      </c>
      <c r="C49" s="183">
        <f t="shared" si="9"/>
        <v>1.7708079651786299</v>
      </c>
      <c r="D49" s="183">
        <f t="shared" si="9"/>
        <v>1.9835262096270005</v>
      </c>
      <c r="E49" s="104">
        <f t="shared" si="9"/>
        <v>2.2211772839190549</v>
      </c>
      <c r="F49" s="183">
        <f t="shared" si="9"/>
        <v>2.4866112894073704</v>
      </c>
      <c r="G49" s="183">
        <f t="shared" si="9"/>
        <v>2.7829959047014947</v>
      </c>
      <c r="H49" s="183">
        <f t="shared" si="9"/>
        <v>3.1138508608622844</v>
      </c>
      <c r="I49" s="183">
        <f t="shared" si="9"/>
        <v>3.4830860606842773</v>
      </c>
      <c r="J49" s="12">
        <f t="shared" si="9"/>
        <v>3.8950437169008802</v>
      </c>
      <c r="K49" s="183">
        <f t="shared" si="9"/>
        <v>4.3545449216442078</v>
      </c>
      <c r="L49" s="183">
        <f t="shared" si="9"/>
        <v>4.8669411006328298</v>
      </c>
      <c r="M49" s="104">
        <f t="shared" si="9"/>
        <v>5.4381708506936031</v>
      </c>
      <c r="N49" s="183">
        <f t="shared" si="9"/>
        <v>6.0748227087198643</v>
      </c>
      <c r="O49" s="183">
        <f t="shared" si="9"/>
        <v>6.7842044544432536</v>
      </c>
      <c r="P49" s="183">
        <f t="shared" si="9"/>
        <v>7.574419608890282</v>
      </c>
      <c r="Q49" s="104">
        <f t="shared" si="9"/>
        <v>8.4544518556048764</v>
      </c>
      <c r="S49" s="12">
        <v>46</v>
      </c>
      <c r="T49" s="183">
        <f t="shared" si="5"/>
        <v>9.4342581831674508</v>
      </c>
      <c r="U49" s="183">
        <f t="shared" si="5"/>
        <v>10.524871625820497</v>
      </c>
      <c r="V49" s="183">
        <f t="shared" si="5"/>
        <v>11.73851456474007</v>
      </c>
      <c r="W49" s="183">
        <f t="shared" si="10"/>
        <v>13.088723646379263</v>
      </c>
      <c r="X49" s="12">
        <f t="shared" si="10"/>
        <v>14.590487477087493</v>
      </c>
      <c r="Y49" s="183">
        <f t="shared" si="10"/>
        <v>16.260398365714707</v>
      </c>
      <c r="Z49" s="183">
        <f t="shared" si="10"/>
        <v>18.116819509018214</v>
      </c>
      <c r="AA49" s="104">
        <f t="shared" si="10"/>
        <v>20.180069149392629</v>
      </c>
      <c r="AB49" s="183">
        <f t="shared" si="10"/>
        <v>22.472623381781069</v>
      </c>
      <c r="AC49" s="183">
        <f t="shared" si="10"/>
        <v>25.01933944776453</v>
      </c>
      <c r="AD49" s="183">
        <f t="shared" si="10"/>
        <v>27.847701531014671</v>
      </c>
      <c r="AE49" s="183">
        <f t="shared" si="10"/>
        <v>30.988091260896514</v>
      </c>
      <c r="AF49" s="12">
        <f t="shared" si="10"/>
        <v>34.474085341516705</v>
      </c>
      <c r="AG49" s="183">
        <f t="shared" si="10"/>
        <v>38.342782953531959</v>
      </c>
      <c r="AH49" s="183">
        <f t="shared" si="10"/>
        <v>42.635165827340352</v>
      </c>
      <c r="AI49" s="104">
        <f t="shared" si="10"/>
        <v>47.396494160751061</v>
      </c>
      <c r="AJ49" s="183">
        <f t="shared" si="10"/>
        <v>52.676741853997051</v>
      </c>
      <c r="AK49" s="183">
        <f t="shared" si="10"/>
        <v>58.531074862213835</v>
      </c>
      <c r="AL49" s="183">
        <f t="shared" si="10"/>
        <v>65.020376822784854</v>
      </c>
      <c r="AM49" s="183">
        <f t="shared" si="8"/>
        <v>72.211826504834008</v>
      </c>
      <c r="AN49" s="104">
        <f t="shared" si="8"/>
        <v>80.179532053613613</v>
      </c>
    </row>
    <row r="50" spans="1:40" x14ac:dyDescent="0.4">
      <c r="A50" s="29">
        <v>47</v>
      </c>
      <c r="B50" s="12">
        <f t="shared" si="9"/>
        <v>1.5962634432499652</v>
      </c>
      <c r="C50" s="183">
        <f t="shared" si="9"/>
        <v>1.7929430647433624</v>
      </c>
      <c r="D50" s="183">
        <f t="shared" si="9"/>
        <v>2.0132791027714054</v>
      </c>
      <c r="E50" s="104">
        <f t="shared" si="9"/>
        <v>2.2600478863876377</v>
      </c>
      <c r="F50" s="183">
        <f t="shared" si="9"/>
        <v>2.5363435151955169</v>
      </c>
      <c r="G50" s="183">
        <f t="shared" si="9"/>
        <v>2.8456133125572785</v>
      </c>
      <c r="H50" s="183">
        <f t="shared" si="9"/>
        <v>3.1916971323838421</v>
      </c>
      <c r="I50" s="183">
        <f t="shared" si="9"/>
        <v>3.5788709273530945</v>
      </c>
      <c r="J50" s="12">
        <f t="shared" si="9"/>
        <v>4.0118950284079071</v>
      </c>
      <c r="K50" s="183">
        <f t="shared" si="9"/>
        <v>4.4960676315976444</v>
      </c>
      <c r="L50" s="183">
        <f t="shared" si="9"/>
        <v>5.0372840391549776</v>
      </c>
      <c r="M50" s="104">
        <f t="shared" si="9"/>
        <v>5.6421022575946127</v>
      </c>
      <c r="N50" s="183">
        <f t="shared" si="9"/>
        <v>6.3178156170686588</v>
      </c>
      <c r="O50" s="183">
        <f t="shared" si="9"/>
        <v>7.0725331437570924</v>
      </c>
      <c r="P50" s="183">
        <f t="shared" si="9"/>
        <v>7.9152684912903455</v>
      </c>
      <c r="Q50" s="104">
        <f t="shared" ref="Q50:AH50" si="11">(1+Q$2*0.01)^$A50</f>
        <v>8.8560383187461085</v>
      </c>
      <c r="S50" s="12">
        <v>47</v>
      </c>
      <c r="T50" s="183">
        <f t="shared" si="11"/>
        <v>9.9059710923258262</v>
      </c>
      <c r="U50" s="183">
        <f t="shared" si="11"/>
        <v>11.077427386176071</v>
      </c>
      <c r="V50" s="183">
        <f t="shared" si="11"/>
        <v>12.384132865800773</v>
      </c>
      <c r="W50" s="183">
        <f t="shared" si="11"/>
        <v>13.841325256046073</v>
      </c>
      <c r="X50" s="12">
        <f t="shared" si="11"/>
        <v>15.465916725712747</v>
      </c>
      <c r="Y50" s="183">
        <f t="shared" si="11"/>
        <v>17.276673263571876</v>
      </c>
      <c r="Z50" s="183">
        <f t="shared" si="11"/>
        <v>19.294412777104395</v>
      </c>
      <c r="AA50" s="104">
        <f t="shared" si="11"/>
        <v>21.542223816976627</v>
      </c>
      <c r="AB50" s="183">
        <f t="shared" si="11"/>
        <v>24.045707018505745</v>
      </c>
      <c r="AC50" s="183">
        <f t="shared" si="11"/>
        <v>26.833241557727455</v>
      </c>
      <c r="AD50" s="183">
        <f t="shared" si="11"/>
        <v>29.936279145840771</v>
      </c>
      <c r="AE50" s="183">
        <f t="shared" si="11"/>
        <v>33.389668333615994</v>
      </c>
      <c r="AF50" s="12">
        <f t="shared" si="11"/>
        <v>37.232012168838047</v>
      </c>
      <c r="AG50" s="183">
        <f t="shared" si="11"/>
        <v>41.506062547198354</v>
      </c>
      <c r="AH50" s="183">
        <f t="shared" si="11"/>
        <v>46.259154922664287</v>
      </c>
      <c r="AI50" s="104">
        <f t="shared" si="10"/>
        <v>51.543687399816783</v>
      </c>
      <c r="AJ50" s="183">
        <f t="shared" si="10"/>
        <v>57.417648620856788</v>
      </c>
      <c r="AK50" s="183">
        <f t="shared" si="10"/>
        <v>63.945199286968609</v>
      </c>
      <c r="AL50" s="183">
        <f t="shared" si="10"/>
        <v>71.197312620949418</v>
      </c>
      <c r="AM50" s="183">
        <f t="shared" si="8"/>
        <v>79.252479589055326</v>
      </c>
      <c r="AN50" s="104">
        <f t="shared" si="8"/>
        <v>88.197485258974979</v>
      </c>
    </row>
    <row r="51" spans="1:40" x14ac:dyDescent="0.4">
      <c r="A51" s="29">
        <v>48</v>
      </c>
      <c r="B51" s="12">
        <f t="shared" ref="B51:AN58" si="12">(1+B$2*0.01)^$A51</f>
        <v>1.6122260776824653</v>
      </c>
      <c r="C51" s="183">
        <f t="shared" si="12"/>
        <v>1.8153548530526549</v>
      </c>
      <c r="D51" s="183">
        <f t="shared" si="12"/>
        <v>2.0434782893129761</v>
      </c>
      <c r="E51" s="104">
        <f t="shared" si="12"/>
        <v>2.2995987243994223</v>
      </c>
      <c r="F51" s="183">
        <f t="shared" si="12"/>
        <v>2.5870703854994277</v>
      </c>
      <c r="G51" s="183">
        <f t="shared" si="12"/>
        <v>2.9096396120898165</v>
      </c>
      <c r="H51" s="183">
        <f t="shared" si="12"/>
        <v>3.2714895606934378</v>
      </c>
      <c r="I51" s="183">
        <f t="shared" si="12"/>
        <v>3.6772898778553045</v>
      </c>
      <c r="J51" s="12">
        <f t="shared" si="12"/>
        <v>4.1322518792601439</v>
      </c>
      <c r="K51" s="183">
        <f t="shared" si="12"/>
        <v>4.6421898296245692</v>
      </c>
      <c r="L51" s="183">
        <f t="shared" si="12"/>
        <v>5.213588980525401</v>
      </c>
      <c r="M51" s="104">
        <f t="shared" si="12"/>
        <v>5.853681092254412</v>
      </c>
      <c r="N51" s="183">
        <f t="shared" si="12"/>
        <v>6.5705282417514059</v>
      </c>
      <c r="O51" s="183">
        <f t="shared" si="12"/>
        <v>7.3731158023667689</v>
      </c>
      <c r="P51" s="183">
        <f t="shared" si="12"/>
        <v>8.2714555733984074</v>
      </c>
      <c r="Q51" s="104">
        <f t="shared" si="12"/>
        <v>9.2767001388865502</v>
      </c>
      <c r="S51" s="12">
        <v>48</v>
      </c>
      <c r="T51" s="183">
        <f t="shared" si="12"/>
        <v>10.401269646942117</v>
      </c>
      <c r="U51" s="183">
        <f t="shared" si="12"/>
        <v>11.658992323950315</v>
      </c>
      <c r="V51" s="183">
        <f t="shared" si="12"/>
        <v>13.065260173419814</v>
      </c>
      <c r="W51" s="183">
        <f t="shared" si="12"/>
        <v>14.637201458268725</v>
      </c>
      <c r="X51" s="12">
        <f t="shared" si="12"/>
        <v>16.393871729255508</v>
      </c>
      <c r="Y51" s="183">
        <f t="shared" si="12"/>
        <v>18.356465342545121</v>
      </c>
      <c r="Z51" s="183">
        <f t="shared" si="12"/>
        <v>20.548549607616181</v>
      </c>
      <c r="AA51" s="104">
        <f t="shared" si="12"/>
        <v>22.996323924622555</v>
      </c>
      <c r="AB51" s="183">
        <f t="shared" si="12"/>
        <v>25.728906509801146</v>
      </c>
      <c r="AC51" s="183">
        <f t="shared" si="12"/>
        <v>28.778651570662699</v>
      </c>
      <c r="AD51" s="183">
        <f t="shared" si="12"/>
        <v>32.181500081778829</v>
      </c>
      <c r="AE51" s="183">
        <f t="shared" si="12"/>
        <v>35.977367629471232</v>
      </c>
      <c r="AF51" s="12">
        <f t="shared" si="12"/>
        <v>40.210573142345083</v>
      </c>
      <c r="AG51" s="183">
        <f t="shared" si="12"/>
        <v>44.93031270734221</v>
      </c>
      <c r="AH51" s="183">
        <f t="shared" si="12"/>
        <v>50.191183091090743</v>
      </c>
      <c r="AI51" s="104">
        <f t="shared" si="12"/>
        <v>56.053760047300742</v>
      </c>
      <c r="AJ51" s="183">
        <f t="shared" si="12"/>
        <v>62.585236996733904</v>
      </c>
      <c r="AK51" s="183">
        <f t="shared" si="12"/>
        <v>69.860130221013222</v>
      </c>
      <c r="AL51" s="183">
        <f t="shared" si="12"/>
        <v>77.961057319939627</v>
      </c>
      <c r="AM51" s="183">
        <f t="shared" si="12"/>
        <v>86.97959634898821</v>
      </c>
      <c r="AN51" s="104">
        <f t="shared" si="12"/>
        <v>97.017233784872474</v>
      </c>
    </row>
    <row r="52" spans="1:40" x14ac:dyDescent="0.4">
      <c r="A52" s="29">
        <v>49</v>
      </c>
      <c r="B52" s="12">
        <f>(1+B$2*0.01)^$A52</f>
        <v>1.6283483384592901</v>
      </c>
      <c r="C52" s="183">
        <f t="shared" si="12"/>
        <v>1.838046788715813</v>
      </c>
      <c r="D52" s="183">
        <f t="shared" si="12"/>
        <v>2.0741304636526703</v>
      </c>
      <c r="E52" s="104">
        <f t="shared" si="12"/>
        <v>2.3398417020764124</v>
      </c>
      <c r="F52" s="183">
        <f t="shared" si="12"/>
        <v>2.6388117932094164</v>
      </c>
      <c r="G52" s="183">
        <f t="shared" si="12"/>
        <v>2.9751065033618374</v>
      </c>
      <c r="H52" s="183">
        <f t="shared" si="12"/>
        <v>3.3532767997107733</v>
      </c>
      <c r="I52" s="183">
        <f t="shared" si="12"/>
        <v>3.778415349496326</v>
      </c>
      <c r="J52" s="12">
        <f t="shared" si="12"/>
        <v>4.2562194356379477</v>
      </c>
      <c r="K52" s="183">
        <f t="shared" si="12"/>
        <v>4.7930609990873672</v>
      </c>
      <c r="L52" s="183">
        <f t="shared" si="12"/>
        <v>5.3960645948437893</v>
      </c>
      <c r="M52" s="104">
        <f t="shared" si="12"/>
        <v>6.0731941332139527</v>
      </c>
      <c r="N52" s="183">
        <f t="shared" si="12"/>
        <v>6.8333493714214626</v>
      </c>
      <c r="O52" s="183">
        <f t="shared" si="12"/>
        <v>7.6864732239673561</v>
      </c>
      <c r="P52" s="183">
        <f t="shared" si="12"/>
        <v>8.6436710742013361</v>
      </c>
      <c r="Q52" s="104">
        <f t="shared" si="12"/>
        <v>9.7173433954836632</v>
      </c>
      <c r="S52" s="12">
        <v>49</v>
      </c>
      <c r="T52" s="183">
        <f t="shared" si="12"/>
        <v>10.921333129289224</v>
      </c>
      <c r="U52" s="183">
        <f t="shared" si="12"/>
        <v>12.271089420957708</v>
      </c>
      <c r="V52" s="183">
        <f t="shared" si="12"/>
        <v>13.783849482957903</v>
      </c>
      <c r="W52" s="183">
        <f t="shared" si="12"/>
        <v>15.47884054211918</v>
      </c>
      <c r="X52" s="12">
        <f t="shared" si="12"/>
        <v>17.37750403301084</v>
      </c>
      <c r="Y52" s="183">
        <f t="shared" si="12"/>
        <v>19.50374442645419</v>
      </c>
      <c r="Z52" s="183">
        <f t="shared" si="12"/>
        <v>21.884205332111229</v>
      </c>
      <c r="AA52" s="104">
        <f t="shared" si="12"/>
        <v>24.548575789534574</v>
      </c>
      <c r="AB52" s="183">
        <f t="shared" si="12"/>
        <v>27.529929965487224</v>
      </c>
      <c r="AC52" s="183">
        <f t="shared" si="12"/>
        <v>30.865103809535743</v>
      </c>
      <c r="AD52" s="183">
        <f t="shared" si="12"/>
        <v>34.59511258791224</v>
      </c>
      <c r="AE52" s="183">
        <f t="shared" si="12"/>
        <v>38.765613620755246</v>
      </c>
      <c r="AF52" s="12">
        <f t="shared" si="12"/>
        <v>43.427418993732694</v>
      </c>
      <c r="AG52" s="183">
        <f t="shared" si="12"/>
        <v>48.637063505697938</v>
      </c>
      <c r="AH52" s="183">
        <f t="shared" si="12"/>
        <v>54.457433653833455</v>
      </c>
      <c r="AI52" s="104">
        <f t="shared" si="12"/>
        <v>60.958464051439549</v>
      </c>
      <c r="AJ52" s="183">
        <f t="shared" si="12"/>
        <v>68.217908326439954</v>
      </c>
      <c r="AK52" s="183">
        <f t="shared" si="12"/>
        <v>76.322192266456938</v>
      </c>
      <c r="AL52" s="183">
        <f t="shared" si="12"/>
        <v>85.367357765333892</v>
      </c>
      <c r="AM52" s="183">
        <f t="shared" si="12"/>
        <v>95.460106993014563</v>
      </c>
      <c r="AN52" s="104">
        <f t="shared" si="12"/>
        <v>106.71895716335973</v>
      </c>
    </row>
    <row r="53" spans="1:40" x14ac:dyDescent="0.4">
      <c r="A53" s="29">
        <v>50</v>
      </c>
      <c r="B53" s="12">
        <f t="shared" ref="B53:B58" si="13">(1+B$2*0.01)^$A53</f>
        <v>1.6446318218438831</v>
      </c>
      <c r="C53" s="183">
        <f t="shared" si="12"/>
        <v>1.8610223735747609</v>
      </c>
      <c r="D53" s="183">
        <f t="shared" si="12"/>
        <v>2.1052424206074605</v>
      </c>
      <c r="E53" s="104">
        <f t="shared" si="12"/>
        <v>2.3807889318627495</v>
      </c>
      <c r="F53" s="183">
        <f t="shared" si="12"/>
        <v>2.6915880290736047</v>
      </c>
      <c r="G53" s="183">
        <f t="shared" si="12"/>
        <v>3.0420463996874778</v>
      </c>
      <c r="H53" s="183">
        <f t="shared" si="12"/>
        <v>3.4371087197035428</v>
      </c>
      <c r="I53" s="183">
        <f t="shared" si="12"/>
        <v>3.8823217716074754</v>
      </c>
      <c r="J53" s="12">
        <f t="shared" si="12"/>
        <v>4.3839060187070862</v>
      </c>
      <c r="K53" s="183">
        <f t="shared" si="12"/>
        <v>4.9488354815577065</v>
      </c>
      <c r="L53" s="183">
        <f t="shared" si="12"/>
        <v>5.5849268556633218</v>
      </c>
      <c r="M53" s="104">
        <f t="shared" si="12"/>
        <v>6.3009389132094773</v>
      </c>
      <c r="N53" s="183">
        <f t="shared" si="12"/>
        <v>7.1066833462783219</v>
      </c>
      <c r="O53" s="183">
        <f t="shared" si="12"/>
        <v>8.013148335985969</v>
      </c>
      <c r="P53" s="183">
        <f t="shared" si="12"/>
        <v>9.0326362725403939</v>
      </c>
      <c r="Q53" s="104">
        <f t="shared" si="12"/>
        <v>10.178917206769139</v>
      </c>
      <c r="S53" s="12">
        <v>50</v>
      </c>
      <c r="T53" s="183">
        <f t="shared" si="12"/>
        <v>11.467399785753685</v>
      </c>
      <c r="U53" s="183">
        <f t="shared" si="12"/>
        <v>12.915321615557986</v>
      </c>
      <c r="V53" s="183">
        <f t="shared" si="12"/>
        <v>14.541961204520588</v>
      </c>
      <c r="W53" s="183">
        <f t="shared" si="12"/>
        <v>16.368873873291033</v>
      </c>
      <c r="X53" s="12">
        <f t="shared" si="12"/>
        <v>18.420154274991489</v>
      </c>
      <c r="Y53" s="183">
        <f t="shared" si="12"/>
        <v>20.722728453107575</v>
      </c>
      <c r="Z53" s="183">
        <f t="shared" si="12"/>
        <v>23.306678678698457</v>
      </c>
      <c r="AA53" s="104">
        <f t="shared" si="12"/>
        <v>26.205604655328155</v>
      </c>
      <c r="AB53" s="183">
        <f t="shared" si="12"/>
        <v>29.457025063071331</v>
      </c>
      <c r="AC53" s="183">
        <f t="shared" si="12"/>
        <v>33.102823835727087</v>
      </c>
      <c r="AD53" s="183">
        <f t="shared" si="12"/>
        <v>37.189746032005651</v>
      </c>
      <c r="AE53" s="183">
        <f t="shared" si="12"/>
        <v>41.769948676363775</v>
      </c>
      <c r="AF53" s="12">
        <f t="shared" si="12"/>
        <v>46.901612513231314</v>
      </c>
      <c r="AG53" s="183">
        <f t="shared" si="12"/>
        <v>52.649621244918023</v>
      </c>
      <c r="AH53" s="183">
        <f t="shared" si="12"/>
        <v>59.0863155144093</v>
      </c>
      <c r="AI53" s="104">
        <f t="shared" si="12"/>
        <v>66.292329655940492</v>
      </c>
      <c r="AJ53" s="183">
        <f t="shared" si="12"/>
        <v>74.357520075819565</v>
      </c>
      <c r="AK53" s="183">
        <f t="shared" si="12"/>
        <v>83.381995051104212</v>
      </c>
      <c r="AL53" s="183">
        <f t="shared" si="12"/>
        <v>93.477256753040621</v>
      </c>
      <c r="AM53" s="183">
        <f t="shared" si="12"/>
        <v>104.76746742483347</v>
      </c>
      <c r="AN53" s="104">
        <f t="shared" si="12"/>
        <v>117.39085287969571</v>
      </c>
    </row>
    <row r="54" spans="1:40" x14ac:dyDescent="0.4">
      <c r="A54" s="29">
        <v>60</v>
      </c>
      <c r="B54" s="12">
        <f t="shared" si="13"/>
        <v>1.8166966985640913</v>
      </c>
      <c r="C54" s="183">
        <f t="shared" si="12"/>
        <v>2.107181346951239</v>
      </c>
      <c r="D54" s="183">
        <f t="shared" si="12"/>
        <v>2.4432197756897223</v>
      </c>
      <c r="E54" s="104">
        <f t="shared" si="12"/>
        <v>2.8318162778223428</v>
      </c>
      <c r="F54" s="183">
        <f t="shared" si="12"/>
        <v>3.2810307883654102</v>
      </c>
      <c r="G54" s="183">
        <f t="shared" si="12"/>
        <v>3.8001347859463701</v>
      </c>
      <c r="H54" s="183">
        <f t="shared" si="12"/>
        <v>4.3997897488150342</v>
      </c>
      <c r="I54" s="183">
        <f t="shared" si="12"/>
        <v>5.0922513605630542</v>
      </c>
      <c r="J54" s="12">
        <f t="shared" si="12"/>
        <v>5.8916031040457311</v>
      </c>
      <c r="K54" s="183">
        <f t="shared" si="12"/>
        <v>6.8140233853083894</v>
      </c>
      <c r="L54" s="183">
        <f t="shared" si="12"/>
        <v>7.8780909007582975</v>
      </c>
      <c r="M54" s="104">
        <f t="shared" si="12"/>
        <v>9.1051336094202906</v>
      </c>
      <c r="N54" s="183">
        <f t="shared" si="12"/>
        <v>10.519627408052864</v>
      </c>
      <c r="O54" s="183">
        <f t="shared" si="12"/>
        <v>12.149651441700502</v>
      </c>
      <c r="P54" s="183">
        <f t="shared" si="12"/>
        <v>14.02740792889063</v>
      </c>
      <c r="Q54" s="104">
        <f t="shared" si="12"/>
        <v>16.189815453829087</v>
      </c>
      <c r="S54" s="12">
        <v>60</v>
      </c>
      <c r="T54" s="183">
        <f t="shared" si="12"/>
        <v>18.679185894122959</v>
      </c>
      <c r="U54" s="183">
        <f t="shared" si="12"/>
        <v>21.543996530439635</v>
      </c>
      <c r="V54" s="183">
        <f t="shared" si="12"/>
        <v>24.839770445094782</v>
      </c>
      <c r="W54" s="183">
        <f t="shared" si="12"/>
        <v>28.63008008359709</v>
      </c>
      <c r="X54" s="12">
        <f t="shared" si="12"/>
        <v>32.987690853332523</v>
      </c>
      <c r="Y54" s="183">
        <f t="shared" si="12"/>
        <v>37.99586389698181</v>
      </c>
      <c r="Z54" s="183">
        <f t="shared" si="12"/>
        <v>43.749839738779421</v>
      </c>
      <c r="AA54" s="104">
        <f t="shared" si="12"/>
        <v>50.358527397553551</v>
      </c>
      <c r="AB54" s="183">
        <f t="shared" si="12"/>
        <v>57.946426834533519</v>
      </c>
      <c r="AC54" s="183">
        <f t="shared" si="12"/>
        <v>66.655816304551649</v>
      </c>
      <c r="AD54" s="183">
        <f t="shared" si="12"/>
        <v>76.649240360853483</v>
      </c>
      <c r="AE54" s="183">
        <f t="shared" si="12"/>
        <v>88.112338987413267</v>
      </c>
      <c r="AF54" s="12">
        <f t="shared" si="12"/>
        <v>101.25706366721725</v>
      </c>
      <c r="AG54" s="183">
        <f t="shared" si="12"/>
        <v>116.32533221766666</v>
      </c>
      <c r="AH54" s="183">
        <f t="shared" si="12"/>
        <v>133.59318102198856</v>
      </c>
      <c r="AI54" s="104">
        <f t="shared" si="12"/>
        <v>153.37548095577284</v>
      </c>
      <c r="AJ54" s="183">
        <f t="shared" si="12"/>
        <v>176.0312919602494</v>
      </c>
      <c r="AK54" s="183">
        <f t="shared" si="12"/>
        <v>201.969940971488</v>
      </c>
      <c r="AL54" s="183">
        <f t="shared" si="12"/>
        <v>231.65791891574895</v>
      </c>
      <c r="AM54" s="183">
        <f t="shared" si="12"/>
        <v>265.62670488040106</v>
      </c>
      <c r="AN54" s="104">
        <f t="shared" si="12"/>
        <v>304.48163954141933</v>
      </c>
    </row>
    <row r="55" spans="1:40" x14ac:dyDescent="0.4">
      <c r="A55" s="29">
        <v>70</v>
      </c>
      <c r="B55" s="12">
        <f t="shared" si="13"/>
        <v>2.0067633683953856</v>
      </c>
      <c r="C55" s="183">
        <f t="shared" si="12"/>
        <v>2.3858999719655265</v>
      </c>
      <c r="D55" s="183">
        <f t="shared" si="12"/>
        <v>2.835456294196709</v>
      </c>
      <c r="E55" s="104">
        <f t="shared" si="12"/>
        <v>3.3682882694961589</v>
      </c>
      <c r="F55" s="183">
        <f t="shared" si="12"/>
        <v>3.9995582228484339</v>
      </c>
      <c r="G55" s="183">
        <f t="shared" si="12"/>
        <v>4.7471413956221209</v>
      </c>
      <c r="H55" s="183">
        <f t="shared" si="12"/>
        <v>5.6321028551716976</v>
      </c>
      <c r="I55" s="183">
        <f t="shared" si="12"/>
        <v>6.6792567552739293</v>
      </c>
      <c r="J55" s="12">
        <f t="shared" si="12"/>
        <v>7.9178219121217266</v>
      </c>
      <c r="K55" s="183">
        <f t="shared" si="12"/>
        <v>9.3821899856155433</v>
      </c>
      <c r="L55" s="183">
        <f t="shared" si="12"/>
        <v>11.112825260670185</v>
      </c>
      <c r="M55" s="104">
        <f t="shared" si="12"/>
        <v>13.157318169137245</v>
      </c>
      <c r="N55" s="183">
        <f t="shared" si="12"/>
        <v>15.571618350240628</v>
      </c>
      <c r="O55" s="183">
        <f t="shared" si="12"/>
        <v>18.421477297743309</v>
      </c>
      <c r="P55" s="183">
        <f t="shared" si="12"/>
        <v>21.78413557974071</v>
      </c>
      <c r="Q55" s="104">
        <f t="shared" si="12"/>
        <v>25.750295351133808</v>
      </c>
      <c r="S55" s="12">
        <v>70</v>
      </c>
      <c r="T55" s="183">
        <f t="shared" si="12"/>
        <v>30.426425535513872</v>
      </c>
      <c r="U55" s="183">
        <f t="shared" si="12"/>
        <v>35.937454778089354</v>
      </c>
      <c r="V55" s="183">
        <f t="shared" si="12"/>
        <v>42.429916232564011</v>
      </c>
      <c r="W55" s="183">
        <f t="shared" si="12"/>
        <v>50.075618636823314</v>
      </c>
      <c r="X55" s="12">
        <f t="shared" si="12"/>
        <v>59.075930178958345</v>
      </c>
      <c r="Y55" s="183">
        <f t="shared" si="12"/>
        <v>69.666775615228914</v>
      </c>
      <c r="Z55" s="183">
        <f t="shared" si="12"/>
        <v>82.124463273193058</v>
      </c>
      <c r="AA55" s="104">
        <f t="shared" si="12"/>
        <v>96.772477300367626</v>
      </c>
      <c r="AB55" s="183">
        <f t="shared" si="12"/>
        <v>113.98939219763311</v>
      </c>
      <c r="AC55" s="183">
        <f t="shared" si="12"/>
        <v>134.21809176384863</v>
      </c>
      <c r="AD55" s="183">
        <f t="shared" si="12"/>
        <v>157.97650359966832</v>
      </c>
      <c r="AE55" s="183">
        <f t="shared" si="12"/>
        <v>185.87009387986373</v>
      </c>
      <c r="AF55" s="12">
        <f t="shared" si="12"/>
        <v>218.60640590159755</v>
      </c>
      <c r="AG55" s="183">
        <f t="shared" si="12"/>
        <v>257.0119707529073</v>
      </c>
      <c r="AH55" s="183">
        <f t="shared" si="12"/>
        <v>302.05197024379436</v>
      </c>
      <c r="AI55" s="104">
        <f t="shared" si="12"/>
        <v>354.85309206216192</v>
      </c>
      <c r="AJ55" s="183">
        <f t="shared" si="12"/>
        <v>416.73008617821409</v>
      </c>
      <c r="AK55" s="183">
        <f t="shared" si="12"/>
        <v>489.2166112243454</v>
      </c>
      <c r="AL55" s="183">
        <f t="shared" si="12"/>
        <v>574.10105153337315</v>
      </c>
      <c r="AM55" s="183">
        <f t="shared" si="12"/>
        <v>673.46809157376981</v>
      </c>
      <c r="AN55" s="104">
        <f t="shared" si="12"/>
        <v>789.74695679944307</v>
      </c>
    </row>
    <row r="56" spans="1:40" x14ac:dyDescent="0.4">
      <c r="A56" s="29">
        <v>80</v>
      </c>
      <c r="B56" s="12">
        <f t="shared" si="13"/>
        <v>2.2167152171942588</v>
      </c>
      <c r="C56" s="183">
        <f t="shared" si="12"/>
        <v>2.7014849407533346</v>
      </c>
      <c r="D56" s="183">
        <f t="shared" si="12"/>
        <v>3.2906627869897984</v>
      </c>
      <c r="E56" s="104">
        <f t="shared" si="12"/>
        <v>4.0063919242493995</v>
      </c>
      <c r="F56" s="183">
        <f t="shared" si="12"/>
        <v>4.8754391560963874</v>
      </c>
      <c r="G56" s="183">
        <f t="shared" si="12"/>
        <v>5.9301452973113475</v>
      </c>
      <c r="H56" s="183">
        <f t="shared" si="12"/>
        <v>7.2095678162294652</v>
      </c>
      <c r="I56" s="183">
        <f t="shared" si="12"/>
        <v>8.7608540199672262</v>
      </c>
      <c r="J56" s="12">
        <f t="shared" si="12"/>
        <v>10.640890556430181</v>
      </c>
      <c r="K56" s="183">
        <f t="shared" si="12"/>
        <v>12.918283948947844</v>
      </c>
      <c r="L56" s="183">
        <f t="shared" si="12"/>
        <v>15.675737539700446</v>
      </c>
      <c r="M56" s="104">
        <f t="shared" si="12"/>
        <v>19.012902921578441</v>
      </c>
      <c r="N56" s="183">
        <f t="shared" si="12"/>
        <v>23.049799069873313</v>
      </c>
      <c r="O56" s="183">
        <f t="shared" si="12"/>
        <v>27.930910401802901</v>
      </c>
      <c r="P56" s="183">
        <f t="shared" si="12"/>
        <v>33.83009643422092</v>
      </c>
      <c r="Q56" s="104">
        <f t="shared" si="12"/>
        <v>40.956471218688122</v>
      </c>
      <c r="S56" s="12">
        <v>80</v>
      </c>
      <c r="T56" s="183">
        <f t="shared" si="12"/>
        <v>49.561441066842491</v>
      </c>
      <c r="U56" s="183">
        <f t="shared" si="12"/>
        <v>59.94712513541527</v>
      </c>
      <c r="V56" s="183">
        <f t="shared" si="12"/>
        <v>72.476426281061364</v>
      </c>
      <c r="W56" s="183">
        <f t="shared" si="12"/>
        <v>87.585070476181329</v>
      </c>
      <c r="X56" s="12">
        <f t="shared" si="12"/>
        <v>105.79599348211404</v>
      </c>
      <c r="Y56" s="183">
        <f t="shared" si="12"/>
        <v>127.73652515920787</v>
      </c>
      <c r="Z56" s="183">
        <f t="shared" si="12"/>
        <v>154.15890682524815</v>
      </c>
      <c r="AA56" s="104">
        <f t="shared" si="12"/>
        <v>185.9647778998621</v>
      </c>
      <c r="AB56" s="183">
        <f t="shared" si="12"/>
        <v>224.23438757818656</v>
      </c>
      <c r="AC56" s="183">
        <f t="shared" si="12"/>
        <v>270.26142886646727</v>
      </c>
      <c r="AD56" s="183">
        <f t="shared" si="12"/>
        <v>325.59455999934352</v>
      </c>
      <c r="AE56" s="183">
        <f t="shared" si="12"/>
        <v>392.0868767749368</v>
      </c>
      <c r="AF56" s="12">
        <f t="shared" si="12"/>
        <v>471.95483426492041</v>
      </c>
      <c r="AG56" s="183">
        <f t="shared" si="12"/>
        <v>567.84839424908421</v>
      </c>
      <c r="AH56" s="183">
        <f t="shared" si="12"/>
        <v>682.93450331975635</v>
      </c>
      <c r="AI56" s="104">
        <f t="shared" si="12"/>
        <v>820.99639499997727</v>
      </c>
      <c r="AJ56" s="183">
        <f t="shared" si="12"/>
        <v>986.5516681279471</v>
      </c>
      <c r="AK56" s="183">
        <f t="shared" si="12"/>
        <v>1184.9926357686013</v>
      </c>
      <c r="AL56" s="183">
        <f t="shared" si="12"/>
        <v>1422.7530788256508</v>
      </c>
      <c r="AM56" s="183">
        <f t="shared" si="12"/>
        <v>1707.5062937374144</v>
      </c>
      <c r="AN56" s="104">
        <f t="shared" si="12"/>
        <v>2048.400214585477</v>
      </c>
    </row>
    <row r="57" spans="1:40" x14ac:dyDescent="0.4">
      <c r="A57" s="29">
        <v>90</v>
      </c>
      <c r="B57" s="12">
        <f t="shared" si="13"/>
        <v>2.4486326746484828</v>
      </c>
      <c r="C57" s="183">
        <f t="shared" si="12"/>
        <v>3.0588125951922747</v>
      </c>
      <c r="D57" s="183">
        <f t="shared" si="12"/>
        <v>3.8189485056926955</v>
      </c>
      <c r="E57" s="104">
        <f t="shared" si="12"/>
        <v>4.765380800703201</v>
      </c>
      <c r="F57" s="183">
        <f t="shared" si="12"/>
        <v>5.9431331263054439</v>
      </c>
      <c r="G57" s="183">
        <f t="shared" si="12"/>
        <v>7.4079578248195945</v>
      </c>
      <c r="H57" s="183">
        <f t="shared" si="12"/>
        <v>9.228856331890821</v>
      </c>
      <c r="I57" s="183">
        <f t="shared" si="12"/>
        <v>11.491183221631994</v>
      </c>
      <c r="J57" s="12">
        <f t="shared" si="12"/>
        <v>14.300467109594708</v>
      </c>
      <c r="K57" s="183">
        <f t="shared" si="12"/>
        <v>17.787111584981908</v>
      </c>
      <c r="L57" s="183">
        <f t="shared" si="12"/>
        <v>22.112175945323429</v>
      </c>
      <c r="M57" s="104">
        <f t="shared" si="12"/>
        <v>27.47448019865509</v>
      </c>
      <c r="N57" s="183">
        <f t="shared" si="12"/>
        <v>34.119333341696141</v>
      </c>
      <c r="O57" s="183">
        <f t="shared" si="12"/>
        <v>42.34925045718839</v>
      </c>
      <c r="P57" s="183">
        <f t="shared" si="12"/>
        <v>52.53710529662014</v>
      </c>
      <c r="Q57" s="104">
        <f t="shared" si="12"/>
        <v>65.142263877504206</v>
      </c>
      <c r="S57" s="12">
        <v>90</v>
      </c>
      <c r="T57" s="183">
        <f t="shared" si="12"/>
        <v>80.730365049126561</v>
      </c>
      <c r="U57" s="183">
        <f t="shared" si="12"/>
        <v>99.997560600539487</v>
      </c>
      <c r="V57" s="183">
        <f t="shared" si="12"/>
        <v>123.80020591326769</v>
      </c>
      <c r="W57" s="183">
        <f t="shared" si="12"/>
        <v>153.19120919809546</v>
      </c>
      <c r="X57" s="12">
        <f t="shared" si="12"/>
        <v>189.46451123090679</v>
      </c>
      <c r="Y57" s="183">
        <f t="shared" si="12"/>
        <v>234.20948817648721</v>
      </c>
      <c r="Z57" s="183">
        <f t="shared" si="12"/>
        <v>289.37745960664154</v>
      </c>
      <c r="AA57" s="104">
        <f t="shared" si="12"/>
        <v>357.36295674238841</v>
      </c>
      <c r="AB57" s="183">
        <f t="shared" si="12"/>
        <v>441.10297987542418</v>
      </c>
      <c r="AC57" s="183">
        <f t="shared" si="12"/>
        <v>544.19817010554493</v>
      </c>
      <c r="AD57" s="183">
        <f t="shared" si="12"/>
        <v>671.06066462777869</v>
      </c>
      <c r="AE57" s="183">
        <f t="shared" si="12"/>
        <v>827.09442778077312</v>
      </c>
      <c r="AF57" s="12">
        <f t="shared" si="12"/>
        <v>1018.9150892782723</v>
      </c>
      <c r="AG57" s="183">
        <f t="shared" si="12"/>
        <v>1254.6178215226805</v>
      </c>
      <c r="AH57" s="183">
        <f t="shared" si="12"/>
        <v>1544.1036039200753</v>
      </c>
      <c r="AI57" s="104">
        <f t="shared" si="12"/>
        <v>1899.4764190609997</v>
      </c>
      <c r="AJ57" s="183">
        <f t="shared" si="12"/>
        <v>2335.5265822343613</v>
      </c>
      <c r="AK57" s="183">
        <f t="shared" si="12"/>
        <v>2870.3186167606932</v>
      </c>
      <c r="AL57" s="183">
        <f t="shared" si="12"/>
        <v>3525.9059670790348</v>
      </c>
      <c r="AM57" s="183">
        <f t="shared" si="12"/>
        <v>4329.1995264983052</v>
      </c>
      <c r="AN57" s="104">
        <f t="shared" si="12"/>
        <v>5313.022611848307</v>
      </c>
    </row>
    <row r="58" spans="1:40" x14ac:dyDescent="0.4">
      <c r="A58" s="30">
        <v>100</v>
      </c>
      <c r="B58" s="15">
        <f t="shared" si="13"/>
        <v>2.7048138294215289</v>
      </c>
      <c r="C58" s="182">
        <f t="shared" si="12"/>
        <v>3.463404274945836</v>
      </c>
      <c r="D58" s="182">
        <f t="shared" si="12"/>
        <v>4.4320456495251586</v>
      </c>
      <c r="E58" s="19">
        <f t="shared" ref="E58:AN58" si="14">(1+E$2*0.01)^$A58</f>
        <v>5.6681559380801723</v>
      </c>
      <c r="F58" s="182">
        <f t="shared" si="14"/>
        <v>7.244646118252331</v>
      </c>
      <c r="G58" s="182">
        <f t="shared" si="14"/>
        <v>9.2540462978515485</v>
      </c>
      <c r="H58" s="182">
        <f t="shared" si="14"/>
        <v>11.813716351062128</v>
      </c>
      <c r="I58" s="182">
        <f t="shared" si="14"/>
        <v>15.072422338297404</v>
      </c>
      <c r="J58" s="15">
        <f t="shared" si="14"/>
        <v>19.218631980856216</v>
      </c>
      <c r="K58" s="182">
        <f t="shared" si="14"/>
        <v>24.490972623524499</v>
      </c>
      <c r="L58" s="182">
        <f t="shared" si="14"/>
        <v>31.191407983109396</v>
      </c>
      <c r="M58" s="19">
        <f t="shared" si="14"/>
        <v>39.701831187997428</v>
      </c>
      <c r="N58" s="182">
        <f t="shared" si="14"/>
        <v>50.504948184269637</v>
      </c>
      <c r="O58" s="182">
        <f t="shared" si="14"/>
        <v>64.210546254514711</v>
      </c>
      <c r="P58" s="182">
        <f t="shared" si="14"/>
        <v>81.588518032012402</v>
      </c>
      <c r="Q58" s="19">
        <f t="shared" si="14"/>
        <v>103.61035550226084</v>
      </c>
      <c r="S58" s="15">
        <v>100</v>
      </c>
      <c r="T58" s="182">
        <f t="shared" si="14"/>
        <v>131.50125784630362</v>
      </c>
      <c r="U58" s="182">
        <f t="shared" si="14"/>
        <v>166.80553243329936</v>
      </c>
      <c r="V58" s="182">
        <f t="shared" si="14"/>
        <v>211.46863567378188</v>
      </c>
      <c r="W58" s="182">
        <f t="shared" si="14"/>
        <v>267.94003187970981</v>
      </c>
      <c r="X58" s="15">
        <f t="shared" si="14"/>
        <v>339.30208351448726</v>
      </c>
      <c r="Y58" s="182">
        <f t="shared" si="14"/>
        <v>429.43147454123431</v>
      </c>
      <c r="Z58" s="182">
        <f t="shared" si="14"/>
        <v>543.20127103209722</v>
      </c>
      <c r="AA58" s="19">
        <f t="shared" si="14"/>
        <v>686.73371535135675</v>
      </c>
      <c r="AB58" s="182">
        <f t="shared" si="14"/>
        <v>867.71632556641259</v>
      </c>
      <c r="AC58" s="182">
        <f t="shared" si="14"/>
        <v>1095.7969458991813</v>
      </c>
      <c r="AD58" s="182">
        <f t="shared" si="14"/>
        <v>1383.0772099250805</v>
      </c>
      <c r="AE58" s="182">
        <f t="shared" si="14"/>
        <v>1744.7286124260636</v>
      </c>
      <c r="AF58" s="15">
        <f t="shared" si="14"/>
        <v>2199.7612563412968</v>
      </c>
      <c r="AG58" s="182">
        <f t="shared" si="14"/>
        <v>2771.9826172333228</v>
      </c>
      <c r="AH58" s="182">
        <f t="shared" si="14"/>
        <v>3491.1926810683244</v>
      </c>
      <c r="AI58" s="19">
        <f t="shared" si="14"/>
        <v>4394.6729712118877</v>
      </c>
      <c r="AJ58" s="182">
        <f t="shared" si="14"/>
        <v>5529.0407918259089</v>
      </c>
      <c r="AK58" s="182">
        <f t="shared" si="14"/>
        <v>6952.5570987023666</v>
      </c>
      <c r="AL58" s="182">
        <f t="shared" si="14"/>
        <v>8737.9975300738752</v>
      </c>
      <c r="AM58" s="182">
        <f t="shared" si="14"/>
        <v>10976.222230613543</v>
      </c>
      <c r="AN58" s="19">
        <f t="shared" si="14"/>
        <v>13780.612339822364</v>
      </c>
    </row>
  </sheetData>
  <mergeCells count="39">
    <mergeCell ref="B2:B3"/>
    <mergeCell ref="A1:Q1"/>
    <mergeCell ref="S1:AI1"/>
    <mergeCell ref="H2:H3"/>
    <mergeCell ref="G2:G3"/>
    <mergeCell ref="F2:F3"/>
    <mergeCell ref="E2:E3"/>
    <mergeCell ref="D2:D3"/>
    <mergeCell ref="C2:C3"/>
    <mergeCell ref="N2:N3"/>
    <mergeCell ref="M2:M3"/>
    <mergeCell ref="L2:L3"/>
    <mergeCell ref="K2:K3"/>
    <mergeCell ref="J2:J3"/>
    <mergeCell ref="I2:I3"/>
    <mergeCell ref="V2:V3"/>
    <mergeCell ref="U2:U3"/>
    <mergeCell ref="T2:T3"/>
    <mergeCell ref="Q2:Q3"/>
    <mergeCell ref="P2:P3"/>
    <mergeCell ref="O2:O3"/>
    <mergeCell ref="W2:W3"/>
    <mergeCell ref="AH2:AH3"/>
    <mergeCell ref="AG2:AG3"/>
    <mergeCell ref="AF2:AF3"/>
    <mergeCell ref="AE2:AE3"/>
    <mergeCell ref="AD2:AD3"/>
    <mergeCell ref="AC2:AC3"/>
    <mergeCell ref="AB2:AB3"/>
    <mergeCell ref="AA2:AA3"/>
    <mergeCell ref="Z2:Z3"/>
    <mergeCell ref="Y2:Y3"/>
    <mergeCell ref="X2:X3"/>
    <mergeCell ref="AI2:AI3"/>
    <mergeCell ref="AN2:AN3"/>
    <mergeCell ref="AM2:AM3"/>
    <mergeCell ref="AL2:AL3"/>
    <mergeCell ref="AK2:AK3"/>
    <mergeCell ref="AJ2:AJ3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8"/>
  <sheetViews>
    <sheetView zoomScaleNormal="100" workbookViewId="0">
      <selection sqref="A1:Q1"/>
    </sheetView>
  </sheetViews>
  <sheetFormatPr defaultRowHeight="16.5" x14ac:dyDescent="0.4"/>
  <cols>
    <col min="1" max="1" width="3.69921875" style="175" customWidth="1"/>
    <col min="2" max="17" width="5.8984375" style="175" customWidth="1"/>
    <col min="18" max="18" width="2.09765625" style="175" customWidth="1"/>
    <col min="19" max="19" width="3.69921875" style="175" customWidth="1"/>
    <col min="20" max="40" width="5.8984375" style="175" customWidth="1"/>
    <col min="41" max="16384" width="8.796875" style="175"/>
  </cols>
  <sheetData>
    <row r="1" spans="1:40" x14ac:dyDescent="0.4">
      <c r="A1" s="245" t="s">
        <v>236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S1" s="245" t="s">
        <v>236</v>
      </c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</row>
    <row r="2" spans="1:40" x14ac:dyDescent="0.4">
      <c r="A2" s="220" t="s">
        <v>240</v>
      </c>
      <c r="B2" s="269">
        <v>1</v>
      </c>
      <c r="C2" s="265">
        <v>1.25</v>
      </c>
      <c r="D2" s="265">
        <v>1.5</v>
      </c>
      <c r="E2" s="261">
        <v>1.75</v>
      </c>
      <c r="F2" s="267">
        <v>2</v>
      </c>
      <c r="G2" s="265">
        <v>2.25</v>
      </c>
      <c r="H2" s="265">
        <v>2.5</v>
      </c>
      <c r="I2" s="265">
        <v>2.75</v>
      </c>
      <c r="J2" s="269">
        <v>3</v>
      </c>
      <c r="K2" s="265">
        <v>3.25</v>
      </c>
      <c r="L2" s="265">
        <v>3.5</v>
      </c>
      <c r="M2" s="261">
        <v>3.75</v>
      </c>
      <c r="N2" s="267">
        <v>4</v>
      </c>
      <c r="O2" s="265">
        <v>4.25</v>
      </c>
      <c r="P2" s="265">
        <v>4.5</v>
      </c>
      <c r="Q2" s="261">
        <v>4.75</v>
      </c>
      <c r="R2" s="218"/>
      <c r="S2" s="219" t="s">
        <v>240</v>
      </c>
      <c r="T2" s="267">
        <v>5</v>
      </c>
      <c r="U2" s="265">
        <v>5.25</v>
      </c>
      <c r="V2" s="265">
        <v>5.5</v>
      </c>
      <c r="W2" s="265">
        <v>5.75</v>
      </c>
      <c r="X2" s="269">
        <v>6</v>
      </c>
      <c r="Y2" s="265">
        <v>6.25</v>
      </c>
      <c r="Z2" s="265">
        <v>6.5</v>
      </c>
      <c r="AA2" s="261">
        <v>6.75</v>
      </c>
      <c r="AB2" s="267">
        <v>7</v>
      </c>
      <c r="AC2" s="265">
        <v>7.25</v>
      </c>
      <c r="AD2" s="265">
        <v>7.5</v>
      </c>
      <c r="AE2" s="265">
        <v>7.75</v>
      </c>
      <c r="AF2" s="269">
        <v>8</v>
      </c>
      <c r="AG2" s="265">
        <v>8.25</v>
      </c>
      <c r="AH2" s="265">
        <v>8.5</v>
      </c>
      <c r="AI2" s="261">
        <v>8.75</v>
      </c>
      <c r="AJ2" s="267">
        <v>9</v>
      </c>
      <c r="AK2" s="265">
        <v>9.25</v>
      </c>
      <c r="AL2" s="265">
        <v>9.5</v>
      </c>
      <c r="AM2" s="265">
        <v>9.75</v>
      </c>
      <c r="AN2" s="263">
        <v>10</v>
      </c>
    </row>
    <row r="3" spans="1:40" x14ac:dyDescent="0.4">
      <c r="A3" s="221" t="s">
        <v>21</v>
      </c>
      <c r="B3" s="270"/>
      <c r="C3" s="266"/>
      <c r="D3" s="266"/>
      <c r="E3" s="262"/>
      <c r="F3" s="268"/>
      <c r="G3" s="266"/>
      <c r="H3" s="266"/>
      <c r="I3" s="266"/>
      <c r="J3" s="270"/>
      <c r="K3" s="266"/>
      <c r="L3" s="266"/>
      <c r="M3" s="262"/>
      <c r="N3" s="268"/>
      <c r="O3" s="266"/>
      <c r="P3" s="266"/>
      <c r="Q3" s="262"/>
      <c r="R3" s="218"/>
      <c r="S3" s="222" t="s">
        <v>21</v>
      </c>
      <c r="T3" s="268"/>
      <c r="U3" s="266"/>
      <c r="V3" s="266"/>
      <c r="W3" s="266"/>
      <c r="X3" s="270"/>
      <c r="Y3" s="266"/>
      <c r="Z3" s="266"/>
      <c r="AA3" s="262"/>
      <c r="AB3" s="268"/>
      <c r="AC3" s="266"/>
      <c r="AD3" s="266"/>
      <c r="AE3" s="266"/>
      <c r="AF3" s="270"/>
      <c r="AG3" s="266"/>
      <c r="AH3" s="266"/>
      <c r="AI3" s="262"/>
      <c r="AJ3" s="268"/>
      <c r="AK3" s="266"/>
      <c r="AL3" s="266"/>
      <c r="AM3" s="266"/>
      <c r="AN3" s="264"/>
    </row>
    <row r="4" spans="1:40" x14ac:dyDescent="0.4">
      <c r="A4" s="29">
        <v>1</v>
      </c>
      <c r="B4" s="12">
        <f>(1+B$2*0.01)^(-$A4)</f>
        <v>0.99009900990099009</v>
      </c>
      <c r="C4" s="183">
        <f t="shared" ref="C4:Q19" si="0">(1+C$2*0.01)^(-$A4)</f>
        <v>0.98765432098765438</v>
      </c>
      <c r="D4" s="183">
        <f t="shared" si="0"/>
        <v>0.98522167487684742</v>
      </c>
      <c r="E4" s="104">
        <f t="shared" si="0"/>
        <v>0.98280098280098271</v>
      </c>
      <c r="F4" s="183">
        <f t="shared" si="0"/>
        <v>0.98039215686274506</v>
      </c>
      <c r="G4" s="183">
        <f t="shared" si="0"/>
        <v>0.97799511002444994</v>
      </c>
      <c r="H4" s="183">
        <f t="shared" si="0"/>
        <v>0.97560975609756106</v>
      </c>
      <c r="I4" s="183">
        <f t="shared" si="0"/>
        <v>0.97323600973236002</v>
      </c>
      <c r="J4" s="12">
        <f t="shared" si="0"/>
        <v>0.970873786407767</v>
      </c>
      <c r="K4" s="183">
        <f t="shared" si="0"/>
        <v>0.96852300242130751</v>
      </c>
      <c r="L4" s="183">
        <f t="shared" si="0"/>
        <v>0.96618357487922713</v>
      </c>
      <c r="M4" s="104">
        <f t="shared" si="0"/>
        <v>0.96385542168674687</v>
      </c>
      <c r="N4" s="183">
        <f t="shared" si="0"/>
        <v>0.96153846153846145</v>
      </c>
      <c r="O4" s="183">
        <f t="shared" si="0"/>
        <v>0.95923261390887293</v>
      </c>
      <c r="P4" s="183">
        <f t="shared" si="0"/>
        <v>0.95693779904306231</v>
      </c>
      <c r="Q4" s="104">
        <f t="shared" si="0"/>
        <v>0.95465393794749398</v>
      </c>
      <c r="S4" s="12">
        <v>1</v>
      </c>
      <c r="T4" s="183">
        <f>(1+T$2*0.01)^(-$A4)</f>
        <v>0.95238095238095233</v>
      </c>
      <c r="U4" s="183">
        <f t="shared" ref="U4:AN16" si="1">(1+U$2*0.01)^(-$A4)</f>
        <v>0.95011876484560576</v>
      </c>
      <c r="V4" s="183">
        <f t="shared" si="1"/>
        <v>0.94786729857819907</v>
      </c>
      <c r="W4" s="183">
        <f t="shared" si="1"/>
        <v>0.94562647754137108</v>
      </c>
      <c r="X4" s="12">
        <f t="shared" si="1"/>
        <v>0.94339622641509424</v>
      </c>
      <c r="Y4" s="183">
        <f t="shared" si="1"/>
        <v>0.94117647058823528</v>
      </c>
      <c r="Z4" s="183">
        <f t="shared" si="1"/>
        <v>0.93896713615023475</v>
      </c>
      <c r="AA4" s="104">
        <f t="shared" si="1"/>
        <v>0.93676814988290402</v>
      </c>
      <c r="AB4" s="183">
        <f t="shared" si="1"/>
        <v>0.93457943925233644</v>
      </c>
      <c r="AC4" s="183">
        <f t="shared" si="1"/>
        <v>0.93240093240093236</v>
      </c>
      <c r="AD4" s="183">
        <f t="shared" si="1"/>
        <v>0.93023255813953487</v>
      </c>
      <c r="AE4" s="183">
        <f t="shared" si="1"/>
        <v>0.92807424593967525</v>
      </c>
      <c r="AF4" s="12">
        <f t="shared" si="1"/>
        <v>0.92592592592592582</v>
      </c>
      <c r="AG4" s="183">
        <f t="shared" si="1"/>
        <v>0.92378752886836024</v>
      </c>
      <c r="AH4" s="183">
        <f t="shared" si="1"/>
        <v>0.92165898617511521</v>
      </c>
      <c r="AI4" s="104">
        <f t="shared" si="1"/>
        <v>0.91954022988505757</v>
      </c>
      <c r="AJ4" s="183">
        <f t="shared" si="1"/>
        <v>0.9174311926605504</v>
      </c>
      <c r="AK4" s="183">
        <f t="shared" si="1"/>
        <v>0.91533180778032031</v>
      </c>
      <c r="AL4" s="183">
        <f t="shared" si="1"/>
        <v>0.91324200913242015</v>
      </c>
      <c r="AM4" s="183">
        <f t="shared" si="1"/>
        <v>0.91116173120728938</v>
      </c>
      <c r="AN4" s="104">
        <f t="shared" si="1"/>
        <v>0.90909090909090906</v>
      </c>
    </row>
    <row r="5" spans="1:40" x14ac:dyDescent="0.4">
      <c r="A5" s="29">
        <v>2</v>
      </c>
      <c r="B5" s="12">
        <f t="shared" ref="B5:Q34" si="2">(1+B$2*0.01)^(-$A5)</f>
        <v>0.98029604940692083</v>
      </c>
      <c r="C5" s="183">
        <f t="shared" si="0"/>
        <v>0.97546105776558456</v>
      </c>
      <c r="D5" s="183">
        <f t="shared" si="0"/>
        <v>0.9706617486471405</v>
      </c>
      <c r="E5" s="104">
        <f t="shared" si="0"/>
        <v>0.96589777179457759</v>
      </c>
      <c r="F5" s="183">
        <f t="shared" si="0"/>
        <v>0.96116878123798544</v>
      </c>
      <c r="G5" s="183">
        <f t="shared" si="0"/>
        <v>0.95647443523173592</v>
      </c>
      <c r="H5" s="183">
        <f t="shared" si="0"/>
        <v>0.95181439619274244</v>
      </c>
      <c r="I5" s="183">
        <f t="shared" si="0"/>
        <v>0.94718833063976637</v>
      </c>
      <c r="J5" s="12">
        <f t="shared" si="0"/>
        <v>0.94259590913375435</v>
      </c>
      <c r="K5" s="183">
        <f t="shared" si="0"/>
        <v>0.93803680621918406</v>
      </c>
      <c r="L5" s="183">
        <f t="shared" si="0"/>
        <v>0.93351070036640305</v>
      </c>
      <c r="M5" s="104">
        <f t="shared" si="0"/>
        <v>0.9290172739149366</v>
      </c>
      <c r="N5" s="183">
        <f t="shared" si="0"/>
        <v>0.92455621301775137</v>
      </c>
      <c r="O5" s="183">
        <f t="shared" si="0"/>
        <v>0.92012720758644884</v>
      </c>
      <c r="P5" s="183">
        <f t="shared" si="0"/>
        <v>0.91572995123738021</v>
      </c>
      <c r="Q5" s="104">
        <f t="shared" si="0"/>
        <v>0.91136414123865761</v>
      </c>
      <c r="S5" s="12">
        <v>2</v>
      </c>
      <c r="T5" s="183">
        <f t="shared" ref="T5:AI32" si="3">(1+T$2*0.01)^(-$A5)</f>
        <v>0.90702947845804982</v>
      </c>
      <c r="U5" s="183">
        <f t="shared" si="1"/>
        <v>0.90272566731173942</v>
      </c>
      <c r="V5" s="183">
        <f t="shared" si="1"/>
        <v>0.89845241571393286</v>
      </c>
      <c r="W5" s="183">
        <f t="shared" si="1"/>
        <v>0.8942094350273011</v>
      </c>
      <c r="X5" s="12">
        <f t="shared" si="1"/>
        <v>0.88999644001423983</v>
      </c>
      <c r="Y5" s="183">
        <f t="shared" si="1"/>
        <v>0.88581314878892736</v>
      </c>
      <c r="Z5" s="183">
        <f t="shared" si="1"/>
        <v>0.88165928277017358</v>
      </c>
      <c r="AA5" s="104">
        <f t="shared" si="1"/>
        <v>0.87753456663503904</v>
      </c>
      <c r="AB5" s="183">
        <f t="shared" si="1"/>
        <v>0.87343872827321156</v>
      </c>
      <c r="AC5" s="183">
        <f t="shared" si="1"/>
        <v>0.86937149874212816</v>
      </c>
      <c r="AD5" s="183">
        <f t="shared" si="1"/>
        <v>0.86533261222282321</v>
      </c>
      <c r="AE5" s="183">
        <f t="shared" si="1"/>
        <v>0.86132180597649688</v>
      </c>
      <c r="AF5" s="12">
        <f t="shared" si="1"/>
        <v>0.85733882030178321</v>
      </c>
      <c r="AG5" s="183">
        <f t="shared" si="1"/>
        <v>0.85338339849271161</v>
      </c>
      <c r="AH5" s="183">
        <f t="shared" si="1"/>
        <v>0.84945528679734128</v>
      </c>
      <c r="AI5" s="104">
        <f t="shared" si="1"/>
        <v>0.84555423437706456</v>
      </c>
      <c r="AJ5" s="183">
        <f t="shared" si="1"/>
        <v>0.84167999326655996</v>
      </c>
      <c r="AK5" s="183">
        <f t="shared" si="1"/>
        <v>0.83783231833438931</v>
      </c>
      <c r="AL5" s="183">
        <f t="shared" si="1"/>
        <v>0.8340109672442193</v>
      </c>
      <c r="AM5" s="183">
        <f t="shared" si="1"/>
        <v>0.83021570041666459</v>
      </c>
      <c r="AN5" s="104">
        <f t="shared" si="1"/>
        <v>0.82644628099173545</v>
      </c>
    </row>
    <row r="6" spans="1:40" x14ac:dyDescent="0.4">
      <c r="A6" s="29">
        <v>3</v>
      </c>
      <c r="B6" s="12">
        <f t="shared" si="2"/>
        <v>0.97059014792764453</v>
      </c>
      <c r="C6" s="183">
        <f t="shared" si="0"/>
        <v>0.96341832865736754</v>
      </c>
      <c r="D6" s="183">
        <f t="shared" si="0"/>
        <v>0.95631699374102519</v>
      </c>
      <c r="E6" s="104">
        <f t="shared" si="0"/>
        <v>0.9492852794049903</v>
      </c>
      <c r="F6" s="183">
        <f t="shared" si="0"/>
        <v>0.94232233454704462</v>
      </c>
      <c r="G6" s="183">
        <f t="shared" si="0"/>
        <v>0.93542732052003519</v>
      </c>
      <c r="H6" s="183">
        <f t="shared" si="0"/>
        <v>0.92859941091974885</v>
      </c>
      <c r="I6" s="183">
        <f t="shared" si="0"/>
        <v>0.92183779137690158</v>
      </c>
      <c r="J6" s="12">
        <f t="shared" si="0"/>
        <v>0.91514165935315961</v>
      </c>
      <c r="K6" s="183">
        <f t="shared" si="0"/>
        <v>0.90851022394109848</v>
      </c>
      <c r="L6" s="183">
        <f t="shared" si="0"/>
        <v>0.90194270566802237</v>
      </c>
      <c r="M6" s="104">
        <f t="shared" si="0"/>
        <v>0.89543833630355341</v>
      </c>
      <c r="N6" s="183">
        <f t="shared" si="0"/>
        <v>0.88899635867091487</v>
      </c>
      <c r="O6" s="183">
        <f t="shared" si="0"/>
        <v>0.88261602646182147</v>
      </c>
      <c r="P6" s="183">
        <f t="shared" si="0"/>
        <v>0.87629660405490928</v>
      </c>
      <c r="Q6" s="104">
        <f t="shared" si="0"/>
        <v>0.87003736633762052</v>
      </c>
      <c r="S6" s="12">
        <v>3</v>
      </c>
      <c r="T6" s="183">
        <f t="shared" si="3"/>
        <v>0.86383759853147601</v>
      </c>
      <c r="U6" s="183">
        <f t="shared" si="1"/>
        <v>0.85769659602065507</v>
      </c>
      <c r="V6" s="183">
        <f t="shared" si="1"/>
        <v>0.85161366418382267</v>
      </c>
      <c r="W6" s="183">
        <f t="shared" si="1"/>
        <v>0.84558811822912627</v>
      </c>
      <c r="X6" s="12">
        <f t="shared" si="1"/>
        <v>0.8396192830323016</v>
      </c>
      <c r="Y6" s="183">
        <f t="shared" si="1"/>
        <v>0.83370649297781396</v>
      </c>
      <c r="Z6" s="183">
        <f t="shared" si="1"/>
        <v>0.82784909180297994</v>
      </c>
      <c r="AA6" s="104">
        <f t="shared" si="1"/>
        <v>0.82204643244500153</v>
      </c>
      <c r="AB6" s="183">
        <f t="shared" si="1"/>
        <v>0.81629787689085187</v>
      </c>
      <c r="AC6" s="183">
        <f t="shared" si="1"/>
        <v>0.81060279602995633</v>
      </c>
      <c r="AD6" s="183">
        <f t="shared" si="1"/>
        <v>0.80496056950960304</v>
      </c>
      <c r="AE6" s="183">
        <f t="shared" si="1"/>
        <v>0.79937058559303653</v>
      </c>
      <c r="AF6" s="12">
        <f t="shared" si="1"/>
        <v>0.79383224102016958</v>
      </c>
      <c r="AG6" s="183">
        <f t="shared" si="1"/>
        <v>0.78834494087086515</v>
      </c>
      <c r="AH6" s="183">
        <f t="shared" si="1"/>
        <v>0.78290809843072917</v>
      </c>
      <c r="AI6" s="104">
        <f t="shared" si="1"/>
        <v>0.77752113505936971</v>
      </c>
      <c r="AJ6" s="183">
        <f t="shared" si="1"/>
        <v>0.77218348006106419</v>
      </c>
      <c r="AK6" s="183">
        <f t="shared" si="1"/>
        <v>0.76689457055779331</v>
      </c>
      <c r="AL6" s="183">
        <f t="shared" si="1"/>
        <v>0.76165385136458386</v>
      </c>
      <c r="AM6" s="183">
        <f t="shared" si="1"/>
        <v>0.75646077486712049</v>
      </c>
      <c r="AN6" s="104">
        <f t="shared" si="1"/>
        <v>0.75131480090157754</v>
      </c>
    </row>
    <row r="7" spans="1:40" x14ac:dyDescent="0.4">
      <c r="A7" s="29">
        <v>4</v>
      </c>
      <c r="B7" s="12">
        <f t="shared" si="2"/>
        <v>0.96098034448281622</v>
      </c>
      <c r="C7" s="183">
        <f t="shared" si="0"/>
        <v>0.9515242752171531</v>
      </c>
      <c r="D7" s="183">
        <f t="shared" si="0"/>
        <v>0.94218423028672449</v>
      </c>
      <c r="E7" s="104">
        <f t="shared" si="0"/>
        <v>0.93295850555772986</v>
      </c>
      <c r="F7" s="183">
        <f t="shared" si="0"/>
        <v>0.9238454260265142</v>
      </c>
      <c r="G7" s="183">
        <f t="shared" si="0"/>
        <v>0.91484334525186817</v>
      </c>
      <c r="H7" s="183">
        <f t="shared" si="0"/>
        <v>0.90595064479975507</v>
      </c>
      <c r="I7" s="183">
        <f t="shared" si="0"/>
        <v>0.89716573370014741</v>
      </c>
      <c r="J7" s="12">
        <f t="shared" si="0"/>
        <v>0.888487047915689</v>
      </c>
      <c r="K7" s="183">
        <f t="shared" si="0"/>
        <v>0.87991304982188712</v>
      </c>
      <c r="L7" s="183">
        <f t="shared" si="0"/>
        <v>0.87144222769857238</v>
      </c>
      <c r="M7" s="104">
        <f t="shared" si="0"/>
        <v>0.86307309523234044</v>
      </c>
      <c r="N7" s="183">
        <f t="shared" si="0"/>
        <v>0.85480419102972571</v>
      </c>
      <c r="O7" s="183">
        <f t="shared" si="0"/>
        <v>0.84663407814083602</v>
      </c>
      <c r="P7" s="183">
        <f t="shared" si="0"/>
        <v>0.83856134359321488</v>
      </c>
      <c r="Q7" s="104">
        <f t="shared" si="0"/>
        <v>0.83058459793567585</v>
      </c>
      <c r="S7" s="12">
        <v>4</v>
      </c>
      <c r="T7" s="183">
        <f t="shared" si="3"/>
        <v>0.82270247479188197</v>
      </c>
      <c r="U7" s="183">
        <f t="shared" si="1"/>
        <v>0.81491363042342524</v>
      </c>
      <c r="V7" s="183">
        <f t="shared" si="1"/>
        <v>0.80721674330220161</v>
      </c>
      <c r="W7" s="183">
        <f t="shared" si="1"/>
        <v>0.7996105136918451</v>
      </c>
      <c r="X7" s="12">
        <f t="shared" si="1"/>
        <v>0.79209366323802044</v>
      </c>
      <c r="Y7" s="183">
        <f t="shared" si="1"/>
        <v>0.78466493456735431</v>
      </c>
      <c r="Z7" s="183">
        <f t="shared" si="1"/>
        <v>0.77732309089481699</v>
      </c>
      <c r="AA7" s="104">
        <f t="shared" si="1"/>
        <v>0.77006691563934571</v>
      </c>
      <c r="AB7" s="183">
        <f t="shared" si="1"/>
        <v>0.7628952120475252</v>
      </c>
      <c r="AC7" s="183">
        <f t="shared" si="1"/>
        <v>0.75580680282513402</v>
      </c>
      <c r="AD7" s="183">
        <f t="shared" si="1"/>
        <v>0.7488005297763749</v>
      </c>
      <c r="AE7" s="183">
        <f t="shared" si="1"/>
        <v>0.74187525345061411</v>
      </c>
      <c r="AF7" s="12">
        <f t="shared" si="1"/>
        <v>0.73502985279645328</v>
      </c>
      <c r="AG7" s="183">
        <f t="shared" si="1"/>
        <v>0.72826322482297023</v>
      </c>
      <c r="AH7" s="183">
        <f t="shared" si="1"/>
        <v>0.72157428426795334</v>
      </c>
      <c r="AI7" s="104">
        <f t="shared" si="1"/>
        <v>0.71496196327298378</v>
      </c>
      <c r="AJ7" s="183">
        <f t="shared" si="1"/>
        <v>0.7084252110651964</v>
      </c>
      <c r="AK7" s="183">
        <f t="shared" si="1"/>
        <v>0.70196299364557746</v>
      </c>
      <c r="AL7" s="183">
        <f t="shared" si="1"/>
        <v>0.6955742934836382</v>
      </c>
      <c r="AM7" s="183">
        <f t="shared" si="1"/>
        <v>0.68925810921833297</v>
      </c>
      <c r="AN7" s="104">
        <f t="shared" si="1"/>
        <v>0.68301345536507052</v>
      </c>
    </row>
    <row r="8" spans="1:40" x14ac:dyDescent="0.4">
      <c r="A8" s="29">
        <v>5</v>
      </c>
      <c r="B8" s="12">
        <f t="shared" si="2"/>
        <v>0.95146568760674888</v>
      </c>
      <c r="C8" s="183">
        <f t="shared" si="0"/>
        <v>0.93977706194286736</v>
      </c>
      <c r="D8" s="183">
        <f t="shared" si="0"/>
        <v>0.92826032540563996</v>
      </c>
      <c r="E8" s="104">
        <f t="shared" si="0"/>
        <v>0.91691253617467294</v>
      </c>
      <c r="F8" s="183">
        <f t="shared" si="0"/>
        <v>0.90573080982991594</v>
      </c>
      <c r="G8" s="183">
        <f t="shared" si="0"/>
        <v>0.89471231809473661</v>
      </c>
      <c r="H8" s="183">
        <f t="shared" si="0"/>
        <v>0.88385428760951712</v>
      </c>
      <c r="I8" s="183">
        <f t="shared" si="0"/>
        <v>0.8731539987349366</v>
      </c>
      <c r="J8" s="12">
        <f t="shared" si="0"/>
        <v>0.86260878438416411</v>
      </c>
      <c r="K8" s="183">
        <f t="shared" si="0"/>
        <v>0.85221602888318371</v>
      </c>
      <c r="L8" s="183">
        <f t="shared" si="0"/>
        <v>0.84197316685852419</v>
      </c>
      <c r="M8" s="104">
        <f t="shared" si="0"/>
        <v>0.83187768215165325</v>
      </c>
      <c r="N8" s="183">
        <f t="shared" si="0"/>
        <v>0.82192710675935154</v>
      </c>
      <c r="O8" s="183">
        <f t="shared" si="0"/>
        <v>0.81211901979936307</v>
      </c>
      <c r="P8" s="183">
        <f t="shared" si="0"/>
        <v>0.80245104650068411</v>
      </c>
      <c r="Q8" s="104">
        <f t="shared" si="0"/>
        <v>0.7929208572178289</v>
      </c>
      <c r="S8" s="12">
        <v>5</v>
      </c>
      <c r="T8" s="183">
        <f t="shared" si="3"/>
        <v>0.78352616646845896</v>
      </c>
      <c r="U8" s="183">
        <f t="shared" si="1"/>
        <v>0.77426473199375323</v>
      </c>
      <c r="V8" s="183">
        <f t="shared" si="1"/>
        <v>0.76513435384094941</v>
      </c>
      <c r="W8" s="183">
        <f t="shared" si="1"/>
        <v>0.75613287346746572</v>
      </c>
      <c r="X8" s="12">
        <f t="shared" si="1"/>
        <v>0.74725817286605689</v>
      </c>
      <c r="Y8" s="183">
        <f t="shared" si="1"/>
        <v>0.73850817371045108</v>
      </c>
      <c r="Z8" s="183">
        <f t="shared" si="1"/>
        <v>0.72988083652095492</v>
      </c>
      <c r="AA8" s="104">
        <f t="shared" si="1"/>
        <v>0.72137415984950426</v>
      </c>
      <c r="AB8" s="183">
        <f t="shared" si="1"/>
        <v>0.71298617948366838</v>
      </c>
      <c r="AC8" s="183">
        <f t="shared" si="1"/>
        <v>0.70471496766912267</v>
      </c>
      <c r="AD8" s="183">
        <f t="shared" si="1"/>
        <v>0.69655863235011617</v>
      </c>
      <c r="AE8" s="183">
        <f t="shared" si="1"/>
        <v>0.68851531642748409</v>
      </c>
      <c r="AF8" s="12">
        <f t="shared" si="1"/>
        <v>0.68058319703375303</v>
      </c>
      <c r="AG8" s="183">
        <f t="shared" si="1"/>
        <v>0.6727604848249148</v>
      </c>
      <c r="AH8" s="183">
        <f t="shared" si="1"/>
        <v>0.66504542328843619</v>
      </c>
      <c r="AI8" s="104">
        <f t="shared" si="1"/>
        <v>0.65743628806711163</v>
      </c>
      <c r="AJ8" s="183">
        <f t="shared" si="1"/>
        <v>0.64993138629834524</v>
      </c>
      <c r="AK8" s="183">
        <f t="shared" si="1"/>
        <v>0.64252905596849197</v>
      </c>
      <c r="AL8" s="183">
        <f t="shared" si="1"/>
        <v>0.63522766528186136</v>
      </c>
      <c r="AM8" s="183">
        <f t="shared" si="1"/>
        <v>0.62802561204403917</v>
      </c>
      <c r="AN8" s="104">
        <f t="shared" si="1"/>
        <v>0.62092132305915493</v>
      </c>
    </row>
    <row r="9" spans="1:40" x14ac:dyDescent="0.4">
      <c r="A9" s="29">
        <v>6</v>
      </c>
      <c r="B9" s="12">
        <f t="shared" si="2"/>
        <v>0.94204523525420658</v>
      </c>
      <c r="C9" s="183">
        <f t="shared" si="0"/>
        <v>0.92817487599295534</v>
      </c>
      <c r="D9" s="183">
        <f t="shared" si="0"/>
        <v>0.91454219251787205</v>
      </c>
      <c r="E9" s="104">
        <f t="shared" si="0"/>
        <v>0.90114254169501029</v>
      </c>
      <c r="F9" s="183">
        <f t="shared" si="0"/>
        <v>0.88797138218619198</v>
      </c>
      <c r="G9" s="183">
        <f t="shared" si="0"/>
        <v>0.87502427197529253</v>
      </c>
      <c r="H9" s="183">
        <f t="shared" si="0"/>
        <v>0.86229686596050459</v>
      </c>
      <c r="I9" s="183">
        <f t="shared" si="0"/>
        <v>0.84978491361064379</v>
      </c>
      <c r="J9" s="12">
        <f t="shared" si="0"/>
        <v>0.83748425668365445</v>
      </c>
      <c r="K9" s="183">
        <f t="shared" si="0"/>
        <v>0.82539082700550481</v>
      </c>
      <c r="L9" s="183">
        <f t="shared" si="0"/>
        <v>0.81350064430775282</v>
      </c>
      <c r="M9" s="104">
        <f t="shared" si="0"/>
        <v>0.80180981412207541</v>
      </c>
      <c r="N9" s="183">
        <f t="shared" si="0"/>
        <v>0.79031452573014571</v>
      </c>
      <c r="O9" s="183">
        <f t="shared" si="0"/>
        <v>0.7790110501672548</v>
      </c>
      <c r="P9" s="183">
        <f t="shared" si="0"/>
        <v>0.76789573827816682</v>
      </c>
      <c r="Q9" s="104">
        <f t="shared" si="0"/>
        <v>0.75696501882370282</v>
      </c>
      <c r="S9" s="12">
        <v>6</v>
      </c>
      <c r="T9" s="183">
        <f t="shared" si="3"/>
        <v>0.74621539663662761</v>
      </c>
      <c r="U9" s="183">
        <f t="shared" si="1"/>
        <v>0.73564345082541871</v>
      </c>
      <c r="V9" s="183">
        <f t="shared" si="1"/>
        <v>0.72524583302459655</v>
      </c>
      <c r="W9" s="183">
        <f t="shared" si="1"/>
        <v>0.71501926569027474</v>
      </c>
      <c r="X9" s="12">
        <f t="shared" si="1"/>
        <v>0.70496054043967626</v>
      </c>
      <c r="Y9" s="183">
        <f t="shared" si="1"/>
        <v>0.69506651643336581</v>
      </c>
      <c r="Z9" s="183">
        <f t="shared" si="1"/>
        <v>0.68533411879901873</v>
      </c>
      <c r="AA9" s="104">
        <f t="shared" si="1"/>
        <v>0.67576033709555439</v>
      </c>
      <c r="AB9" s="183">
        <f t="shared" si="1"/>
        <v>0.66634222381651254</v>
      </c>
      <c r="AC9" s="183">
        <f t="shared" si="1"/>
        <v>0.65707689293158289</v>
      </c>
      <c r="AD9" s="183">
        <f t="shared" si="1"/>
        <v>0.64796151846522443</v>
      </c>
      <c r="AE9" s="183">
        <f t="shared" si="1"/>
        <v>0.6389933331113542</v>
      </c>
      <c r="AF9" s="12">
        <f t="shared" si="1"/>
        <v>0.63016962688310452</v>
      </c>
      <c r="AG9" s="183">
        <f t="shared" si="1"/>
        <v>0.62148774579668808</v>
      </c>
      <c r="AH9" s="183">
        <f t="shared" si="1"/>
        <v>0.6129450905884205</v>
      </c>
      <c r="AI9" s="104">
        <f t="shared" si="1"/>
        <v>0.60453911546401085</v>
      </c>
      <c r="AJ9" s="183">
        <f t="shared" si="1"/>
        <v>0.5962673268792158</v>
      </c>
      <c r="AK9" s="183">
        <f t="shared" si="1"/>
        <v>0.5881272823510223</v>
      </c>
      <c r="AL9" s="183">
        <f t="shared" si="1"/>
        <v>0.58011658929850352</v>
      </c>
      <c r="AM9" s="183">
        <f t="shared" si="1"/>
        <v>0.57223290391256421</v>
      </c>
      <c r="AN9" s="104">
        <f t="shared" si="1"/>
        <v>0.56447393005377722</v>
      </c>
    </row>
    <row r="10" spans="1:40" x14ac:dyDescent="0.4">
      <c r="A10" s="29">
        <v>7</v>
      </c>
      <c r="B10" s="12">
        <f t="shared" si="2"/>
        <v>0.93271805470713554</v>
      </c>
      <c r="C10" s="183">
        <f t="shared" si="0"/>
        <v>0.91671592690662274</v>
      </c>
      <c r="D10" s="183">
        <f t="shared" si="0"/>
        <v>0.90102679065800217</v>
      </c>
      <c r="E10" s="104">
        <f t="shared" si="0"/>
        <v>0.88564377562163177</v>
      </c>
      <c r="F10" s="183">
        <f t="shared" si="0"/>
        <v>0.87056017861391388</v>
      </c>
      <c r="G10" s="183">
        <f t="shared" si="0"/>
        <v>0.8557694591445405</v>
      </c>
      <c r="H10" s="183">
        <f t="shared" si="0"/>
        <v>0.84126523508341911</v>
      </c>
      <c r="I10" s="183">
        <f t="shared" si="0"/>
        <v>0.82704127845318132</v>
      </c>
      <c r="J10" s="12">
        <f t="shared" si="0"/>
        <v>0.81309151134335378</v>
      </c>
      <c r="K10" s="183">
        <f t="shared" si="0"/>
        <v>0.79941000194237755</v>
      </c>
      <c r="L10" s="183">
        <f t="shared" si="0"/>
        <v>0.78599096068381913</v>
      </c>
      <c r="M10" s="104">
        <f t="shared" si="0"/>
        <v>0.77282873650320516</v>
      </c>
      <c r="N10" s="183">
        <f t="shared" si="0"/>
        <v>0.75991781320206331</v>
      </c>
      <c r="O10" s="183">
        <f t="shared" si="0"/>
        <v>0.74725280591583187</v>
      </c>
      <c r="P10" s="183">
        <f t="shared" si="0"/>
        <v>0.73482845768245619</v>
      </c>
      <c r="Q10" s="104">
        <f t="shared" si="0"/>
        <v>0.72263963610854687</v>
      </c>
      <c r="S10" s="12">
        <v>7</v>
      </c>
      <c r="T10" s="183">
        <f t="shared" si="3"/>
        <v>0.71068133013012147</v>
      </c>
      <c r="U10" s="183">
        <f t="shared" si="1"/>
        <v>0.69894864686500591</v>
      </c>
      <c r="V10" s="183">
        <f t="shared" si="1"/>
        <v>0.68743680855412004</v>
      </c>
      <c r="W10" s="183">
        <f t="shared" si="1"/>
        <v>0.67614114958891225</v>
      </c>
      <c r="X10" s="12">
        <f t="shared" si="1"/>
        <v>0.66505711362233599</v>
      </c>
      <c r="Y10" s="183">
        <f t="shared" si="1"/>
        <v>0.65418025076081487</v>
      </c>
      <c r="Z10" s="183">
        <f t="shared" si="1"/>
        <v>0.64350621483475945</v>
      </c>
      <c r="AA10" s="104">
        <f t="shared" si="1"/>
        <v>0.63303076074525011</v>
      </c>
      <c r="AB10" s="183">
        <f t="shared" si="1"/>
        <v>0.62274974188459109</v>
      </c>
      <c r="AC10" s="183">
        <f t="shared" si="1"/>
        <v>0.61265910762851561</v>
      </c>
      <c r="AD10" s="183">
        <f t="shared" si="1"/>
        <v>0.60275490089788319</v>
      </c>
      <c r="AE10" s="183">
        <f t="shared" si="1"/>
        <v>0.59303325578779975</v>
      </c>
      <c r="AF10" s="12">
        <f t="shared" si="1"/>
        <v>0.58349039526213387</v>
      </c>
      <c r="AG10" s="183">
        <f t="shared" si="1"/>
        <v>0.57412262891149013</v>
      </c>
      <c r="AH10" s="183">
        <f t="shared" si="1"/>
        <v>0.56492635077273778</v>
      </c>
      <c r="AI10" s="104">
        <f t="shared" si="1"/>
        <v>0.55589803720828579</v>
      </c>
      <c r="AJ10" s="183">
        <f t="shared" si="1"/>
        <v>0.54703424484331731</v>
      </c>
      <c r="AK10" s="183">
        <f t="shared" si="1"/>
        <v>0.53833160855928819</v>
      </c>
      <c r="AL10" s="183">
        <f t="shared" si="1"/>
        <v>0.52978683954201233</v>
      </c>
      <c r="AM10" s="183">
        <f t="shared" si="1"/>
        <v>0.52139672338274645</v>
      </c>
      <c r="AN10" s="104">
        <f t="shared" si="1"/>
        <v>0.51315811823070645</v>
      </c>
    </row>
    <row r="11" spans="1:40" x14ac:dyDescent="0.4">
      <c r="A11" s="29">
        <v>8</v>
      </c>
      <c r="B11" s="12">
        <f t="shared" si="2"/>
        <v>0.92348322248231218</v>
      </c>
      <c r="C11" s="183">
        <f t="shared" si="0"/>
        <v>0.90539844632752842</v>
      </c>
      <c r="D11" s="183">
        <f t="shared" si="0"/>
        <v>0.88771112380098749</v>
      </c>
      <c r="E11" s="104">
        <f t="shared" si="0"/>
        <v>0.8704115730925126</v>
      </c>
      <c r="F11" s="183">
        <f t="shared" si="0"/>
        <v>0.85349037119011162</v>
      </c>
      <c r="G11" s="183">
        <f t="shared" si="0"/>
        <v>0.836938346351629</v>
      </c>
      <c r="H11" s="183">
        <f t="shared" si="0"/>
        <v>0.82074657081309188</v>
      </c>
      <c r="I11" s="183">
        <f t="shared" si="0"/>
        <v>0.80490635372572394</v>
      </c>
      <c r="J11" s="12">
        <f t="shared" si="0"/>
        <v>0.78940923431393573</v>
      </c>
      <c r="K11" s="183">
        <f t="shared" si="0"/>
        <v>0.77424697524685471</v>
      </c>
      <c r="L11" s="183">
        <f t="shared" si="0"/>
        <v>0.75941155621625056</v>
      </c>
      <c r="M11" s="104">
        <f t="shared" si="0"/>
        <v>0.74489516771393249</v>
      </c>
      <c r="N11" s="183">
        <f t="shared" si="0"/>
        <v>0.73069020500198378</v>
      </c>
      <c r="O11" s="183">
        <f t="shared" si="0"/>
        <v>0.71678926226938311</v>
      </c>
      <c r="P11" s="183">
        <f t="shared" si="0"/>
        <v>0.70318512696885782</v>
      </c>
      <c r="Q11" s="104">
        <f t="shared" si="0"/>
        <v>0.68987077432796828</v>
      </c>
      <c r="S11" s="12">
        <v>8</v>
      </c>
      <c r="T11" s="183">
        <f t="shared" si="3"/>
        <v>0.67683936202868722</v>
      </c>
      <c r="U11" s="183">
        <f t="shared" si="1"/>
        <v>0.66408422504988684</v>
      </c>
      <c r="V11" s="183">
        <f t="shared" si="1"/>
        <v>0.6515988706674124</v>
      </c>
      <c r="W11" s="183">
        <f t="shared" si="1"/>
        <v>0.63937697360653634</v>
      </c>
      <c r="X11" s="12">
        <f t="shared" si="1"/>
        <v>0.62741237134182648</v>
      </c>
      <c r="Y11" s="183">
        <f t="shared" si="1"/>
        <v>0.61569905953959048</v>
      </c>
      <c r="Z11" s="183">
        <f t="shared" si="1"/>
        <v>0.60423118763827188</v>
      </c>
      <c r="AA11" s="104">
        <f t="shared" si="1"/>
        <v>0.59300305456229518</v>
      </c>
      <c r="AB11" s="183">
        <f t="shared" si="1"/>
        <v>0.5820091045650384</v>
      </c>
      <c r="AC11" s="183">
        <f t="shared" si="1"/>
        <v>0.5712439231967511</v>
      </c>
      <c r="AD11" s="183">
        <f t="shared" si="1"/>
        <v>0.56070223339337966</v>
      </c>
      <c r="AE11" s="183">
        <f t="shared" si="1"/>
        <v>0.55037889168241283</v>
      </c>
      <c r="AF11" s="12">
        <f t="shared" si="1"/>
        <v>0.54026888450197574</v>
      </c>
      <c r="AG11" s="183">
        <f t="shared" si="1"/>
        <v>0.53036732462955216</v>
      </c>
      <c r="AH11" s="183">
        <f t="shared" si="1"/>
        <v>0.52066944771680901</v>
      </c>
      <c r="AI11" s="104">
        <f t="shared" si="1"/>
        <v>0.51117060892715949</v>
      </c>
      <c r="AJ11" s="183">
        <f t="shared" si="1"/>
        <v>0.50186627967276809</v>
      </c>
      <c r="AK11" s="183">
        <f t="shared" si="1"/>
        <v>0.49275204444786097</v>
      </c>
      <c r="AL11" s="183">
        <f t="shared" si="1"/>
        <v>0.4838235977552624</v>
      </c>
      <c r="AM11" s="183">
        <f t="shared" si="1"/>
        <v>0.47507674112323145</v>
      </c>
      <c r="AN11" s="104">
        <f t="shared" si="1"/>
        <v>0.46650738020973315</v>
      </c>
    </row>
    <row r="12" spans="1:40" x14ac:dyDescent="0.4">
      <c r="A12" s="29">
        <v>9</v>
      </c>
      <c r="B12" s="12">
        <f t="shared" si="2"/>
        <v>0.91433982423991289</v>
      </c>
      <c r="C12" s="183">
        <f t="shared" si="0"/>
        <v>0.89422068773089236</v>
      </c>
      <c r="D12" s="183">
        <f t="shared" si="0"/>
        <v>0.87459224019801729</v>
      </c>
      <c r="E12" s="104">
        <f t="shared" si="0"/>
        <v>0.85544134947667083</v>
      </c>
      <c r="F12" s="183">
        <f t="shared" si="0"/>
        <v>0.83675526587265847</v>
      </c>
      <c r="G12" s="183">
        <f t="shared" si="0"/>
        <v>0.81852161012384261</v>
      </c>
      <c r="H12" s="183">
        <f t="shared" si="0"/>
        <v>0.8007283617688703</v>
      </c>
      <c r="I12" s="183">
        <f t="shared" si="0"/>
        <v>0.78336384790824709</v>
      </c>
      <c r="J12" s="12">
        <f t="shared" si="0"/>
        <v>0.76641673234362695</v>
      </c>
      <c r="K12" s="183">
        <f t="shared" si="0"/>
        <v>0.74987600508169938</v>
      </c>
      <c r="L12" s="183">
        <f t="shared" si="0"/>
        <v>0.73373097218961414</v>
      </c>
      <c r="M12" s="104">
        <f t="shared" si="0"/>
        <v>0.71797124598933248</v>
      </c>
      <c r="N12" s="183">
        <f t="shared" si="0"/>
        <v>0.70258673557883045</v>
      </c>
      <c r="O12" s="183">
        <f t="shared" si="0"/>
        <v>0.68756763766847306</v>
      </c>
      <c r="P12" s="183">
        <f t="shared" si="0"/>
        <v>0.67290442772139514</v>
      </c>
      <c r="Q12" s="104">
        <f t="shared" si="0"/>
        <v>0.65858785138708187</v>
      </c>
      <c r="S12" s="12">
        <v>9</v>
      </c>
      <c r="T12" s="183">
        <f t="shared" si="3"/>
        <v>0.64460891621779726</v>
      </c>
      <c r="U12" s="183">
        <f t="shared" si="1"/>
        <v>0.63095888365784969</v>
      </c>
      <c r="V12" s="183">
        <f t="shared" si="1"/>
        <v>0.6176292612961255</v>
      </c>
      <c r="W12" s="183">
        <f t="shared" si="1"/>
        <v>0.60461179537261112</v>
      </c>
      <c r="X12" s="12">
        <f t="shared" si="1"/>
        <v>0.59189846353002495</v>
      </c>
      <c r="Y12" s="183">
        <f t="shared" si="1"/>
        <v>0.57948146780196752</v>
      </c>
      <c r="Z12" s="183">
        <f t="shared" si="1"/>
        <v>0.56735322782936326</v>
      </c>
      <c r="AA12" s="104">
        <f t="shared" si="1"/>
        <v>0.55550637429723215</v>
      </c>
      <c r="AB12" s="183">
        <f t="shared" si="1"/>
        <v>0.54393374258414806</v>
      </c>
      <c r="AC12" s="183">
        <f t="shared" si="1"/>
        <v>0.53262836661701729</v>
      </c>
      <c r="AD12" s="183">
        <f t="shared" si="1"/>
        <v>0.52158347292407414</v>
      </c>
      <c r="AE12" s="183">
        <f t="shared" si="1"/>
        <v>0.51079247487926949</v>
      </c>
      <c r="AF12" s="12">
        <f t="shared" si="1"/>
        <v>0.50024896713145905</v>
      </c>
      <c r="AG12" s="183">
        <f t="shared" si="1"/>
        <v>0.48994672021205737</v>
      </c>
      <c r="AH12" s="183">
        <f t="shared" si="1"/>
        <v>0.4798796753150314</v>
      </c>
      <c r="AI12" s="104">
        <f t="shared" si="1"/>
        <v>0.47004193924336501</v>
      </c>
      <c r="AJ12" s="183">
        <f t="shared" si="1"/>
        <v>0.46042777951630098</v>
      </c>
      <c r="AK12" s="183">
        <f t="shared" si="1"/>
        <v>0.4510316196319093</v>
      </c>
      <c r="AL12" s="183">
        <f t="shared" si="1"/>
        <v>0.44184803447969173</v>
      </c>
      <c r="AM12" s="183">
        <f t="shared" si="1"/>
        <v>0.4328717458981608</v>
      </c>
      <c r="AN12" s="104">
        <f t="shared" si="1"/>
        <v>0.42409761837248466</v>
      </c>
    </row>
    <row r="13" spans="1:40" x14ac:dyDescent="0.4">
      <c r="A13" s="29">
        <v>10</v>
      </c>
      <c r="B13" s="12">
        <f t="shared" si="2"/>
        <v>0.90528695469298315</v>
      </c>
      <c r="C13" s="183">
        <f t="shared" si="0"/>
        <v>0.88318092615396759</v>
      </c>
      <c r="D13" s="183">
        <f t="shared" si="0"/>
        <v>0.86166723172218462</v>
      </c>
      <c r="E13" s="104">
        <f t="shared" si="0"/>
        <v>0.84072859899427099</v>
      </c>
      <c r="F13" s="183">
        <f t="shared" si="0"/>
        <v>0.82034829987515534</v>
      </c>
      <c r="G13" s="183">
        <f t="shared" si="0"/>
        <v>0.8005101321504573</v>
      </c>
      <c r="H13" s="183">
        <f t="shared" si="0"/>
        <v>0.78119840172572708</v>
      </c>
      <c r="I13" s="183">
        <f t="shared" si="0"/>
        <v>0.76239790550680975</v>
      </c>
      <c r="J13" s="12">
        <f t="shared" si="0"/>
        <v>0.74409391489672516</v>
      </c>
      <c r="K13" s="183">
        <f t="shared" si="0"/>
        <v>0.72627215988542326</v>
      </c>
      <c r="L13" s="183">
        <f t="shared" si="0"/>
        <v>0.70891881370977217</v>
      </c>
      <c r="M13" s="104">
        <f t="shared" si="0"/>
        <v>0.69202047806200706</v>
      </c>
      <c r="N13" s="183">
        <f t="shared" si="0"/>
        <v>0.67556416882579851</v>
      </c>
      <c r="O13" s="183">
        <f t="shared" si="0"/>
        <v>0.65953730231987828</v>
      </c>
      <c r="P13" s="183">
        <f t="shared" si="0"/>
        <v>0.64392768203004325</v>
      </c>
      <c r="Q13" s="104">
        <f t="shared" si="0"/>
        <v>0.62872348581105664</v>
      </c>
      <c r="S13" s="12">
        <v>10</v>
      </c>
      <c r="T13" s="183">
        <f t="shared" si="3"/>
        <v>0.61391325354075932</v>
      </c>
      <c r="U13" s="183">
        <f t="shared" si="1"/>
        <v>0.59948587520935848</v>
      </c>
      <c r="V13" s="183">
        <f t="shared" si="1"/>
        <v>0.58543057942760712</v>
      </c>
      <c r="W13" s="183">
        <f t="shared" si="1"/>
        <v>0.57173692233816642</v>
      </c>
      <c r="X13" s="12">
        <f t="shared" si="1"/>
        <v>0.55839477691511785</v>
      </c>
      <c r="Y13" s="183">
        <f t="shared" si="1"/>
        <v>0.54539432263714582</v>
      </c>
      <c r="Z13" s="183">
        <f t="shared" si="1"/>
        <v>0.53272603552052888</v>
      </c>
      <c r="AA13" s="104">
        <f t="shared" si="1"/>
        <v>0.52038067849857816</v>
      </c>
      <c r="AB13" s="183">
        <f t="shared" si="1"/>
        <v>0.5083492921347178</v>
      </c>
      <c r="AC13" s="183">
        <f t="shared" si="1"/>
        <v>0.49662318565689262</v>
      </c>
      <c r="AD13" s="183">
        <f t="shared" si="1"/>
        <v>0.48519392830146441</v>
      </c>
      <c r="AE13" s="183">
        <f t="shared" si="1"/>
        <v>0.4740533409552386</v>
      </c>
      <c r="AF13" s="12">
        <f t="shared" si="1"/>
        <v>0.46319348808468425</v>
      </c>
      <c r="AG13" s="183">
        <f t="shared" si="1"/>
        <v>0.45260666994185439</v>
      </c>
      <c r="AH13" s="183">
        <f t="shared" si="1"/>
        <v>0.44228541503689528</v>
      </c>
      <c r="AI13" s="104">
        <f t="shared" si="1"/>
        <v>0.43222247286746218</v>
      </c>
      <c r="AJ13" s="183">
        <f t="shared" si="1"/>
        <v>0.42241080689568894</v>
      </c>
      <c r="AK13" s="183">
        <f t="shared" si="1"/>
        <v>0.41284358776376134</v>
      </c>
      <c r="AL13" s="183">
        <f t="shared" si="1"/>
        <v>0.40351418673944445</v>
      </c>
      <c r="AM13" s="183">
        <f t="shared" si="1"/>
        <v>0.39441616938328999</v>
      </c>
      <c r="AN13" s="104">
        <f t="shared" si="1"/>
        <v>0.38554328942953148</v>
      </c>
    </row>
    <row r="14" spans="1:40" x14ac:dyDescent="0.4">
      <c r="A14" s="29">
        <v>11</v>
      </c>
      <c r="B14" s="12">
        <f t="shared" si="2"/>
        <v>0.89632371751780526</v>
      </c>
      <c r="C14" s="183">
        <f t="shared" si="0"/>
        <v>0.87227745792984479</v>
      </c>
      <c r="D14" s="183">
        <f t="shared" si="0"/>
        <v>0.8489332332238273</v>
      </c>
      <c r="E14" s="104">
        <f t="shared" si="0"/>
        <v>0.82626889336046294</v>
      </c>
      <c r="F14" s="183">
        <f t="shared" si="0"/>
        <v>0.80426303909328967</v>
      </c>
      <c r="G14" s="183">
        <f t="shared" si="0"/>
        <v>0.78289499476817348</v>
      </c>
      <c r="H14" s="183">
        <f t="shared" si="0"/>
        <v>0.7621447821714411</v>
      </c>
      <c r="I14" s="183">
        <f t="shared" si="0"/>
        <v>0.74199309538375646</v>
      </c>
      <c r="J14" s="12">
        <f t="shared" si="0"/>
        <v>0.72242127659876232</v>
      </c>
      <c r="K14" s="183">
        <f t="shared" si="0"/>
        <v>0.70341129286723802</v>
      </c>
      <c r="L14" s="183">
        <f t="shared" si="0"/>
        <v>0.68494571372924851</v>
      </c>
      <c r="M14" s="104">
        <f t="shared" si="0"/>
        <v>0.66700768969832003</v>
      </c>
      <c r="N14" s="183">
        <f t="shared" si="0"/>
        <v>0.6495809315632679</v>
      </c>
      <c r="O14" s="183">
        <f t="shared" si="0"/>
        <v>0.63264969047470332</v>
      </c>
      <c r="P14" s="183">
        <f t="shared" si="0"/>
        <v>0.61619873878473042</v>
      </c>
      <c r="Q14" s="104">
        <f t="shared" si="0"/>
        <v>0.60021335160960043</v>
      </c>
      <c r="S14" s="12">
        <v>11</v>
      </c>
      <c r="T14" s="183">
        <f t="shared" si="3"/>
        <v>0.5846792890864374</v>
      </c>
      <c r="U14" s="183">
        <f t="shared" si="1"/>
        <v>0.56958277929630252</v>
      </c>
      <c r="V14" s="183">
        <f t="shared" si="1"/>
        <v>0.55491050182711577</v>
      </c>
      <c r="W14" s="183">
        <f t="shared" si="1"/>
        <v>0.54064957195098473</v>
      </c>
      <c r="X14" s="12">
        <f t="shared" si="1"/>
        <v>0.52678752539162055</v>
      </c>
      <c r="Y14" s="183">
        <f t="shared" si="1"/>
        <v>0.51331230365849023</v>
      </c>
      <c r="Z14" s="183">
        <f t="shared" si="1"/>
        <v>0.50021223992537933</v>
      </c>
      <c r="AA14" s="104">
        <f t="shared" si="1"/>
        <v>0.48747604543192341</v>
      </c>
      <c r="AB14" s="183">
        <f t="shared" si="1"/>
        <v>0.47509279638758667</v>
      </c>
      <c r="AC14" s="183">
        <f t="shared" si="1"/>
        <v>0.46305192135840806</v>
      </c>
      <c r="AD14" s="183">
        <f t="shared" si="1"/>
        <v>0.45134318911764126</v>
      </c>
      <c r="AE14" s="183">
        <f t="shared" si="1"/>
        <v>0.43995669694221679</v>
      </c>
      <c r="AF14" s="12">
        <f t="shared" si="1"/>
        <v>0.42888285933767062</v>
      </c>
      <c r="AG14" s="183">
        <f t="shared" si="1"/>
        <v>0.41811239717492327</v>
      </c>
      <c r="AH14" s="183">
        <f t="shared" si="1"/>
        <v>0.40763632722294496</v>
      </c>
      <c r="AI14" s="104">
        <f t="shared" si="1"/>
        <v>0.3974459520620342</v>
      </c>
      <c r="AJ14" s="183">
        <f t="shared" si="1"/>
        <v>0.38753285036301738</v>
      </c>
      <c r="AK14" s="183">
        <f t="shared" si="1"/>
        <v>0.37788886751831702</v>
      </c>
      <c r="AL14" s="183">
        <f t="shared" si="1"/>
        <v>0.36850610661136479</v>
      </c>
      <c r="AM14" s="183">
        <f t="shared" si="1"/>
        <v>0.35937691971142605</v>
      </c>
      <c r="AN14" s="104">
        <f t="shared" si="1"/>
        <v>0.3504938994813922</v>
      </c>
    </row>
    <row r="15" spans="1:40" x14ac:dyDescent="0.4">
      <c r="A15" s="29">
        <v>12</v>
      </c>
      <c r="B15" s="12">
        <f t="shared" si="2"/>
        <v>0.88744922526515368</v>
      </c>
      <c r="C15" s="183">
        <f t="shared" si="0"/>
        <v>0.86150860042453792</v>
      </c>
      <c r="D15" s="183">
        <f t="shared" si="0"/>
        <v>0.83638742189539661</v>
      </c>
      <c r="E15" s="104">
        <f t="shared" si="0"/>
        <v>0.81205788045254323</v>
      </c>
      <c r="F15" s="183">
        <f t="shared" si="0"/>
        <v>0.78849317558165644</v>
      </c>
      <c r="G15" s="183">
        <f t="shared" si="0"/>
        <v>0.76566747654589096</v>
      </c>
      <c r="H15" s="183">
        <f t="shared" si="0"/>
        <v>0.74355588504530845</v>
      </c>
      <c r="I15" s="183">
        <f t="shared" si="0"/>
        <v>0.72213439940024959</v>
      </c>
      <c r="J15" s="12">
        <f t="shared" si="0"/>
        <v>0.70137988019297326</v>
      </c>
      <c r="K15" s="183">
        <f t="shared" si="0"/>
        <v>0.68127001730483105</v>
      </c>
      <c r="L15" s="183">
        <f t="shared" si="0"/>
        <v>0.66178329828912896</v>
      </c>
      <c r="M15" s="104">
        <f t="shared" si="0"/>
        <v>0.64289897802247697</v>
      </c>
      <c r="N15" s="183">
        <f t="shared" si="0"/>
        <v>0.62459704958006512</v>
      </c>
      <c r="O15" s="183">
        <f t="shared" si="0"/>
        <v>0.6068582162826891</v>
      </c>
      <c r="P15" s="183">
        <f t="shared" si="0"/>
        <v>0.58966386486577083</v>
      </c>
      <c r="Q15" s="104">
        <f t="shared" si="0"/>
        <v>0.57299603972276891</v>
      </c>
      <c r="S15" s="12">
        <v>12</v>
      </c>
      <c r="T15" s="183">
        <f t="shared" si="3"/>
        <v>0.5568374181775595</v>
      </c>
      <c r="U15" s="183">
        <f t="shared" si="1"/>
        <v>0.54117128674233017</v>
      </c>
      <c r="V15" s="183">
        <f t="shared" si="1"/>
        <v>0.5259815183195411</v>
      </c>
      <c r="W15" s="183">
        <f t="shared" si="1"/>
        <v>0.51125255030825978</v>
      </c>
      <c r="X15" s="12">
        <f t="shared" si="1"/>
        <v>0.4969693635770005</v>
      </c>
      <c r="Y15" s="183">
        <f t="shared" si="1"/>
        <v>0.48311746226681429</v>
      </c>
      <c r="Z15" s="183">
        <f t="shared" si="1"/>
        <v>0.4696828543900276</v>
      </c>
      <c r="AA15" s="104">
        <f t="shared" si="1"/>
        <v>0.45665203319149733</v>
      </c>
      <c r="AB15" s="183">
        <f t="shared" si="1"/>
        <v>0.44401195924073528</v>
      </c>
      <c r="AC15" s="183">
        <f t="shared" si="1"/>
        <v>0.43175004322462285</v>
      </c>
      <c r="AD15" s="183">
        <f t="shared" si="1"/>
        <v>0.41985412941175931</v>
      </c>
      <c r="AE15" s="183">
        <f t="shared" si="1"/>
        <v>0.40831247976075807</v>
      </c>
      <c r="AF15" s="12">
        <f t="shared" si="1"/>
        <v>0.39711375864599124</v>
      </c>
      <c r="AG15" s="183">
        <f t="shared" si="1"/>
        <v>0.38624701817544876</v>
      </c>
      <c r="AH15" s="183">
        <f t="shared" si="1"/>
        <v>0.37570168407644705</v>
      </c>
      <c r="AI15" s="104">
        <f t="shared" si="1"/>
        <v>0.36546754212600857</v>
      </c>
      <c r="AJ15" s="183">
        <f t="shared" si="1"/>
        <v>0.35553472510368567</v>
      </c>
      <c r="AK15" s="183">
        <f t="shared" si="1"/>
        <v>0.34589370024559912</v>
      </c>
      <c r="AL15" s="183">
        <f t="shared" si="1"/>
        <v>0.33653525717932858</v>
      </c>
      <c r="AM15" s="183">
        <f t="shared" si="1"/>
        <v>0.32745049632020595</v>
      </c>
      <c r="AN15" s="104">
        <f t="shared" si="1"/>
        <v>0.31863081771035656</v>
      </c>
    </row>
    <row r="16" spans="1:40" x14ac:dyDescent="0.4">
      <c r="A16" s="29">
        <v>13</v>
      </c>
      <c r="B16" s="12">
        <f t="shared" si="2"/>
        <v>0.87866259927242929</v>
      </c>
      <c r="C16" s="183">
        <f t="shared" si="0"/>
        <v>0.85087269177732161</v>
      </c>
      <c r="D16" s="183">
        <f t="shared" si="0"/>
        <v>0.82402701664571099</v>
      </c>
      <c r="E16" s="104">
        <f t="shared" si="0"/>
        <v>0.79809128300004251</v>
      </c>
      <c r="F16" s="183">
        <f t="shared" si="0"/>
        <v>0.77303252508005538</v>
      </c>
      <c r="G16" s="183">
        <f t="shared" si="0"/>
        <v>0.74881904796664145</v>
      </c>
      <c r="H16" s="183">
        <f t="shared" si="0"/>
        <v>0.72542037565395945</v>
      </c>
      <c r="I16" s="183">
        <f t="shared" si="0"/>
        <v>0.70280720136277319</v>
      </c>
      <c r="J16" s="12">
        <f t="shared" si="0"/>
        <v>0.68095133999317792</v>
      </c>
      <c r="K16" s="183">
        <f t="shared" si="0"/>
        <v>0.6598256826196911</v>
      </c>
      <c r="L16" s="183">
        <f t="shared" si="0"/>
        <v>0.63940415293635666</v>
      </c>
      <c r="M16" s="104">
        <f t="shared" si="0"/>
        <v>0.61966166556383329</v>
      </c>
      <c r="N16" s="183">
        <f t="shared" si="0"/>
        <v>0.600574086134678</v>
      </c>
      <c r="O16" s="183">
        <f t="shared" si="0"/>
        <v>0.58211819307692003</v>
      </c>
      <c r="P16" s="183">
        <f t="shared" si="0"/>
        <v>0.56427164101987637</v>
      </c>
      <c r="Q16" s="104">
        <f t="shared" si="0"/>
        <v>0.54701292574965998</v>
      </c>
      <c r="S16" s="12">
        <v>13</v>
      </c>
      <c r="T16" s="183">
        <f t="shared" si="3"/>
        <v>0.53032135064529462</v>
      </c>
      <c r="U16" s="183">
        <f t="shared" si="1"/>
        <v>0.51417699452952992</v>
      </c>
      <c r="V16" s="183">
        <f t="shared" si="1"/>
        <v>0.49856068087160293</v>
      </c>
      <c r="W16" s="183">
        <f t="shared" si="1"/>
        <v>0.4834539482820423</v>
      </c>
      <c r="X16" s="12">
        <f t="shared" si="1"/>
        <v>0.46883902224245327</v>
      </c>
      <c r="Y16" s="183">
        <f t="shared" si="1"/>
        <v>0.45469878801582531</v>
      </c>
      <c r="Z16" s="183">
        <f t="shared" si="1"/>
        <v>0.44101676468547191</v>
      </c>
      <c r="AA16" s="104">
        <f t="shared" si="1"/>
        <v>0.42777708027306544</v>
      </c>
      <c r="AB16" s="183">
        <f t="shared" si="1"/>
        <v>0.41496444788853759</v>
      </c>
      <c r="AC16" s="183">
        <f t="shared" si="1"/>
        <v>0.40256414286678116</v>
      </c>
      <c r="AD16" s="183">
        <f t="shared" si="1"/>
        <v>0.39056198084814819</v>
      </c>
      <c r="AE16" s="183">
        <f t="shared" si="1"/>
        <v>0.37894429676172453</v>
      </c>
      <c r="AF16" s="12">
        <f t="shared" si="1"/>
        <v>0.36769792467221413</v>
      </c>
      <c r="AG16" s="183">
        <f t="shared" si="1"/>
        <v>0.35681017845307039</v>
      </c>
      <c r="AH16" s="183">
        <f t="shared" si="1"/>
        <v>0.3462688332501816</v>
      </c>
      <c r="AI16" s="104">
        <f t="shared" si="1"/>
        <v>0.3360621077020769</v>
      </c>
      <c r="AJ16" s="183">
        <f t="shared" ref="AJ16:AN47" si="4">(1+AJ$2*0.01)^(-$A16)</f>
        <v>0.32617864688411524</v>
      </c>
      <c r="AK16" s="183">
        <f t="shared" si="4"/>
        <v>0.31660750594562848</v>
      </c>
      <c r="AL16" s="183">
        <f t="shared" si="4"/>
        <v>0.30733813441034574</v>
      </c>
      <c r="AM16" s="183">
        <f t="shared" si="4"/>
        <v>0.29836036111180497</v>
      </c>
      <c r="AN16" s="104">
        <f t="shared" si="4"/>
        <v>0.28966437973668779</v>
      </c>
    </row>
    <row r="17" spans="1:40" x14ac:dyDescent="0.4">
      <c r="A17" s="29">
        <v>14</v>
      </c>
      <c r="B17" s="12">
        <f t="shared" si="2"/>
        <v>0.86996296957666264</v>
      </c>
      <c r="C17" s="183">
        <f t="shared" si="0"/>
        <v>0.8403680906442681</v>
      </c>
      <c r="D17" s="183">
        <f t="shared" si="0"/>
        <v>0.81184927748345925</v>
      </c>
      <c r="E17" s="104">
        <f t="shared" si="0"/>
        <v>0.78436489729733894</v>
      </c>
      <c r="F17" s="183">
        <f t="shared" si="0"/>
        <v>0.75787502458828948</v>
      </c>
      <c r="G17" s="183">
        <f t="shared" si="0"/>
        <v>0.73234136720453935</v>
      </c>
      <c r="H17" s="183">
        <f t="shared" si="0"/>
        <v>0.70772719575996057</v>
      </c>
      <c r="I17" s="183">
        <f t="shared" si="0"/>
        <v>0.68399727626547258</v>
      </c>
      <c r="J17" s="12">
        <f t="shared" si="0"/>
        <v>0.66111780581861923</v>
      </c>
      <c r="K17" s="183">
        <f t="shared" si="0"/>
        <v>0.63905635120551207</v>
      </c>
      <c r="L17" s="183">
        <f t="shared" si="0"/>
        <v>0.61778179027667302</v>
      </c>
      <c r="M17" s="104">
        <f t="shared" si="0"/>
        <v>0.59726425596514043</v>
      </c>
      <c r="N17" s="183">
        <f t="shared" si="0"/>
        <v>0.57747508282180582</v>
      </c>
      <c r="O17" s="183">
        <f t="shared" si="0"/>
        <v>0.55838675594908405</v>
      </c>
      <c r="P17" s="183">
        <f t="shared" si="0"/>
        <v>0.53997286221997753</v>
      </c>
      <c r="Q17" s="104">
        <f t="shared" si="0"/>
        <v>0.52220804367509299</v>
      </c>
      <c r="S17" s="12">
        <v>14</v>
      </c>
      <c r="T17" s="183">
        <f t="shared" si="3"/>
        <v>0.50506795299551888</v>
      </c>
      <c r="U17" s="183">
        <f t="shared" si="3"/>
        <v>0.4885292109544227</v>
      </c>
      <c r="V17" s="183">
        <f t="shared" si="3"/>
        <v>0.47256936575507386</v>
      </c>
      <c r="W17" s="183">
        <f t="shared" si="3"/>
        <v>0.45716685416741581</v>
      </c>
      <c r="X17" s="12">
        <f t="shared" si="3"/>
        <v>0.44230096437967292</v>
      </c>
      <c r="Y17" s="183">
        <f t="shared" si="3"/>
        <v>0.42795180048548259</v>
      </c>
      <c r="Z17" s="183">
        <f t="shared" si="3"/>
        <v>0.41410024853095956</v>
      </c>
      <c r="AA17" s="104">
        <f t="shared" si="3"/>
        <v>0.40072794404971007</v>
      </c>
      <c r="AB17" s="183">
        <f t="shared" si="3"/>
        <v>0.3878172410173249</v>
      </c>
      <c r="AC17" s="183">
        <f t="shared" si="3"/>
        <v>0.37535118216016894</v>
      </c>
      <c r="AD17" s="183">
        <f t="shared" si="3"/>
        <v>0.36331347055641694</v>
      </c>
      <c r="AE17" s="183">
        <f t="shared" si="3"/>
        <v>0.35168844247027803</v>
      </c>
      <c r="AF17" s="12">
        <f t="shared" si="3"/>
        <v>0.34046104136316119</v>
      </c>
      <c r="AG17" s="183">
        <f t="shared" si="3"/>
        <v>0.32961679302824065</v>
      </c>
      <c r="AH17" s="183">
        <f t="shared" si="3"/>
        <v>0.31914178179740244</v>
      </c>
      <c r="AI17" s="104">
        <f t="shared" si="3"/>
        <v>0.30902262777202477</v>
      </c>
      <c r="AJ17" s="183">
        <f t="shared" si="4"/>
        <v>0.29924646503129837</v>
      </c>
      <c r="AK17" s="183">
        <f t="shared" si="4"/>
        <v>0.28980092077403058</v>
      </c>
      <c r="AL17" s="183">
        <f t="shared" si="4"/>
        <v>0.2806740953519139</v>
      </c>
      <c r="AM17" s="183">
        <f t="shared" si="4"/>
        <v>0.27185454315426427</v>
      </c>
      <c r="AN17" s="104">
        <f t="shared" si="4"/>
        <v>0.26333125430607973</v>
      </c>
    </row>
    <row r="18" spans="1:40" x14ac:dyDescent="0.4">
      <c r="A18" s="29">
        <v>15</v>
      </c>
      <c r="B18" s="12">
        <f t="shared" si="2"/>
        <v>0.86134947482837909</v>
      </c>
      <c r="C18" s="183">
        <f t="shared" si="0"/>
        <v>0.82999317594495636</v>
      </c>
      <c r="D18" s="183">
        <f t="shared" si="0"/>
        <v>0.79985150490981216</v>
      </c>
      <c r="E18" s="104">
        <f t="shared" si="0"/>
        <v>0.77087459193841679</v>
      </c>
      <c r="F18" s="183">
        <f t="shared" si="0"/>
        <v>0.74301472998851925</v>
      </c>
      <c r="G18" s="183">
        <f t="shared" si="0"/>
        <v>0.7162262759946596</v>
      </c>
      <c r="H18" s="183">
        <f t="shared" si="0"/>
        <v>0.69046555683898581</v>
      </c>
      <c r="I18" s="183">
        <f t="shared" si="0"/>
        <v>0.66569077982041136</v>
      </c>
      <c r="J18" s="12">
        <f t="shared" si="0"/>
        <v>0.64186194739671765</v>
      </c>
      <c r="K18" s="183">
        <f t="shared" si="0"/>
        <v>0.61894077598596808</v>
      </c>
      <c r="L18" s="183">
        <f t="shared" si="0"/>
        <v>0.59689061862480497</v>
      </c>
      <c r="M18" s="104">
        <f t="shared" si="0"/>
        <v>0.57567639129170156</v>
      </c>
      <c r="N18" s="183">
        <f t="shared" si="0"/>
        <v>0.55526450271327477</v>
      </c>
      <c r="O18" s="183">
        <f t="shared" si="0"/>
        <v>0.53562278748113568</v>
      </c>
      <c r="P18" s="183">
        <f t="shared" si="0"/>
        <v>0.51672044231576797</v>
      </c>
      <c r="Q18" s="104">
        <f t="shared" si="0"/>
        <v>0.49852796532228444</v>
      </c>
      <c r="S18" s="12">
        <v>15</v>
      </c>
      <c r="T18" s="183">
        <f t="shared" si="3"/>
        <v>0.48101709809097021</v>
      </c>
      <c r="U18" s="183">
        <f t="shared" si="3"/>
        <v>0.46416077050301446</v>
      </c>
      <c r="V18" s="183">
        <f t="shared" si="3"/>
        <v>0.44793304810907481</v>
      </c>
      <c r="W18" s="183">
        <f t="shared" si="3"/>
        <v>0.43230908195500312</v>
      </c>
      <c r="X18" s="12">
        <f t="shared" si="3"/>
        <v>0.41726506073554037</v>
      </c>
      <c r="Y18" s="183">
        <f t="shared" si="3"/>
        <v>0.40277816516280712</v>
      </c>
      <c r="Z18" s="183">
        <f t="shared" si="3"/>
        <v>0.38882652444221566</v>
      </c>
      <c r="AA18" s="104">
        <f t="shared" si="3"/>
        <v>0.37538917475382683</v>
      </c>
      <c r="AB18" s="183">
        <f t="shared" si="3"/>
        <v>0.36244601964235967</v>
      </c>
      <c r="AC18" s="183">
        <f t="shared" si="3"/>
        <v>0.34997779222393377</v>
      </c>
      <c r="AD18" s="183">
        <f t="shared" si="3"/>
        <v>0.33796601912224833</v>
      </c>
      <c r="AE18" s="183">
        <f t="shared" si="3"/>
        <v>0.32639298605130213</v>
      </c>
      <c r="AF18" s="12">
        <f t="shared" si="3"/>
        <v>0.31524170496588994</v>
      </c>
      <c r="AG18" s="183">
        <f t="shared" si="3"/>
        <v>0.30449588270507216</v>
      </c>
      <c r="AH18" s="183">
        <f t="shared" si="3"/>
        <v>0.2941398910575137</v>
      </c>
      <c r="AI18" s="104">
        <f t="shared" si="3"/>
        <v>0.28415873818117221</v>
      </c>
      <c r="AJ18" s="183">
        <f t="shared" si="4"/>
        <v>0.27453804131311776</v>
      </c>
      <c r="AK18" s="183">
        <f t="shared" si="4"/>
        <v>0.26526400070849487</v>
      </c>
      <c r="AL18" s="183">
        <f t="shared" si="4"/>
        <v>0.25632337475060635</v>
      </c>
      <c r="AM18" s="183">
        <f t="shared" si="4"/>
        <v>0.24770345617700615</v>
      </c>
      <c r="AN18" s="104">
        <f t="shared" si="4"/>
        <v>0.23939204936916339</v>
      </c>
    </row>
    <row r="19" spans="1:40" x14ac:dyDescent="0.4">
      <c r="A19" s="29">
        <v>16</v>
      </c>
      <c r="B19" s="12">
        <f t="shared" si="2"/>
        <v>0.8528212622063156</v>
      </c>
      <c r="C19" s="183">
        <f t="shared" si="0"/>
        <v>0.81974634661230239</v>
      </c>
      <c r="D19" s="183">
        <f t="shared" si="0"/>
        <v>0.78803103932001206</v>
      </c>
      <c r="E19" s="104">
        <f t="shared" si="0"/>
        <v>0.7576163065733823</v>
      </c>
      <c r="F19" s="183">
        <f t="shared" si="0"/>
        <v>0.72844581371423445</v>
      </c>
      <c r="G19" s="183">
        <f t="shared" si="0"/>
        <v>0.70046579559379929</v>
      </c>
      <c r="H19" s="183">
        <f t="shared" si="0"/>
        <v>0.67362493350144959</v>
      </c>
      <c r="I19" s="183">
        <f t="shared" si="0"/>
        <v>0.64787423826804025</v>
      </c>
      <c r="J19" s="12">
        <f t="shared" si="0"/>
        <v>0.62316693922011435</v>
      </c>
      <c r="K19" s="183">
        <f t="shared" si="0"/>
        <v>0.59945837867890361</v>
      </c>
      <c r="L19" s="183">
        <f t="shared" si="0"/>
        <v>0.57670591171478747</v>
      </c>
      <c r="M19" s="104">
        <f t="shared" si="0"/>
        <v>0.55486881088356765</v>
      </c>
      <c r="N19" s="183">
        <f t="shared" si="0"/>
        <v>0.53390817568584104</v>
      </c>
      <c r="O19" s="183">
        <f t="shared" si="0"/>
        <v>0.51378684650468653</v>
      </c>
      <c r="P19" s="183">
        <f t="shared" si="0"/>
        <v>0.49446932279020878</v>
      </c>
      <c r="Q19" s="104">
        <f t="shared" si="0"/>
        <v>0.47592168527187051</v>
      </c>
      <c r="S19" s="12">
        <v>16</v>
      </c>
      <c r="T19" s="183">
        <f t="shared" si="3"/>
        <v>0.45811152199140021</v>
      </c>
      <c r="U19" s="183">
        <f t="shared" si="3"/>
        <v>0.44100785796010877</v>
      </c>
      <c r="V19" s="183">
        <f t="shared" si="3"/>
        <v>0.4245810882550472</v>
      </c>
      <c r="W19" s="183">
        <f t="shared" si="3"/>
        <v>0.40880291437825339</v>
      </c>
      <c r="X19" s="12">
        <f t="shared" si="3"/>
        <v>0.39364628371277405</v>
      </c>
      <c r="Y19" s="183">
        <f t="shared" si="3"/>
        <v>0.37908533191793609</v>
      </c>
      <c r="Z19" s="183">
        <f t="shared" si="3"/>
        <v>0.36509532811475648</v>
      </c>
      <c r="AA19" s="104">
        <f t="shared" si="3"/>
        <v>0.35165262272021247</v>
      </c>
      <c r="AB19" s="183">
        <f t="shared" si="3"/>
        <v>0.33873459779659787</v>
      </c>
      <c r="AC19" s="183">
        <f t="shared" si="3"/>
        <v>0.32631961978921564</v>
      </c>
      <c r="AD19" s="183">
        <f t="shared" si="3"/>
        <v>0.31438699453232405</v>
      </c>
      <c r="AE19" s="183">
        <f t="shared" si="3"/>
        <v>0.30291692440956114</v>
      </c>
      <c r="AF19" s="12">
        <f t="shared" si="3"/>
        <v>0.29189046756100923</v>
      </c>
      <c r="AG19" s="183">
        <f t="shared" si="3"/>
        <v>0.28128949903470873</v>
      </c>
      <c r="AH19" s="183">
        <f t="shared" si="3"/>
        <v>0.27109667378572694</v>
      </c>
      <c r="AI19" s="104">
        <f t="shared" si="3"/>
        <v>0.26129539143096298</v>
      </c>
      <c r="AJ19" s="183">
        <f t="shared" si="4"/>
        <v>0.2518697626725851</v>
      </c>
      <c r="AK19" s="183">
        <f t="shared" si="4"/>
        <v>0.24280457730754673</v>
      </c>
      <c r="AL19" s="183">
        <f t="shared" si="4"/>
        <v>0.23408527374484595</v>
      </c>
      <c r="AM19" s="183">
        <f t="shared" si="4"/>
        <v>0.22569790995626987</v>
      </c>
      <c r="AN19" s="104">
        <f t="shared" si="4"/>
        <v>0.21762913579014853</v>
      </c>
    </row>
    <row r="20" spans="1:40" x14ac:dyDescent="0.4">
      <c r="A20" s="29">
        <v>17</v>
      </c>
      <c r="B20" s="12">
        <f t="shared" si="2"/>
        <v>0.84437748733298568</v>
      </c>
      <c r="C20" s="183">
        <f t="shared" si="2"/>
        <v>0.80962602134548389</v>
      </c>
      <c r="D20" s="183">
        <f t="shared" si="2"/>
        <v>0.77638526041380518</v>
      </c>
      <c r="E20" s="104">
        <f t="shared" si="2"/>
        <v>0.74458605068637085</v>
      </c>
      <c r="F20" s="183">
        <f t="shared" si="2"/>
        <v>0.7141625624649357</v>
      </c>
      <c r="G20" s="183">
        <f t="shared" si="2"/>
        <v>0.68505212283012151</v>
      </c>
      <c r="H20" s="183">
        <f t="shared" si="2"/>
        <v>0.65719505707458503</v>
      </c>
      <c r="I20" s="183">
        <f t="shared" si="2"/>
        <v>0.63053453846037977</v>
      </c>
      <c r="J20" s="12">
        <f t="shared" si="2"/>
        <v>0.60501644584477121</v>
      </c>
      <c r="K20" s="183">
        <f t="shared" si="2"/>
        <v>0.58058922874470087</v>
      </c>
      <c r="L20" s="183">
        <f t="shared" si="2"/>
        <v>0.55720377943457733</v>
      </c>
      <c r="M20" s="104">
        <f t="shared" si="2"/>
        <v>0.53481331169500501</v>
      </c>
      <c r="N20" s="183">
        <f t="shared" si="2"/>
        <v>0.51337324585177024</v>
      </c>
      <c r="O20" s="183">
        <f t="shared" si="2"/>
        <v>0.49284109976468737</v>
      </c>
      <c r="P20" s="183">
        <f t="shared" si="2"/>
        <v>0.47317638544517582</v>
      </c>
      <c r="Q20" s="104">
        <f t="shared" si="2"/>
        <v>0.45434051099939904</v>
      </c>
      <c r="S20" s="12">
        <v>17</v>
      </c>
      <c r="T20" s="183">
        <f t="shared" si="3"/>
        <v>0.43629668761085727</v>
      </c>
      <c r="U20" s="183">
        <f t="shared" si="3"/>
        <v>0.41900984129226487</v>
      </c>
      <c r="V20" s="183">
        <f t="shared" si="3"/>
        <v>0.40244652915170354</v>
      </c>
      <c r="W20" s="183">
        <f t="shared" si="3"/>
        <v>0.38657485993215446</v>
      </c>
      <c r="X20" s="12">
        <f t="shared" si="3"/>
        <v>0.37136441859695657</v>
      </c>
      <c r="Y20" s="183">
        <f t="shared" si="3"/>
        <v>0.35678619474629281</v>
      </c>
      <c r="Z20" s="183">
        <f t="shared" si="3"/>
        <v>0.34281251466174323</v>
      </c>
      <c r="AA20" s="104">
        <f t="shared" si="3"/>
        <v>0.32941697678708431</v>
      </c>
      <c r="AB20" s="183">
        <f t="shared" si="3"/>
        <v>0.31657439046411018</v>
      </c>
      <c r="AC20" s="183">
        <f t="shared" si="3"/>
        <v>0.30426071775218239</v>
      </c>
      <c r="AD20" s="183">
        <f t="shared" si="3"/>
        <v>0.29245301816960378</v>
      </c>
      <c r="AE20" s="183">
        <f t="shared" si="3"/>
        <v>0.28112939620376909</v>
      </c>
      <c r="AF20" s="12">
        <f t="shared" si="3"/>
        <v>0.27026895144537894</v>
      </c>
      <c r="AG20" s="183">
        <f t="shared" si="3"/>
        <v>0.25985173120989258</v>
      </c>
      <c r="AH20" s="183">
        <f t="shared" si="3"/>
        <v>0.24985868551679907</v>
      </c>
      <c r="AI20" s="104">
        <f t="shared" si="3"/>
        <v>0.2402716243043338</v>
      </c>
      <c r="AJ20" s="183">
        <f t="shared" si="4"/>
        <v>0.23107317676383954</v>
      </c>
      <c r="AK20" s="183">
        <f t="shared" si="4"/>
        <v>0.22224675268425331</v>
      </c>
      <c r="AL20" s="183">
        <f t="shared" si="4"/>
        <v>0.21377650570305565</v>
      </c>
      <c r="AM20" s="183">
        <f t="shared" si="4"/>
        <v>0.20564729836562176</v>
      </c>
      <c r="AN20" s="104">
        <f t="shared" si="4"/>
        <v>0.19784466890013502</v>
      </c>
    </row>
    <row r="21" spans="1:40" x14ac:dyDescent="0.4">
      <c r="A21" s="29">
        <v>18</v>
      </c>
      <c r="B21" s="12">
        <f t="shared" si="2"/>
        <v>0.83601731419107495</v>
      </c>
      <c r="C21" s="183">
        <f t="shared" si="2"/>
        <v>0.79963063836590986</v>
      </c>
      <c r="D21" s="183">
        <f t="shared" si="2"/>
        <v>0.76491158661458636</v>
      </c>
      <c r="E21" s="104">
        <f t="shared" si="2"/>
        <v>0.73177990239446755</v>
      </c>
      <c r="F21" s="183">
        <f t="shared" si="2"/>
        <v>0.7001593749656233</v>
      </c>
      <c r="G21" s="183">
        <f t="shared" si="2"/>
        <v>0.66997762623972779</v>
      </c>
      <c r="H21" s="183">
        <f t="shared" si="2"/>
        <v>0.64116590934105855</v>
      </c>
      <c r="I21" s="183">
        <f t="shared" si="2"/>
        <v>0.61365891820961527</v>
      </c>
      <c r="J21" s="12">
        <f t="shared" si="2"/>
        <v>0.5873946076162827</v>
      </c>
      <c r="K21" s="183">
        <f t="shared" si="2"/>
        <v>0.56231402299728894</v>
      </c>
      <c r="L21" s="183">
        <f t="shared" si="2"/>
        <v>0.53836113955031628</v>
      </c>
      <c r="M21" s="104">
        <f t="shared" si="2"/>
        <v>0.51548271006747459</v>
      </c>
      <c r="N21" s="183">
        <f t="shared" si="2"/>
        <v>0.49362812101131748</v>
      </c>
      <c r="O21" s="183">
        <f t="shared" si="2"/>
        <v>0.47274925636900461</v>
      </c>
      <c r="P21" s="183">
        <f t="shared" si="2"/>
        <v>0.45280036884705832</v>
      </c>
      <c r="Q21" s="104">
        <f t="shared" si="2"/>
        <v>0.43373795799465292</v>
      </c>
      <c r="S21" s="12">
        <v>18</v>
      </c>
      <c r="T21" s="183">
        <f t="shared" si="3"/>
        <v>0.41552065486748313</v>
      </c>
      <c r="U21" s="183">
        <f t="shared" si="3"/>
        <v>0.39810911286675998</v>
      </c>
      <c r="V21" s="183">
        <f t="shared" si="3"/>
        <v>0.38146590440919764</v>
      </c>
      <c r="W21" s="183">
        <f t="shared" si="3"/>
        <v>0.36555542310369216</v>
      </c>
      <c r="X21" s="12">
        <f t="shared" si="3"/>
        <v>0.35034379112920433</v>
      </c>
      <c r="Y21" s="183">
        <f t="shared" si="3"/>
        <v>0.33579877152592269</v>
      </c>
      <c r="Z21" s="183">
        <f t="shared" si="3"/>
        <v>0.32188968512839738</v>
      </c>
      <c r="AA21" s="104">
        <f t="shared" si="3"/>
        <v>0.30858733188485649</v>
      </c>
      <c r="AB21" s="183">
        <f t="shared" si="3"/>
        <v>0.29586391632159825</v>
      </c>
      <c r="AC21" s="183">
        <f t="shared" si="3"/>
        <v>0.28369297692511181</v>
      </c>
      <c r="AD21" s="183">
        <f t="shared" si="3"/>
        <v>0.27204931922753844</v>
      </c>
      <c r="AE21" s="183">
        <f t="shared" si="3"/>
        <v>0.26090895239328915</v>
      </c>
      <c r="AF21" s="12">
        <f t="shared" si="3"/>
        <v>0.25024902911609154</v>
      </c>
      <c r="AG21" s="183">
        <f t="shared" si="3"/>
        <v>0.24004778864655205</v>
      </c>
      <c r="AH21" s="183">
        <f t="shared" si="3"/>
        <v>0.23028450278045995</v>
      </c>
      <c r="AI21" s="104">
        <f t="shared" si="3"/>
        <v>0.22093942464766333</v>
      </c>
      <c r="AJ21" s="183">
        <f t="shared" si="4"/>
        <v>0.21199374015031147</v>
      </c>
      <c r="AK21" s="183">
        <f t="shared" si="4"/>
        <v>0.20342952190778335</v>
      </c>
      <c r="AL21" s="183">
        <f t="shared" si="4"/>
        <v>0.19522968557356679</v>
      </c>
      <c r="AM21" s="183">
        <f t="shared" si="4"/>
        <v>0.1873779483969219</v>
      </c>
      <c r="AN21" s="104">
        <f t="shared" si="4"/>
        <v>0.17985878990921364</v>
      </c>
    </row>
    <row r="22" spans="1:40" x14ac:dyDescent="0.4">
      <c r="A22" s="29">
        <v>19</v>
      </c>
      <c r="B22" s="12">
        <f t="shared" si="2"/>
        <v>0.82773991504066846</v>
      </c>
      <c r="C22" s="183">
        <f t="shared" si="2"/>
        <v>0.78975865517620747</v>
      </c>
      <c r="D22" s="183">
        <f t="shared" si="2"/>
        <v>0.7536074744971295</v>
      </c>
      <c r="E22" s="104">
        <f t="shared" si="2"/>
        <v>0.71919400726728999</v>
      </c>
      <c r="F22" s="183">
        <f t="shared" si="2"/>
        <v>0.68643075977021895</v>
      </c>
      <c r="G22" s="183">
        <f t="shared" si="2"/>
        <v>0.65523484228824225</v>
      </c>
      <c r="H22" s="183">
        <f t="shared" si="2"/>
        <v>0.62552771643030103</v>
      </c>
      <c r="I22" s="183">
        <f t="shared" si="2"/>
        <v>0.59723495689500272</v>
      </c>
      <c r="J22" s="12">
        <f t="shared" si="2"/>
        <v>0.57028602681192497</v>
      </c>
      <c r="K22" s="183">
        <f t="shared" si="2"/>
        <v>0.5446140658569385</v>
      </c>
      <c r="L22" s="183">
        <f t="shared" si="2"/>
        <v>0.52015569038677911</v>
      </c>
      <c r="M22" s="104">
        <f t="shared" si="2"/>
        <v>0.49685080488431282</v>
      </c>
      <c r="N22" s="183">
        <f t="shared" si="2"/>
        <v>0.47464242404934376</v>
      </c>
      <c r="O22" s="183">
        <f t="shared" si="2"/>
        <v>0.45347650491031616</v>
      </c>
      <c r="P22" s="183">
        <f t="shared" si="2"/>
        <v>0.43330178837039074</v>
      </c>
      <c r="Q22" s="104">
        <f t="shared" si="2"/>
        <v>0.41406964963690013</v>
      </c>
      <c r="S22" s="12">
        <v>19</v>
      </c>
      <c r="T22" s="183">
        <f t="shared" si="3"/>
        <v>0.39573395701665059</v>
      </c>
      <c r="U22" s="183">
        <f t="shared" si="3"/>
        <v>0.37825093859074577</v>
      </c>
      <c r="V22" s="183">
        <f t="shared" si="3"/>
        <v>0.36157905631203574</v>
      </c>
      <c r="W22" s="183">
        <f t="shared" si="3"/>
        <v>0.34567888709568995</v>
      </c>
      <c r="X22" s="12">
        <f t="shared" si="3"/>
        <v>0.3305130104992493</v>
      </c>
      <c r="Y22" s="183">
        <f t="shared" si="3"/>
        <v>0.3160459026126331</v>
      </c>
      <c r="Z22" s="183">
        <f t="shared" si="3"/>
        <v>0.30224383580131214</v>
      </c>
      <c r="AA22" s="104">
        <f t="shared" si="3"/>
        <v>0.28907478396707875</v>
      </c>
      <c r="AB22" s="183">
        <f t="shared" si="3"/>
        <v>0.27650833301083949</v>
      </c>
      <c r="AC22" s="183">
        <f t="shared" si="3"/>
        <v>0.26451559620057047</v>
      </c>
      <c r="AD22" s="183">
        <f t="shared" si="3"/>
        <v>0.25306913416515198</v>
      </c>
      <c r="AE22" s="183">
        <f t="shared" si="3"/>
        <v>0.24214287925131248</v>
      </c>
      <c r="AF22" s="12">
        <f t="shared" si="3"/>
        <v>0.23171206399638106</v>
      </c>
      <c r="AG22" s="183">
        <f t="shared" si="3"/>
        <v>0.2217531534841127</v>
      </c>
      <c r="AH22" s="183">
        <f t="shared" si="3"/>
        <v>0.21224378136447922</v>
      </c>
      <c r="AI22" s="104">
        <f t="shared" si="3"/>
        <v>0.20316268933118464</v>
      </c>
      <c r="AJ22" s="183">
        <f t="shared" si="4"/>
        <v>0.19448966986267105</v>
      </c>
      <c r="AK22" s="183">
        <f t="shared" si="4"/>
        <v>0.18620551204373761</v>
      </c>
      <c r="AL22" s="183">
        <f t="shared" si="4"/>
        <v>0.1782919502954948</v>
      </c>
      <c r="AM22" s="183">
        <f t="shared" si="4"/>
        <v>0.1707316158514095</v>
      </c>
      <c r="AN22" s="104">
        <f t="shared" si="4"/>
        <v>0.16350799082655781</v>
      </c>
    </row>
    <row r="23" spans="1:40" x14ac:dyDescent="0.4">
      <c r="A23" s="29">
        <v>20</v>
      </c>
      <c r="B23" s="12">
        <f t="shared" si="2"/>
        <v>0.81954447033729538</v>
      </c>
      <c r="C23" s="183">
        <f t="shared" si="2"/>
        <v>0.78000854832218014</v>
      </c>
      <c r="D23" s="183">
        <f t="shared" si="2"/>
        <v>0.74247041822377313</v>
      </c>
      <c r="E23" s="104">
        <f t="shared" si="2"/>
        <v>0.70682457716686964</v>
      </c>
      <c r="F23" s="183">
        <f t="shared" si="2"/>
        <v>0.67297133310805779</v>
      </c>
      <c r="G23" s="183">
        <f t="shared" si="2"/>
        <v>0.64081647167554256</v>
      </c>
      <c r="H23" s="183">
        <f t="shared" si="2"/>
        <v>0.61027094285883032</v>
      </c>
      <c r="I23" s="183">
        <f t="shared" si="2"/>
        <v>0.58125056632117056</v>
      </c>
      <c r="J23" s="12">
        <f t="shared" si="2"/>
        <v>0.55367575418633497</v>
      </c>
      <c r="K23" s="183">
        <f t="shared" si="2"/>
        <v>0.5274712502246377</v>
      </c>
      <c r="L23" s="183">
        <f t="shared" si="2"/>
        <v>0.50256588443167061</v>
      </c>
      <c r="M23" s="104">
        <f t="shared" si="2"/>
        <v>0.47889234205716891</v>
      </c>
      <c r="N23" s="183">
        <f t="shared" si="2"/>
        <v>0.45638694620129205</v>
      </c>
      <c r="O23" s="183">
        <f t="shared" si="2"/>
        <v>0.43498945315138243</v>
      </c>
      <c r="P23" s="183">
        <f t="shared" si="2"/>
        <v>0.41464285968458453</v>
      </c>
      <c r="Q23" s="104">
        <f t="shared" si="2"/>
        <v>0.39529322161040581</v>
      </c>
      <c r="S23" s="12">
        <v>20</v>
      </c>
      <c r="T23" s="183">
        <f t="shared" si="3"/>
        <v>0.37688948287300061</v>
      </c>
      <c r="U23" s="183">
        <f t="shared" si="3"/>
        <v>0.35938331457553047</v>
      </c>
      <c r="V23" s="183">
        <f t="shared" si="3"/>
        <v>0.34272896332894381</v>
      </c>
      <c r="W23" s="183">
        <f t="shared" si="3"/>
        <v>0.32688310836471851</v>
      </c>
      <c r="X23" s="12">
        <f t="shared" si="3"/>
        <v>0.31180472688608429</v>
      </c>
      <c r="Y23" s="183">
        <f t="shared" si="3"/>
        <v>0.29745496716483116</v>
      </c>
      <c r="Z23" s="183">
        <f t="shared" si="3"/>
        <v>0.28379702892141989</v>
      </c>
      <c r="AA23" s="104">
        <f t="shared" si="3"/>
        <v>0.27079605055464051</v>
      </c>
      <c r="AB23" s="183">
        <f t="shared" si="3"/>
        <v>0.2584190028138687</v>
      </c>
      <c r="AC23" s="183">
        <f t="shared" si="3"/>
        <v>0.2466345885320004</v>
      </c>
      <c r="AD23" s="183">
        <f t="shared" si="3"/>
        <v>0.23541314806060654</v>
      </c>
      <c r="AE23" s="183">
        <f t="shared" si="3"/>
        <v>0.22472657007082369</v>
      </c>
      <c r="AF23" s="12">
        <f t="shared" si="3"/>
        <v>0.21454820740405653</v>
      </c>
      <c r="AG23" s="183">
        <f t="shared" si="3"/>
        <v>0.20485279767585476</v>
      </c>
      <c r="AH23" s="183">
        <f t="shared" si="3"/>
        <v>0.19561638835435877</v>
      </c>
      <c r="AI23" s="104">
        <f t="shared" si="3"/>
        <v>0.1868162660516641</v>
      </c>
      <c r="AJ23" s="183">
        <f t="shared" si="4"/>
        <v>0.17843088978226704</v>
      </c>
      <c r="AK23" s="183">
        <f t="shared" si="4"/>
        <v>0.17043982795765455</v>
      </c>
      <c r="AL23" s="183">
        <f t="shared" si="4"/>
        <v>0.16282369889999526</v>
      </c>
      <c r="AM23" s="183">
        <f t="shared" si="4"/>
        <v>0.15556411467098813</v>
      </c>
      <c r="AN23" s="104">
        <f t="shared" si="4"/>
        <v>0.14864362802414349</v>
      </c>
    </row>
    <row r="24" spans="1:40" x14ac:dyDescent="0.4">
      <c r="A24" s="29">
        <v>21</v>
      </c>
      <c r="B24" s="12">
        <f t="shared" si="2"/>
        <v>0.81143016865078765</v>
      </c>
      <c r="C24" s="183">
        <f t="shared" si="2"/>
        <v>0.77037881315770895</v>
      </c>
      <c r="D24" s="183">
        <f t="shared" si="2"/>
        <v>0.73149794898893916</v>
      </c>
      <c r="E24" s="104">
        <f t="shared" si="2"/>
        <v>0.69466788910748867</v>
      </c>
      <c r="F24" s="183">
        <f t="shared" si="2"/>
        <v>0.65977581677260566</v>
      </c>
      <c r="G24" s="183">
        <f t="shared" si="2"/>
        <v>0.62671537572180203</v>
      </c>
      <c r="H24" s="183">
        <f t="shared" si="2"/>
        <v>0.59538628571593211</v>
      </c>
      <c r="I24" s="183">
        <f t="shared" si="2"/>
        <v>0.56569398182109043</v>
      </c>
      <c r="J24" s="12">
        <f t="shared" si="2"/>
        <v>0.5375492759090631</v>
      </c>
      <c r="K24" s="183">
        <f t="shared" si="2"/>
        <v>0.51086803895848698</v>
      </c>
      <c r="L24" s="183">
        <f t="shared" si="2"/>
        <v>0.48557090283253213</v>
      </c>
      <c r="M24" s="104">
        <f t="shared" si="2"/>
        <v>0.46158298029606631</v>
      </c>
      <c r="N24" s="183">
        <f t="shared" si="2"/>
        <v>0.43883360211662686</v>
      </c>
      <c r="O24" s="183">
        <f t="shared" si="2"/>
        <v>0.41725607016919181</v>
      </c>
      <c r="P24" s="183">
        <f t="shared" si="2"/>
        <v>0.39678742553548757</v>
      </c>
      <c r="Q24" s="104">
        <f t="shared" si="2"/>
        <v>0.37736823065432534</v>
      </c>
      <c r="S24" s="12">
        <v>21</v>
      </c>
      <c r="T24" s="183">
        <f t="shared" si="3"/>
        <v>0.35894236464095297</v>
      </c>
      <c r="U24" s="183">
        <f t="shared" si="3"/>
        <v>0.34145683095062279</v>
      </c>
      <c r="V24" s="183">
        <f t="shared" si="3"/>
        <v>0.32486157661511261</v>
      </c>
      <c r="W24" s="183">
        <f t="shared" si="3"/>
        <v>0.3091093223307031</v>
      </c>
      <c r="X24" s="12">
        <f t="shared" si="3"/>
        <v>0.29415540272272095</v>
      </c>
      <c r="Y24" s="183">
        <f t="shared" si="3"/>
        <v>0.27995761615513515</v>
      </c>
      <c r="Z24" s="183">
        <f t="shared" si="3"/>
        <v>0.26647608349429097</v>
      </c>
      <c r="AA24" s="104">
        <f t="shared" si="3"/>
        <v>0.25367311527366793</v>
      </c>
      <c r="AB24" s="183">
        <f t="shared" si="3"/>
        <v>0.24151308674193336</v>
      </c>
      <c r="AC24" s="183">
        <f t="shared" si="3"/>
        <v>0.22996232030955746</v>
      </c>
      <c r="AD24" s="183">
        <f t="shared" si="3"/>
        <v>0.21898897494009908</v>
      </c>
      <c r="AE24" s="183">
        <f t="shared" si="3"/>
        <v>0.20856294206108927</v>
      </c>
      <c r="AF24" s="12">
        <f t="shared" si="3"/>
        <v>0.19865574759634863</v>
      </c>
      <c r="AG24" s="183">
        <f t="shared" si="3"/>
        <v>0.18924045974674802</v>
      </c>
      <c r="AH24" s="183">
        <f t="shared" si="3"/>
        <v>0.18029160216991591</v>
      </c>
      <c r="AI24" s="104">
        <f t="shared" si="3"/>
        <v>0.17178507223141529</v>
      </c>
      <c r="AJ24" s="183">
        <f t="shared" si="4"/>
        <v>0.16369806402042844</v>
      </c>
      <c r="AK24" s="183">
        <f t="shared" si="4"/>
        <v>0.15600899584224673</v>
      </c>
      <c r="AL24" s="183">
        <f t="shared" si="4"/>
        <v>0.14869744191780387</v>
      </c>
      <c r="AM24" s="183">
        <f t="shared" si="4"/>
        <v>0.14174406803734682</v>
      </c>
      <c r="AN24" s="104">
        <f t="shared" si="4"/>
        <v>0.13513057093103953</v>
      </c>
    </row>
    <row r="25" spans="1:40" x14ac:dyDescent="0.4">
      <c r="A25" s="29">
        <v>22</v>
      </c>
      <c r="B25" s="12">
        <f t="shared" si="2"/>
        <v>0.80339620658493804</v>
      </c>
      <c r="C25" s="183">
        <f t="shared" si="2"/>
        <v>0.76086796361255205</v>
      </c>
      <c r="D25" s="183">
        <f t="shared" si="2"/>
        <v>0.72068763447186135</v>
      </c>
      <c r="E25" s="104">
        <f t="shared" si="2"/>
        <v>0.68272028413512387</v>
      </c>
      <c r="F25" s="183">
        <f t="shared" si="2"/>
        <v>0.64683903605157411</v>
      </c>
      <c r="G25" s="183">
        <f t="shared" si="2"/>
        <v>0.61292457283305835</v>
      </c>
      <c r="H25" s="183">
        <f t="shared" si="2"/>
        <v>0.5808646689911533</v>
      </c>
      <c r="I25" s="183">
        <f t="shared" si="2"/>
        <v>0.55055375359716829</v>
      </c>
      <c r="J25" s="12">
        <f t="shared" si="2"/>
        <v>0.52189250088258554</v>
      </c>
      <c r="K25" s="183">
        <f t="shared" si="2"/>
        <v>0.49478744693315935</v>
      </c>
      <c r="L25" s="183">
        <f t="shared" si="2"/>
        <v>0.46915063075606966</v>
      </c>
      <c r="M25" s="104">
        <f t="shared" si="2"/>
        <v>0.44489925811669045</v>
      </c>
      <c r="N25" s="183">
        <f t="shared" si="2"/>
        <v>0.42195538665060278</v>
      </c>
      <c r="O25" s="183">
        <f t="shared" si="2"/>
        <v>0.40024563085773801</v>
      </c>
      <c r="P25" s="183">
        <f t="shared" si="2"/>
        <v>0.37970088567989252</v>
      </c>
      <c r="Q25" s="104">
        <f t="shared" si="2"/>
        <v>0.36025606745042987</v>
      </c>
      <c r="S25" s="12">
        <v>22</v>
      </c>
      <c r="T25" s="183">
        <f t="shared" si="3"/>
        <v>0.3418498710866219</v>
      </c>
      <c r="U25" s="183">
        <f t="shared" si="3"/>
        <v>0.32442454247090052</v>
      </c>
      <c r="V25" s="183">
        <f t="shared" si="3"/>
        <v>0.30792566503802149</v>
      </c>
      <c r="W25" s="183">
        <f t="shared" si="3"/>
        <v>0.29230195965078304</v>
      </c>
      <c r="X25" s="12">
        <f t="shared" si="3"/>
        <v>0.27750509690822728</v>
      </c>
      <c r="Y25" s="183">
        <f t="shared" si="3"/>
        <v>0.26348952108718604</v>
      </c>
      <c r="Z25" s="183">
        <f t="shared" si="3"/>
        <v>0.25021228497116527</v>
      </c>
      <c r="AA25" s="104">
        <f t="shared" si="3"/>
        <v>0.23763289486994657</v>
      </c>
      <c r="AB25" s="183">
        <f t="shared" si="3"/>
        <v>0.22571316517937698</v>
      </c>
      <c r="AC25" s="183">
        <f t="shared" si="3"/>
        <v>0.21441708187371325</v>
      </c>
      <c r="AD25" s="183">
        <f t="shared" si="3"/>
        <v>0.20371067436288287</v>
      </c>
      <c r="AE25" s="183">
        <f t="shared" si="3"/>
        <v>0.19356189518430561</v>
      </c>
      <c r="AF25" s="12">
        <f t="shared" si="3"/>
        <v>0.18394050703365611</v>
      </c>
      <c r="AG25" s="183">
        <f t="shared" si="3"/>
        <v>0.17481797667136079</v>
      </c>
      <c r="AH25" s="183">
        <f t="shared" si="3"/>
        <v>0.16616737527181191</v>
      </c>
      <c r="AI25" s="104">
        <f t="shared" si="3"/>
        <v>0.15796328481049685</v>
      </c>
      <c r="AJ25" s="183">
        <f t="shared" si="4"/>
        <v>0.15018171011048481</v>
      </c>
      <c r="AK25" s="183">
        <f t="shared" si="4"/>
        <v>0.14279999619427616</v>
      </c>
      <c r="AL25" s="183">
        <f t="shared" si="4"/>
        <v>0.13579675060986654</v>
      </c>
      <c r="AM25" s="183">
        <f t="shared" si="4"/>
        <v>0.12915177042127277</v>
      </c>
      <c r="AN25" s="104">
        <f t="shared" si="4"/>
        <v>0.12284597357367227</v>
      </c>
    </row>
    <row r="26" spans="1:40" x14ac:dyDescent="0.4">
      <c r="A26" s="29">
        <v>23</v>
      </c>
      <c r="B26" s="12">
        <f t="shared" si="2"/>
        <v>0.79544178869795856</v>
      </c>
      <c r="C26" s="183">
        <f t="shared" si="2"/>
        <v>0.75147453196301439</v>
      </c>
      <c r="D26" s="183">
        <f t="shared" si="2"/>
        <v>0.71003707829740037</v>
      </c>
      <c r="E26" s="104">
        <f t="shared" si="2"/>
        <v>0.67097816622616602</v>
      </c>
      <c r="F26" s="183">
        <f t="shared" si="2"/>
        <v>0.63415591769762181</v>
      </c>
      <c r="G26" s="183">
        <f t="shared" si="2"/>
        <v>0.59943723504455593</v>
      </c>
      <c r="H26" s="183">
        <f t="shared" si="2"/>
        <v>0.5666972380401496</v>
      </c>
      <c r="I26" s="183">
        <f t="shared" si="2"/>
        <v>0.53581873829408111</v>
      </c>
      <c r="J26" s="12">
        <f t="shared" si="2"/>
        <v>0.50669174842969467</v>
      </c>
      <c r="K26" s="183">
        <f t="shared" si="2"/>
        <v>0.47921302366407681</v>
      </c>
      <c r="L26" s="183">
        <f t="shared" si="2"/>
        <v>0.45328563358074364</v>
      </c>
      <c r="M26" s="104">
        <f t="shared" si="2"/>
        <v>0.42881856204018354</v>
      </c>
      <c r="N26" s="183">
        <f t="shared" si="2"/>
        <v>0.40572633331788732</v>
      </c>
      <c r="O26" s="183">
        <f t="shared" si="2"/>
        <v>0.38392866269327386</v>
      </c>
      <c r="P26" s="183">
        <f t="shared" si="2"/>
        <v>0.36335012983721771</v>
      </c>
      <c r="Q26" s="104">
        <f t="shared" si="2"/>
        <v>0.34391987346103087</v>
      </c>
      <c r="S26" s="12">
        <v>23</v>
      </c>
      <c r="T26" s="183">
        <f t="shared" si="3"/>
        <v>0.32557130579678267</v>
      </c>
      <c r="U26" s="183">
        <f t="shared" si="3"/>
        <v>0.30824184557805273</v>
      </c>
      <c r="V26" s="183">
        <f t="shared" si="3"/>
        <v>0.29187266828248482</v>
      </c>
      <c r="W26" s="183">
        <f t="shared" si="3"/>
        <v>0.27640847248300993</v>
      </c>
      <c r="X26" s="12">
        <f t="shared" si="3"/>
        <v>0.26179726123417668</v>
      </c>
      <c r="Y26" s="183">
        <f t="shared" si="3"/>
        <v>0.2479901374938222</v>
      </c>
      <c r="Z26" s="183">
        <f t="shared" si="3"/>
        <v>0.23494111264898151</v>
      </c>
      <c r="AA26" s="104">
        <f t="shared" si="3"/>
        <v>0.22260692727863854</v>
      </c>
      <c r="AB26" s="183">
        <f t="shared" si="3"/>
        <v>0.21094688334521211</v>
      </c>
      <c r="AC26" s="183">
        <f t="shared" si="3"/>
        <v>0.19992268706173733</v>
      </c>
      <c r="AD26" s="183">
        <f t="shared" si="3"/>
        <v>0.18949830173291429</v>
      </c>
      <c r="AE26" s="183">
        <f t="shared" si="3"/>
        <v>0.1796398099158289</v>
      </c>
      <c r="AF26" s="12">
        <f t="shared" si="3"/>
        <v>0.17031528429042234</v>
      </c>
      <c r="AG26" s="183">
        <f t="shared" si="3"/>
        <v>0.16149466667100301</v>
      </c>
      <c r="AH26" s="183">
        <f t="shared" si="3"/>
        <v>0.15314965462839805</v>
      </c>
      <c r="AI26" s="104">
        <f t="shared" si="3"/>
        <v>0.14525359522804307</v>
      </c>
      <c r="AJ26" s="183">
        <f t="shared" si="4"/>
        <v>0.13778138542246313</v>
      </c>
      <c r="AK26" s="183">
        <f t="shared" si="4"/>
        <v>0.13070937866752969</v>
      </c>
      <c r="AL26" s="183">
        <f t="shared" si="4"/>
        <v>0.12401529736060873</v>
      </c>
      <c r="AM26" s="183">
        <f t="shared" si="4"/>
        <v>0.11767815072553327</v>
      </c>
      <c r="AN26" s="104">
        <f t="shared" si="4"/>
        <v>0.11167815779424752</v>
      </c>
    </row>
    <row r="27" spans="1:40" x14ac:dyDescent="0.4">
      <c r="A27" s="29">
        <v>24</v>
      </c>
      <c r="B27" s="12">
        <f t="shared" si="2"/>
        <v>0.78756612742372123</v>
      </c>
      <c r="C27" s="183">
        <f t="shared" si="2"/>
        <v>0.74219706860544621</v>
      </c>
      <c r="D27" s="183">
        <f t="shared" si="2"/>
        <v>0.69954391950482808</v>
      </c>
      <c r="E27" s="104">
        <f t="shared" si="2"/>
        <v>0.65943800120507701</v>
      </c>
      <c r="F27" s="183">
        <f t="shared" si="2"/>
        <v>0.62172148793884485</v>
      </c>
      <c r="G27" s="183">
        <f t="shared" si="2"/>
        <v>0.5862466846401525</v>
      </c>
      <c r="H27" s="183">
        <f t="shared" si="2"/>
        <v>0.55287535418551181</v>
      </c>
      <c r="I27" s="183">
        <f t="shared" si="2"/>
        <v>0.52147809079715923</v>
      </c>
      <c r="J27" s="12">
        <f t="shared" si="2"/>
        <v>0.49193373633950943</v>
      </c>
      <c r="K27" s="183">
        <f t="shared" si="2"/>
        <v>0.46412883647852465</v>
      </c>
      <c r="L27" s="183">
        <f t="shared" si="2"/>
        <v>0.43795713389443841</v>
      </c>
      <c r="M27" s="104">
        <f t="shared" si="2"/>
        <v>0.4133190959423455</v>
      </c>
      <c r="N27" s="183">
        <f t="shared" si="2"/>
        <v>0.39012147434412242</v>
      </c>
      <c r="O27" s="183">
        <f t="shared" si="2"/>
        <v>0.36827689466980706</v>
      </c>
      <c r="P27" s="183">
        <f t="shared" si="2"/>
        <v>0.34770347352843806</v>
      </c>
      <c r="Q27" s="104">
        <f t="shared" si="2"/>
        <v>0.3283244615379769</v>
      </c>
      <c r="S27" s="12">
        <v>24</v>
      </c>
      <c r="T27" s="183">
        <f t="shared" si="3"/>
        <v>0.31006791028265024</v>
      </c>
      <c r="U27" s="183">
        <f t="shared" si="3"/>
        <v>0.29286636159434942</v>
      </c>
      <c r="V27" s="183">
        <f t="shared" si="3"/>
        <v>0.2766565576137297</v>
      </c>
      <c r="W27" s="183">
        <f t="shared" si="3"/>
        <v>0.26137917019669965</v>
      </c>
      <c r="X27" s="12">
        <f t="shared" si="3"/>
        <v>0.24697854833412897</v>
      </c>
      <c r="Y27" s="183">
        <f t="shared" si="3"/>
        <v>0.23340248234712674</v>
      </c>
      <c r="Z27" s="183">
        <f t="shared" si="3"/>
        <v>0.22060198370796386</v>
      </c>
      <c r="AA27" s="104">
        <f t="shared" si="3"/>
        <v>0.20853107941792839</v>
      </c>
      <c r="AB27" s="183">
        <f t="shared" si="3"/>
        <v>0.19714661994879637</v>
      </c>
      <c r="AC27" s="183">
        <f t="shared" si="3"/>
        <v>0.18640809982446369</v>
      </c>
      <c r="AD27" s="183">
        <f t="shared" si="3"/>
        <v>0.17627748998410636</v>
      </c>
      <c r="AE27" s="183">
        <f t="shared" si="3"/>
        <v>0.16671908112837949</v>
      </c>
      <c r="AF27" s="12">
        <f t="shared" si="3"/>
        <v>0.1576993373059466</v>
      </c>
      <c r="AG27" s="183">
        <f t="shared" si="3"/>
        <v>0.14918675904942544</v>
      </c>
      <c r="AH27" s="183">
        <f t="shared" si="3"/>
        <v>0.14115175541787842</v>
      </c>
      <c r="AI27" s="104">
        <f t="shared" si="3"/>
        <v>0.13356652434762584</v>
      </c>
      <c r="AJ27" s="183">
        <f t="shared" si="4"/>
        <v>0.12640494075455333</v>
      </c>
      <c r="AK27" s="183">
        <f t="shared" si="4"/>
        <v>0.11964245186959235</v>
      </c>
      <c r="AL27" s="183">
        <f t="shared" si="4"/>
        <v>0.11325597932475681</v>
      </c>
      <c r="AM27" s="183">
        <f t="shared" si="4"/>
        <v>0.10722382754034922</v>
      </c>
      <c r="AN27" s="104">
        <f t="shared" si="4"/>
        <v>0.10152559799477048</v>
      </c>
    </row>
    <row r="28" spans="1:40" x14ac:dyDescent="0.4">
      <c r="A28" s="29">
        <v>25</v>
      </c>
      <c r="B28" s="12">
        <f t="shared" si="2"/>
        <v>0.77976844299378323</v>
      </c>
      <c r="C28" s="183">
        <f t="shared" si="2"/>
        <v>0.73303414183253957</v>
      </c>
      <c r="D28" s="183">
        <f t="shared" si="2"/>
        <v>0.68920583202446117</v>
      </c>
      <c r="E28" s="104">
        <f t="shared" si="2"/>
        <v>0.64809631568066528</v>
      </c>
      <c r="F28" s="183">
        <f t="shared" si="2"/>
        <v>0.60953087052827937</v>
      </c>
      <c r="G28" s="183">
        <f t="shared" si="2"/>
        <v>0.57334639084611505</v>
      </c>
      <c r="H28" s="183">
        <f t="shared" si="2"/>
        <v>0.53939058944927987</v>
      </c>
      <c r="I28" s="183">
        <f t="shared" si="2"/>
        <v>0.50752125625027655</v>
      </c>
      <c r="J28" s="12">
        <f t="shared" si="2"/>
        <v>0.47760556926165965</v>
      </c>
      <c r="K28" s="183">
        <f t="shared" si="2"/>
        <v>0.44951945421648881</v>
      </c>
      <c r="L28" s="183">
        <f t="shared" si="2"/>
        <v>0.42314698926998884</v>
      </c>
      <c r="M28" s="104">
        <f t="shared" si="2"/>
        <v>0.39837985151069433</v>
      </c>
      <c r="N28" s="183">
        <f t="shared" si="2"/>
        <v>0.37511680225396377</v>
      </c>
      <c r="O28" s="183">
        <f t="shared" si="2"/>
        <v>0.35326320831636165</v>
      </c>
      <c r="P28" s="183">
        <f t="shared" si="2"/>
        <v>0.3327305966779312</v>
      </c>
      <c r="Q28" s="104">
        <f t="shared" si="2"/>
        <v>0.31343624013172017</v>
      </c>
      <c r="S28" s="12">
        <v>25</v>
      </c>
      <c r="T28" s="183">
        <f t="shared" si="3"/>
        <v>0.29530277169776209</v>
      </c>
      <c r="U28" s="183">
        <f t="shared" si="3"/>
        <v>0.2782578257428498</v>
      </c>
      <c r="V28" s="183">
        <f t="shared" si="3"/>
        <v>0.26223370389926987</v>
      </c>
      <c r="W28" s="183">
        <f t="shared" si="3"/>
        <v>0.24716706401579161</v>
      </c>
      <c r="X28" s="12">
        <f t="shared" si="3"/>
        <v>0.23299863050389524</v>
      </c>
      <c r="Y28" s="183">
        <f t="shared" si="3"/>
        <v>0.21967292456200166</v>
      </c>
      <c r="Z28" s="183">
        <f t="shared" si="3"/>
        <v>0.20713801287132758</v>
      </c>
      <c r="AA28" s="104">
        <f t="shared" si="3"/>
        <v>0.19534527345941771</v>
      </c>
      <c r="AB28" s="183">
        <f t="shared" si="3"/>
        <v>0.18424917752223957</v>
      </c>
      <c r="AC28" s="183">
        <f t="shared" si="3"/>
        <v>0.17380708608341602</v>
      </c>
      <c r="AD28" s="183">
        <f t="shared" si="3"/>
        <v>0.16397906045033148</v>
      </c>
      <c r="AE28" s="183">
        <f t="shared" si="3"/>
        <v>0.15472768550197633</v>
      </c>
      <c r="AF28" s="12">
        <f t="shared" si="3"/>
        <v>0.1460179049129135</v>
      </c>
      <c r="AG28" s="183">
        <f t="shared" si="3"/>
        <v>0.13781686748214822</v>
      </c>
      <c r="AH28" s="183">
        <f t="shared" si="3"/>
        <v>0.13009378379527964</v>
      </c>
      <c r="AI28" s="104">
        <f t="shared" si="3"/>
        <v>0.12281979250356399</v>
      </c>
      <c r="AJ28" s="183">
        <f t="shared" si="4"/>
        <v>0.11596783555463605</v>
      </c>
      <c r="AK28" s="183">
        <f t="shared" si="4"/>
        <v>0.10951254175706394</v>
      </c>
      <c r="AL28" s="183">
        <f t="shared" si="4"/>
        <v>0.10343011810480077</v>
      </c>
      <c r="AM28" s="183">
        <f t="shared" si="4"/>
        <v>9.7698248328336429E-2</v>
      </c>
      <c r="AN28" s="104">
        <f t="shared" si="4"/>
        <v>9.2295998177064048E-2</v>
      </c>
    </row>
    <row r="29" spans="1:40" x14ac:dyDescent="0.4">
      <c r="A29" s="29">
        <v>26</v>
      </c>
      <c r="B29" s="12">
        <f t="shared" si="2"/>
        <v>0.77204796336018144</v>
      </c>
      <c r="C29" s="183">
        <f t="shared" si="2"/>
        <v>0.72398433761238457</v>
      </c>
      <c r="D29" s="183">
        <f t="shared" si="2"/>
        <v>0.67902052416203085</v>
      </c>
      <c r="E29" s="104">
        <f t="shared" si="2"/>
        <v>0.63694969600065388</v>
      </c>
      <c r="F29" s="183">
        <f t="shared" si="2"/>
        <v>0.59757928483164635</v>
      </c>
      <c r="G29" s="183">
        <f t="shared" si="2"/>
        <v>0.5607299665976675</v>
      </c>
      <c r="H29" s="183">
        <f t="shared" si="2"/>
        <v>0.52623472141393168</v>
      </c>
      <c r="I29" s="183">
        <f t="shared" si="2"/>
        <v>0.49393796228737369</v>
      </c>
      <c r="J29" s="12">
        <f t="shared" si="2"/>
        <v>0.46369472743850448</v>
      </c>
      <c r="K29" s="183">
        <f t="shared" si="2"/>
        <v>0.43536993144454122</v>
      </c>
      <c r="L29" s="183">
        <f t="shared" si="2"/>
        <v>0.40883767079225974</v>
      </c>
      <c r="M29" s="104">
        <f t="shared" si="2"/>
        <v>0.38398057976934391</v>
      </c>
      <c r="N29" s="183">
        <f t="shared" si="2"/>
        <v>0.36068923293650368</v>
      </c>
      <c r="O29" s="183">
        <f t="shared" si="2"/>
        <v>0.33886159071113831</v>
      </c>
      <c r="P29" s="183">
        <f t="shared" si="2"/>
        <v>0.31840248485926437</v>
      </c>
      <c r="Q29" s="104">
        <f t="shared" si="2"/>
        <v>0.29922314093720298</v>
      </c>
      <c r="S29" s="12">
        <v>26</v>
      </c>
      <c r="T29" s="183">
        <f t="shared" si="3"/>
        <v>0.28124073495024959</v>
      </c>
      <c r="U29" s="183">
        <f t="shared" si="3"/>
        <v>0.2643779817034202</v>
      </c>
      <c r="V29" s="183">
        <f t="shared" si="3"/>
        <v>0.24856275251115625</v>
      </c>
      <c r="W29" s="183">
        <f t="shared" si="3"/>
        <v>0.23372772010949561</v>
      </c>
      <c r="X29" s="12">
        <f t="shared" si="3"/>
        <v>0.21981002877725966</v>
      </c>
      <c r="Y29" s="183">
        <f t="shared" si="3"/>
        <v>0.20675098782306039</v>
      </c>
      <c r="Z29" s="183">
        <f t="shared" si="3"/>
        <v>0.19449578673364096</v>
      </c>
      <c r="AA29" s="104">
        <f t="shared" si="3"/>
        <v>0.18299323040694868</v>
      </c>
      <c r="AB29" s="183">
        <f t="shared" si="3"/>
        <v>0.17219549301143888</v>
      </c>
      <c r="AC29" s="183">
        <f t="shared" si="3"/>
        <v>0.16205788912206626</v>
      </c>
      <c r="AD29" s="183">
        <f t="shared" si="3"/>
        <v>0.15253866088402931</v>
      </c>
      <c r="AE29" s="183">
        <f t="shared" si="3"/>
        <v>0.14359878004823792</v>
      </c>
      <c r="AF29" s="12">
        <f t="shared" si="3"/>
        <v>0.13520176380825324</v>
      </c>
      <c r="AG29" s="183">
        <f t="shared" si="3"/>
        <v>0.12731350344771197</v>
      </c>
      <c r="AH29" s="183">
        <f t="shared" si="3"/>
        <v>0.11990210488044206</v>
      </c>
      <c r="AI29" s="104">
        <f t="shared" si="3"/>
        <v>0.11293774023316232</v>
      </c>
      <c r="AJ29" s="183">
        <f t="shared" si="4"/>
        <v>0.10639250968315234</v>
      </c>
      <c r="AK29" s="183">
        <f t="shared" si="4"/>
        <v>0.10024031282111115</v>
      </c>
      <c r="AL29" s="183">
        <f t="shared" si="4"/>
        <v>9.4456728862831726E-2</v>
      </c>
      <c r="AM29" s="183">
        <f t="shared" si="4"/>
        <v>8.9018905082766664E-2</v>
      </c>
      <c r="AN29" s="104">
        <f t="shared" si="4"/>
        <v>8.3905452888240042E-2</v>
      </c>
    </row>
    <row r="30" spans="1:40" x14ac:dyDescent="0.4">
      <c r="A30" s="29">
        <v>27</v>
      </c>
      <c r="B30" s="12">
        <f t="shared" si="2"/>
        <v>0.76440392411899183</v>
      </c>
      <c r="C30" s="183">
        <f t="shared" si="2"/>
        <v>0.71504625937025657</v>
      </c>
      <c r="D30" s="183">
        <f t="shared" si="2"/>
        <v>0.66898573809067086</v>
      </c>
      <c r="E30" s="104">
        <f t="shared" si="2"/>
        <v>0.62599478722422985</v>
      </c>
      <c r="F30" s="183">
        <f t="shared" si="2"/>
        <v>0.58586204395259456</v>
      </c>
      <c r="G30" s="183">
        <f t="shared" si="2"/>
        <v>0.54839116537669197</v>
      </c>
      <c r="H30" s="183">
        <f t="shared" si="2"/>
        <v>0.51339972820871382</v>
      </c>
      <c r="I30" s="183">
        <f t="shared" si="2"/>
        <v>0.48071821147189653</v>
      </c>
      <c r="J30" s="12">
        <f t="shared" si="2"/>
        <v>0.45018905576553836</v>
      </c>
      <c r="K30" s="183">
        <f t="shared" si="2"/>
        <v>0.42166579316662595</v>
      </c>
      <c r="L30" s="183">
        <f t="shared" si="2"/>
        <v>0.39501224231136206</v>
      </c>
      <c r="M30" s="104">
        <f t="shared" si="2"/>
        <v>0.3701017636331026</v>
      </c>
      <c r="N30" s="183">
        <f t="shared" si="2"/>
        <v>0.3468165701312535</v>
      </c>
      <c r="O30" s="183">
        <f t="shared" si="2"/>
        <v>0.32504708941116384</v>
      </c>
      <c r="P30" s="183">
        <f t="shared" si="2"/>
        <v>0.30469137307106642</v>
      </c>
      <c r="Q30" s="104">
        <f t="shared" si="2"/>
        <v>0.28565454982071886</v>
      </c>
      <c r="S30" s="12">
        <v>27</v>
      </c>
      <c r="T30" s="183">
        <f t="shared" si="3"/>
        <v>0.2678483190002377</v>
      </c>
      <c r="U30" s="183">
        <f t="shared" si="3"/>
        <v>0.25119048142842776</v>
      </c>
      <c r="V30" s="183">
        <f t="shared" si="3"/>
        <v>0.23560450474991115</v>
      </c>
      <c r="W30" s="183">
        <f t="shared" si="3"/>
        <v>0.22101912067091775</v>
      </c>
      <c r="X30" s="12">
        <f t="shared" si="3"/>
        <v>0.20736795167666003</v>
      </c>
      <c r="Y30" s="183">
        <f t="shared" si="3"/>
        <v>0.19458916500993917</v>
      </c>
      <c r="Z30" s="183">
        <f t="shared" si="3"/>
        <v>0.18262515186257369</v>
      </c>
      <c r="AA30" s="104">
        <f t="shared" si="3"/>
        <v>0.1714222298894133</v>
      </c>
      <c r="AB30" s="183">
        <f t="shared" si="3"/>
        <v>0.16093036730041013</v>
      </c>
      <c r="AC30" s="183">
        <f t="shared" si="3"/>
        <v>0.15110292692034147</v>
      </c>
      <c r="AD30" s="183">
        <f t="shared" si="3"/>
        <v>0.14189642872932959</v>
      </c>
      <c r="AE30" s="183">
        <f t="shared" si="3"/>
        <v>0.13327032951112569</v>
      </c>
      <c r="AF30" s="12">
        <f t="shared" si="3"/>
        <v>0.12518681834097523</v>
      </c>
      <c r="AG30" s="183">
        <f t="shared" si="3"/>
        <v>0.11761062674153532</v>
      </c>
      <c r="AH30" s="183">
        <f t="shared" si="3"/>
        <v>0.11050885242437056</v>
      </c>
      <c r="AI30" s="104">
        <f t="shared" si="3"/>
        <v>0.10385079561670099</v>
      </c>
      <c r="AJ30" s="183">
        <f t="shared" si="4"/>
        <v>9.7607807048763609E-2</v>
      </c>
      <c r="AK30" s="183">
        <f t="shared" si="4"/>
        <v>9.1753146747012487E-2</v>
      </c>
      <c r="AL30" s="183">
        <f t="shared" si="4"/>
        <v>8.6261852842768702E-2</v>
      </c>
      <c r="AM30" s="183">
        <f t="shared" si="4"/>
        <v>8.1110619665391057E-2</v>
      </c>
      <c r="AN30" s="104">
        <f t="shared" si="4"/>
        <v>7.6277684443854576E-2</v>
      </c>
    </row>
    <row r="31" spans="1:40" x14ac:dyDescent="0.4">
      <c r="A31" s="29">
        <v>28</v>
      </c>
      <c r="B31" s="12">
        <f t="shared" si="2"/>
        <v>0.75683556843464528</v>
      </c>
      <c r="C31" s="183">
        <f t="shared" si="2"/>
        <v>0.7062185277730928</v>
      </c>
      <c r="D31" s="183">
        <f t="shared" si="2"/>
        <v>0.65909924935041486</v>
      </c>
      <c r="E31" s="104">
        <f t="shared" si="2"/>
        <v>0.61522829211226515</v>
      </c>
      <c r="F31" s="183">
        <f t="shared" si="2"/>
        <v>0.57437455289470041</v>
      </c>
      <c r="G31" s="183">
        <f t="shared" si="2"/>
        <v>0.53632387811901416</v>
      </c>
      <c r="H31" s="183">
        <f t="shared" si="2"/>
        <v>0.50087778361825741</v>
      </c>
      <c r="I31" s="183">
        <f t="shared" si="2"/>
        <v>0.46785227393858547</v>
      </c>
      <c r="J31" s="12">
        <f t="shared" si="2"/>
        <v>0.4370767531704256</v>
      </c>
      <c r="K31" s="183">
        <f t="shared" si="2"/>
        <v>0.40839302001610256</v>
      </c>
      <c r="L31" s="183">
        <f t="shared" si="2"/>
        <v>0.38165434039745127</v>
      </c>
      <c r="M31" s="104">
        <f t="shared" si="2"/>
        <v>0.3567245914535927</v>
      </c>
      <c r="N31" s="183">
        <f t="shared" si="2"/>
        <v>0.3334774712800514</v>
      </c>
      <c r="O31" s="183">
        <f t="shared" si="2"/>
        <v>0.31179576921934188</v>
      </c>
      <c r="P31" s="183">
        <f t="shared" si="2"/>
        <v>0.2915706919340349</v>
      </c>
      <c r="Q31" s="104">
        <f t="shared" si="2"/>
        <v>0.27270124087896785</v>
      </c>
      <c r="S31" s="12">
        <v>28</v>
      </c>
      <c r="T31" s="183">
        <f t="shared" si="3"/>
        <v>0.25509363714308358</v>
      </c>
      <c r="U31" s="183">
        <f t="shared" si="3"/>
        <v>0.23866078995575085</v>
      </c>
      <c r="V31" s="183">
        <f t="shared" si="3"/>
        <v>0.22332180545015276</v>
      </c>
      <c r="W31" s="183">
        <f t="shared" si="3"/>
        <v>0.20900153254933118</v>
      </c>
      <c r="X31" s="12">
        <f t="shared" si="3"/>
        <v>0.1956301430911887</v>
      </c>
      <c r="Y31" s="183">
        <f t="shared" si="3"/>
        <v>0.18314274353876628</v>
      </c>
      <c r="Z31" s="183">
        <f t="shared" si="3"/>
        <v>0.17147901583340255</v>
      </c>
      <c r="AA31" s="104">
        <f t="shared" si="3"/>
        <v>0.16058288514230756</v>
      </c>
      <c r="AB31" s="183">
        <f t="shared" si="3"/>
        <v>0.15040221243028987</v>
      </c>
      <c r="AC31" s="183">
        <f t="shared" si="3"/>
        <v>0.14088850994903634</v>
      </c>
      <c r="AD31" s="183">
        <f t="shared" si="3"/>
        <v>0.13199667788774846</v>
      </c>
      <c r="AE31" s="183">
        <f t="shared" si="3"/>
        <v>0.12368476056717001</v>
      </c>
      <c r="AF31" s="12">
        <f t="shared" si="3"/>
        <v>0.11591372068608817</v>
      </c>
      <c r="AG31" s="183">
        <f t="shared" si="3"/>
        <v>0.10864723024622203</v>
      </c>
      <c r="AH31" s="183">
        <f t="shared" si="3"/>
        <v>0.1018514768888208</v>
      </c>
      <c r="AI31" s="104">
        <f t="shared" si="3"/>
        <v>9.5494984475127373E-2</v>
      </c>
      <c r="AJ31" s="183">
        <f t="shared" si="4"/>
        <v>8.954844683372809E-2</v>
      </c>
      <c r="AK31" s="183">
        <f t="shared" si="4"/>
        <v>8.3984573681475966E-2</v>
      </c>
      <c r="AL31" s="183">
        <f t="shared" si="4"/>
        <v>7.8777947801615261E-2</v>
      </c>
      <c r="AM31" s="183">
        <f t="shared" si="4"/>
        <v>7.3904892633613717E-2</v>
      </c>
      <c r="AN31" s="104">
        <f t="shared" si="4"/>
        <v>6.9343349494413245E-2</v>
      </c>
    </row>
    <row r="32" spans="1:40" x14ac:dyDescent="0.4">
      <c r="A32" s="29">
        <v>29</v>
      </c>
      <c r="B32" s="12">
        <f t="shared" si="2"/>
        <v>0.74934214696499535</v>
      </c>
      <c r="C32" s="183">
        <f t="shared" si="2"/>
        <v>0.69749978051663497</v>
      </c>
      <c r="D32" s="183">
        <f t="shared" si="2"/>
        <v>0.64935886635508844</v>
      </c>
      <c r="E32" s="104">
        <f t="shared" si="2"/>
        <v>0.6046469701349042</v>
      </c>
      <c r="F32" s="183">
        <f t="shared" si="2"/>
        <v>0.56311230675951029</v>
      </c>
      <c r="G32" s="183">
        <f t="shared" si="2"/>
        <v>0.52452213018974492</v>
      </c>
      <c r="H32" s="183">
        <f t="shared" si="2"/>
        <v>0.48866125231049495</v>
      </c>
      <c r="I32" s="183">
        <f t="shared" si="2"/>
        <v>0.45533068023219986</v>
      </c>
      <c r="J32" s="12">
        <f t="shared" si="2"/>
        <v>0.42434636230138412</v>
      </c>
      <c r="K32" s="183">
        <f t="shared" si="2"/>
        <v>0.39553803391390085</v>
      </c>
      <c r="L32" s="183">
        <f t="shared" si="2"/>
        <v>0.36874815497338298</v>
      </c>
      <c r="M32" s="104">
        <f t="shared" si="2"/>
        <v>0.34383093152153521</v>
      </c>
      <c r="N32" s="183">
        <f t="shared" si="2"/>
        <v>0.32065141469235708</v>
      </c>
      <c r="O32" s="183">
        <f t="shared" si="2"/>
        <v>0.29908467071399697</v>
      </c>
      <c r="P32" s="183">
        <f t="shared" si="2"/>
        <v>0.27901501620481806</v>
      </c>
      <c r="Q32" s="104">
        <f t="shared" si="2"/>
        <v>0.26033531348827477</v>
      </c>
      <c r="S32" s="12">
        <v>29</v>
      </c>
      <c r="T32" s="183">
        <f t="shared" si="3"/>
        <v>0.24294632108865097</v>
      </c>
      <c r="U32" s="183">
        <f t="shared" si="3"/>
        <v>0.22675609496983457</v>
      </c>
      <c r="V32" s="183">
        <f t="shared" si="3"/>
        <v>0.21167943644564247</v>
      </c>
      <c r="W32" s="183">
        <f t="shared" ref="W32:AL47" si="5">(1+W$2*0.01)^(-$A32)</f>
        <v>0.19763738302537226</v>
      </c>
      <c r="X32" s="12">
        <f t="shared" si="5"/>
        <v>0.18455673876527234</v>
      </c>
      <c r="Y32" s="183">
        <f t="shared" si="5"/>
        <v>0.17236964097766239</v>
      </c>
      <c r="Z32" s="183">
        <f t="shared" si="5"/>
        <v>0.16101316040695074</v>
      </c>
      <c r="AA32" s="104">
        <f t="shared" si="5"/>
        <v>0.15042893221761833</v>
      </c>
      <c r="AB32" s="183">
        <f t="shared" si="5"/>
        <v>0.1405628153554111</v>
      </c>
      <c r="AC32" s="183">
        <f t="shared" si="5"/>
        <v>0.1313645780410595</v>
      </c>
      <c r="AD32" s="183">
        <f t="shared" si="5"/>
        <v>0.1227876073374404</v>
      </c>
      <c r="AE32" s="183">
        <f t="shared" si="5"/>
        <v>0.1147886408976056</v>
      </c>
      <c r="AF32" s="12">
        <f t="shared" si="5"/>
        <v>0.10732751915378534</v>
      </c>
      <c r="AG32" s="183">
        <f t="shared" si="5"/>
        <v>0.10036695634754919</v>
      </c>
      <c r="AH32" s="183">
        <f t="shared" si="5"/>
        <v>9.3872328929788765E-2</v>
      </c>
      <c r="AI32" s="104">
        <f t="shared" si="5"/>
        <v>8.7811479977128612E-2</v>
      </c>
      <c r="AJ32" s="183">
        <f t="shared" si="5"/>
        <v>8.2154538379567044E-2</v>
      </c>
      <c r="AK32" s="183">
        <f t="shared" si="5"/>
        <v>7.6873751653524919E-2</v>
      </c>
      <c r="AL32" s="183">
        <f t="shared" si="5"/>
        <v>7.1943331325676041E-2</v>
      </c>
      <c r="AM32" s="183">
        <f t="shared" si="4"/>
        <v>6.7339309916732329E-2</v>
      </c>
      <c r="AN32" s="104">
        <f t="shared" si="4"/>
        <v>6.3039408631284766E-2</v>
      </c>
    </row>
    <row r="33" spans="1:40" x14ac:dyDescent="0.4">
      <c r="A33" s="29">
        <v>30</v>
      </c>
      <c r="B33" s="12">
        <f t="shared" si="2"/>
        <v>0.74192291778712394</v>
      </c>
      <c r="C33" s="183">
        <f t="shared" si="2"/>
        <v>0.68888867211519489</v>
      </c>
      <c r="D33" s="183">
        <f t="shared" si="2"/>
        <v>0.63976242990649135</v>
      </c>
      <c r="E33" s="104">
        <f t="shared" si="2"/>
        <v>0.59424763649622026</v>
      </c>
      <c r="F33" s="183">
        <f t="shared" si="2"/>
        <v>0.55207088897991197</v>
      </c>
      <c r="G33" s="183">
        <f t="shared" si="2"/>
        <v>0.51298007842517834</v>
      </c>
      <c r="H33" s="183">
        <f t="shared" si="2"/>
        <v>0.47674268518097085</v>
      </c>
      <c r="I33" s="183">
        <f t="shared" si="2"/>
        <v>0.44314421433790741</v>
      </c>
      <c r="J33" s="12">
        <f t="shared" si="2"/>
        <v>0.41198675951590691</v>
      </c>
      <c r="K33" s="183">
        <f t="shared" si="2"/>
        <v>0.38308768417811223</v>
      </c>
      <c r="L33" s="183">
        <f t="shared" si="2"/>
        <v>0.35627841060230236</v>
      </c>
      <c r="M33" s="104">
        <f t="shared" si="2"/>
        <v>0.33140330749063629</v>
      </c>
      <c r="N33" s="183">
        <f t="shared" si="2"/>
        <v>0.30831866797342034</v>
      </c>
      <c r="O33" s="183">
        <f t="shared" si="2"/>
        <v>0.28689177046906189</v>
      </c>
      <c r="P33" s="183">
        <f t="shared" si="2"/>
        <v>0.26700001550700303</v>
      </c>
      <c r="Q33" s="104">
        <f t="shared" si="2"/>
        <v>0.24853013220837683</v>
      </c>
      <c r="S33" s="12">
        <v>30</v>
      </c>
      <c r="T33" s="183">
        <f t="shared" ref="T33:AI48" si="6">(1+T$2*0.01)^(-$A33)</f>
        <v>0.23137744865585813</v>
      </c>
      <c r="U33" s="183">
        <f t="shared" si="6"/>
        <v>0.21544522087395204</v>
      </c>
      <c r="V33" s="183">
        <f t="shared" si="6"/>
        <v>0.20064401558828671</v>
      </c>
      <c r="W33" s="183">
        <f t="shared" si="6"/>
        <v>0.18689114234077756</v>
      </c>
      <c r="X33" s="12">
        <f t="shared" si="6"/>
        <v>0.17411013091063426</v>
      </c>
      <c r="Y33" s="183">
        <f t="shared" si="6"/>
        <v>0.16223025033191754</v>
      </c>
      <c r="Z33" s="183">
        <f t="shared" si="6"/>
        <v>0.15118606610981289</v>
      </c>
      <c r="AA33" s="104">
        <f t="shared" si="6"/>
        <v>0.1409170325223591</v>
      </c>
      <c r="AB33" s="183">
        <f t="shared" si="6"/>
        <v>0.13136711715458982</v>
      </c>
      <c r="AC33" s="183">
        <f t="shared" si="6"/>
        <v>0.12248445504993893</v>
      </c>
      <c r="AD33" s="183">
        <f t="shared" si="6"/>
        <v>0.11422103008133992</v>
      </c>
      <c r="AE33" s="183">
        <f t="shared" si="6"/>
        <v>0.1065323813434855</v>
      </c>
      <c r="AF33" s="12">
        <f t="shared" si="6"/>
        <v>9.9377332549801231E-2</v>
      </c>
      <c r="AG33" s="183">
        <f t="shared" si="6"/>
        <v>9.2717742584341081E-2</v>
      </c>
      <c r="AH33" s="183">
        <f t="shared" si="6"/>
        <v>8.6518275511326057E-2</v>
      </c>
      <c r="AI33" s="104">
        <f t="shared" si="6"/>
        <v>8.0746188484716E-2</v>
      </c>
      <c r="AJ33" s="183">
        <f t="shared" si="5"/>
        <v>7.5371136128043151E-2</v>
      </c>
      <c r="AK33" s="183">
        <f t="shared" si="5"/>
        <v>7.036499007187634E-2</v>
      </c>
      <c r="AL33" s="183">
        <f t="shared" si="5"/>
        <v>6.5701672443539763E-2</v>
      </c>
      <c r="AM33" s="183">
        <f t="shared" si="4"/>
        <v>6.1357002202034015E-2</v>
      </c>
      <c r="AN33" s="104">
        <f t="shared" si="4"/>
        <v>5.7308553301167964E-2</v>
      </c>
    </row>
    <row r="34" spans="1:40" x14ac:dyDescent="0.4">
      <c r="A34" s="29">
        <v>31</v>
      </c>
      <c r="B34" s="12">
        <f t="shared" si="2"/>
        <v>0.73457714632388538</v>
      </c>
      <c r="C34" s="183">
        <f t="shared" si="2"/>
        <v>0.68038387369401987</v>
      </c>
      <c r="D34" s="183">
        <f t="shared" si="2"/>
        <v>0.63030781271575509</v>
      </c>
      <c r="E34" s="104">
        <f t="shared" si="2"/>
        <v>0.58402716117564657</v>
      </c>
      <c r="F34" s="183">
        <f t="shared" si="2"/>
        <v>0.54124596958814919</v>
      </c>
      <c r="G34" s="183">
        <f t="shared" si="2"/>
        <v>0.50169200823978322</v>
      </c>
      <c r="H34" s="183">
        <f t="shared" si="2"/>
        <v>0.4651148148107031</v>
      </c>
      <c r="I34" s="183">
        <f t="shared" si="2"/>
        <v>0.43128390689820673</v>
      </c>
      <c r="J34" s="12">
        <f t="shared" si="2"/>
        <v>0.39998714516107459</v>
      </c>
      <c r="K34" s="183">
        <f t="shared" si="2"/>
        <v>0.3710292340708109</v>
      </c>
      <c r="L34" s="183">
        <f t="shared" si="2"/>
        <v>0.34423034840802164</v>
      </c>
      <c r="M34" s="104">
        <f t="shared" si="2"/>
        <v>0.31942487468976988</v>
      </c>
      <c r="N34" s="183">
        <f t="shared" si="2"/>
        <v>0.29646025766675027</v>
      </c>
      <c r="O34" s="183">
        <f t="shared" si="2"/>
        <v>0.27519594289598259</v>
      </c>
      <c r="P34" s="183">
        <f t="shared" si="2"/>
        <v>0.2555024071837349</v>
      </c>
      <c r="Q34" s="104">
        <f t="shared" si="2"/>
        <v>0.23726026941133824</v>
      </c>
      <c r="S34" s="12">
        <v>31</v>
      </c>
      <c r="T34" s="183">
        <f t="shared" si="6"/>
        <v>0.220359474910341</v>
      </c>
      <c r="U34" s="183">
        <f t="shared" si="6"/>
        <v>0.20469854714864805</v>
      </c>
      <c r="V34" s="183">
        <f t="shared" si="6"/>
        <v>0.19018390103155139</v>
      </c>
      <c r="W34" s="183">
        <f t="shared" si="6"/>
        <v>0.17672921261539248</v>
      </c>
      <c r="X34" s="12">
        <f t="shared" si="6"/>
        <v>0.16425484048173042</v>
      </c>
      <c r="Y34" s="183">
        <f t="shared" si="6"/>
        <v>0.15268729443004003</v>
      </c>
      <c r="Z34" s="183">
        <f t="shared" si="6"/>
        <v>0.14195874752095111</v>
      </c>
      <c r="AA34" s="104">
        <f t="shared" si="6"/>
        <v>0.13200658784295938</v>
      </c>
      <c r="AB34" s="183">
        <f t="shared" si="6"/>
        <v>0.1227730066865325</v>
      </c>
      <c r="AC34" s="183">
        <f t="shared" si="6"/>
        <v>0.11420462009318318</v>
      </c>
      <c r="AD34" s="183">
        <f t="shared" si="6"/>
        <v>0.10625212100589761</v>
      </c>
      <c r="AE34" s="183">
        <f t="shared" si="6"/>
        <v>9.8869959483513237E-2</v>
      </c>
      <c r="AF34" s="12">
        <f t="shared" si="6"/>
        <v>9.2016048657223348E-2</v>
      </c>
      <c r="AG34" s="183">
        <f t="shared" si="6"/>
        <v>8.5651494304241169E-2</v>
      </c>
      <c r="AH34" s="183">
        <f t="shared" si="6"/>
        <v>7.9740346093388065E-2</v>
      </c>
      <c r="AI34" s="104">
        <f t="shared" si="6"/>
        <v>7.4249368721577932E-2</v>
      </c>
      <c r="AJ34" s="183">
        <f t="shared" si="5"/>
        <v>6.914783131013133E-2</v>
      </c>
      <c r="AK34" s="183">
        <f t="shared" si="5"/>
        <v>6.4407313566934868E-2</v>
      </c>
      <c r="AL34" s="183">
        <f t="shared" si="5"/>
        <v>6.0001527345698406E-2</v>
      </c>
      <c r="AM34" s="183">
        <f t="shared" si="4"/>
        <v>5.5906152348094769E-2</v>
      </c>
      <c r="AN34" s="104">
        <f t="shared" si="4"/>
        <v>5.2098684819243603E-2</v>
      </c>
    </row>
    <row r="35" spans="1:40" x14ac:dyDescent="0.4">
      <c r="A35" s="29">
        <v>32</v>
      </c>
      <c r="B35" s="12">
        <f t="shared" ref="B35:Q50" si="7">(1+B$2*0.01)^(-$A35)</f>
        <v>0.7273041052711734</v>
      </c>
      <c r="C35" s="183">
        <f t="shared" si="7"/>
        <v>0.67198407278421701</v>
      </c>
      <c r="D35" s="183">
        <f t="shared" si="7"/>
        <v>0.62099291893177844</v>
      </c>
      <c r="E35" s="104">
        <f t="shared" si="7"/>
        <v>0.57398246798589325</v>
      </c>
      <c r="F35" s="183">
        <f t="shared" si="7"/>
        <v>0.53063330351779314</v>
      </c>
      <c r="G35" s="183">
        <f t="shared" si="7"/>
        <v>0.49065233079685422</v>
      </c>
      <c r="H35" s="183">
        <f t="shared" si="7"/>
        <v>0.45377055103483238</v>
      </c>
      <c r="I35" s="183">
        <f t="shared" si="7"/>
        <v>0.4197410286113934</v>
      </c>
      <c r="J35" s="12">
        <f t="shared" si="7"/>
        <v>0.38833703413696569</v>
      </c>
      <c r="K35" s="183">
        <f t="shared" si="7"/>
        <v>0.35935034776833974</v>
      </c>
      <c r="L35" s="183">
        <f t="shared" si="7"/>
        <v>0.33258970860678427</v>
      </c>
      <c r="M35" s="104">
        <f t="shared" si="7"/>
        <v>0.30787939729134445</v>
      </c>
      <c r="N35" s="183">
        <f t="shared" si="7"/>
        <v>0.28505794006418295</v>
      </c>
      <c r="O35" s="183">
        <f t="shared" si="7"/>
        <v>0.26397692364123027</v>
      </c>
      <c r="P35" s="183">
        <f t="shared" si="7"/>
        <v>0.24449991118060768</v>
      </c>
      <c r="Q35" s="104">
        <f t="shared" si="7"/>
        <v>0.22650145051201737</v>
      </c>
      <c r="S35" s="12">
        <v>32</v>
      </c>
      <c r="T35" s="183">
        <f t="shared" si="6"/>
        <v>0.20986616658127716</v>
      </c>
      <c r="U35" s="183">
        <f t="shared" si="6"/>
        <v>0.19448793078256346</v>
      </c>
      <c r="V35" s="183">
        <f t="shared" si="6"/>
        <v>0.18026910050384018</v>
      </c>
      <c r="W35" s="183">
        <f t="shared" si="6"/>
        <v>0.16711982280415358</v>
      </c>
      <c r="X35" s="12">
        <f t="shared" si="6"/>
        <v>0.15495739668087777</v>
      </c>
      <c r="Y35" s="183">
        <f t="shared" si="6"/>
        <v>0.14370568887533181</v>
      </c>
      <c r="Z35" s="183">
        <f t="shared" si="6"/>
        <v>0.13329459861122173</v>
      </c>
      <c r="AA35" s="104">
        <f t="shared" si="6"/>
        <v>0.1236595670660041</v>
      </c>
      <c r="AB35" s="183">
        <f t="shared" si="6"/>
        <v>0.11474112774442291</v>
      </c>
      <c r="AC35" s="183">
        <f t="shared" si="6"/>
        <v>0.10648449425937825</v>
      </c>
      <c r="AD35" s="183">
        <f t="shared" si="6"/>
        <v>9.8839182331067546E-2</v>
      </c>
      <c r="AE35" s="183">
        <f t="shared" si="6"/>
        <v>9.1758663093747792E-2</v>
      </c>
      <c r="AF35" s="12">
        <f t="shared" si="6"/>
        <v>8.5200045052984577E-2</v>
      </c>
      <c r="AG35" s="183">
        <f t="shared" si="6"/>
        <v>7.9123782267197407E-2</v>
      </c>
      <c r="AH35" s="183">
        <f t="shared" si="6"/>
        <v>7.3493406537684852E-2</v>
      </c>
      <c r="AI35" s="104">
        <f t="shared" si="6"/>
        <v>6.8275281583060177E-2</v>
      </c>
      <c r="AJ35" s="183">
        <f t="shared" si="5"/>
        <v>6.3438377348744343E-2</v>
      </c>
      <c r="AK35" s="183">
        <f t="shared" si="5"/>
        <v>5.8954062761496444E-2</v>
      </c>
      <c r="AL35" s="183">
        <f t="shared" si="5"/>
        <v>5.4795915384199458E-2</v>
      </c>
      <c r="AM35" s="183">
        <f t="shared" si="4"/>
        <v>5.09395465586285E-2</v>
      </c>
      <c r="AN35" s="104">
        <f t="shared" si="4"/>
        <v>4.7362440744766907E-2</v>
      </c>
    </row>
    <row r="36" spans="1:40" x14ac:dyDescent="0.4">
      <c r="A36" s="29">
        <v>33</v>
      </c>
      <c r="B36" s="12">
        <f t="shared" si="7"/>
        <v>0.72010307452591427</v>
      </c>
      <c r="C36" s="183">
        <f t="shared" si="7"/>
        <v>0.66368797312021433</v>
      </c>
      <c r="D36" s="183">
        <f t="shared" si="7"/>
        <v>0.61181568367662909</v>
      </c>
      <c r="E36" s="104">
        <f t="shared" si="7"/>
        <v>0.56411053364706953</v>
      </c>
      <c r="F36" s="183">
        <f t="shared" si="7"/>
        <v>0.52022872893901284</v>
      </c>
      <c r="G36" s="183">
        <f t="shared" si="7"/>
        <v>0.47985558024142216</v>
      </c>
      <c r="H36" s="183">
        <f t="shared" si="7"/>
        <v>0.44270297661934871</v>
      </c>
      <c r="I36" s="183">
        <f t="shared" si="7"/>
        <v>0.40850708380670886</v>
      </c>
      <c r="J36" s="12">
        <f t="shared" si="7"/>
        <v>0.37702624673491814</v>
      </c>
      <c r="K36" s="183">
        <f t="shared" si="7"/>
        <v>0.34803907774173343</v>
      </c>
      <c r="L36" s="183">
        <f t="shared" si="7"/>
        <v>0.32134271362974326</v>
      </c>
      <c r="M36" s="104">
        <f t="shared" si="7"/>
        <v>0.29675122630491024</v>
      </c>
      <c r="N36" s="183">
        <f t="shared" si="7"/>
        <v>0.27409417313863743</v>
      </c>
      <c r="O36" s="183">
        <f t="shared" si="7"/>
        <v>0.25321527447600028</v>
      </c>
      <c r="P36" s="183">
        <f t="shared" si="7"/>
        <v>0.23397120687139494</v>
      </c>
      <c r="Q36" s="104">
        <f t="shared" si="7"/>
        <v>0.21623050168211677</v>
      </c>
      <c r="S36" s="12">
        <v>33</v>
      </c>
      <c r="T36" s="183">
        <f t="shared" si="6"/>
        <v>0.19987253960121634</v>
      </c>
      <c r="U36" s="183">
        <f t="shared" si="6"/>
        <v>0.18478663257250685</v>
      </c>
      <c r="V36" s="183">
        <f t="shared" si="6"/>
        <v>0.17087118531169684</v>
      </c>
      <c r="W36" s="183">
        <f t="shared" si="6"/>
        <v>0.15803292936562982</v>
      </c>
      <c r="X36" s="12">
        <f t="shared" si="6"/>
        <v>0.14618622328384695</v>
      </c>
      <c r="Y36" s="183">
        <f t="shared" si="6"/>
        <v>0.1352524130591358</v>
      </c>
      <c r="Z36" s="183">
        <f t="shared" si="6"/>
        <v>0.12515924752227392</v>
      </c>
      <c r="AA36" s="104">
        <f t="shared" si="6"/>
        <v>0.11584034385574155</v>
      </c>
      <c r="AB36" s="183">
        <f t="shared" si="6"/>
        <v>0.10723469882656347</v>
      </c>
      <c r="AC36" s="183">
        <f t="shared" si="6"/>
        <v>9.9286241733686012E-2</v>
      </c>
      <c r="AD36" s="183">
        <f t="shared" si="6"/>
        <v>9.1943425424248881E-2</v>
      </c>
      <c r="AE36" s="183">
        <f t="shared" si="6"/>
        <v>8.5158852059162682E-2</v>
      </c>
      <c r="AF36" s="12">
        <f t="shared" si="6"/>
        <v>7.8888930604615354E-2</v>
      </c>
      <c r="AG36" s="183">
        <f t="shared" si="6"/>
        <v>7.3093563295332467E-2</v>
      </c>
      <c r="AH36" s="183">
        <f t="shared" si="6"/>
        <v>6.7735858560078216E-2</v>
      </c>
      <c r="AI36" s="104">
        <f t="shared" si="6"/>
        <v>6.2781868122354187E-2</v>
      </c>
      <c r="AJ36" s="183">
        <f t="shared" si="5"/>
        <v>5.8200346191508566E-2</v>
      </c>
      <c r="AK36" s="183">
        <f t="shared" si="5"/>
        <v>5.3962528843475008E-2</v>
      </c>
      <c r="AL36" s="183">
        <f t="shared" si="5"/>
        <v>5.0041931857716396E-2</v>
      </c>
      <c r="AM36" s="183">
        <f t="shared" si="4"/>
        <v>4.6414165429274262E-2</v>
      </c>
      <c r="AN36" s="104">
        <f t="shared" si="4"/>
        <v>4.3056764313424457E-2</v>
      </c>
    </row>
    <row r="37" spans="1:40" x14ac:dyDescent="0.4">
      <c r="A37" s="29">
        <v>34</v>
      </c>
      <c r="B37" s="12">
        <f t="shared" si="7"/>
        <v>0.71297334111476662</v>
      </c>
      <c r="C37" s="183">
        <f t="shared" si="7"/>
        <v>0.65549429443971785</v>
      </c>
      <c r="D37" s="183">
        <f t="shared" si="7"/>
        <v>0.60277407258781202</v>
      </c>
      <c r="E37" s="104">
        <f t="shared" si="7"/>
        <v>0.55440838687672678</v>
      </c>
      <c r="F37" s="183">
        <f t="shared" si="7"/>
        <v>0.51002816562648323</v>
      </c>
      <c r="G37" s="183">
        <f t="shared" si="7"/>
        <v>0.469296410994056</v>
      </c>
      <c r="H37" s="183">
        <f t="shared" si="7"/>
        <v>0.43190534304326705</v>
      </c>
      <c r="I37" s="183">
        <f t="shared" si="7"/>
        <v>0.39757380419144417</v>
      </c>
      <c r="J37" s="12">
        <f t="shared" si="7"/>
        <v>0.36604489974263904</v>
      </c>
      <c r="K37" s="183">
        <f t="shared" si="7"/>
        <v>0.33708385253436651</v>
      </c>
      <c r="L37" s="183">
        <f t="shared" si="7"/>
        <v>0.3104760518161771</v>
      </c>
      <c r="M37" s="104">
        <f t="shared" si="7"/>
        <v>0.28602527836617853</v>
      </c>
      <c r="N37" s="183">
        <f t="shared" si="7"/>
        <v>0.26355208955638215</v>
      </c>
      <c r="O37" s="183">
        <f t="shared" si="7"/>
        <v>0.24289234961726647</v>
      </c>
      <c r="P37" s="183">
        <f t="shared" si="7"/>
        <v>0.22389589174296168</v>
      </c>
      <c r="Q37" s="104">
        <f t="shared" si="7"/>
        <v>0.20642529993519498</v>
      </c>
      <c r="S37" s="12">
        <v>34</v>
      </c>
      <c r="T37" s="183">
        <f t="shared" si="6"/>
        <v>0.19035479962020604</v>
      </c>
      <c r="U37" s="183">
        <f t="shared" si="6"/>
        <v>0.17556924709976898</v>
      </c>
      <c r="V37" s="183">
        <f t="shared" si="6"/>
        <v>0.16196320882625295</v>
      </c>
      <c r="W37" s="183">
        <f t="shared" si="6"/>
        <v>0.14944012233156484</v>
      </c>
      <c r="X37" s="12">
        <f t="shared" si="6"/>
        <v>0.1379115313998556</v>
      </c>
      <c r="Y37" s="183">
        <f t="shared" si="6"/>
        <v>0.12729638876153959</v>
      </c>
      <c r="Z37" s="183">
        <f t="shared" si="6"/>
        <v>0.11752042020870793</v>
      </c>
      <c r="AA37" s="104">
        <f t="shared" si="6"/>
        <v>0.10851554459554244</v>
      </c>
      <c r="AB37" s="183">
        <f t="shared" si="6"/>
        <v>0.10021934469772288</v>
      </c>
      <c r="AC37" s="183">
        <f t="shared" si="6"/>
        <v>9.257458436707322E-2</v>
      </c>
      <c r="AD37" s="183">
        <f t="shared" si="6"/>
        <v>8.5528767836510602E-2</v>
      </c>
      <c r="AE37" s="183">
        <f t="shared" si="6"/>
        <v>7.9033737409895777E-2</v>
      </c>
      <c r="AF37" s="12">
        <f t="shared" si="6"/>
        <v>7.3045306115384581E-2</v>
      </c>
      <c r="AG37" s="183">
        <f t="shared" si="6"/>
        <v>6.752292221277828E-2</v>
      </c>
      <c r="AH37" s="183">
        <f t="shared" si="6"/>
        <v>6.2429362728182683E-2</v>
      </c>
      <c r="AI37" s="104">
        <f t="shared" si="6"/>
        <v>5.773045344584294E-2</v>
      </c>
      <c r="AJ37" s="183">
        <f t="shared" si="5"/>
        <v>5.3394813019732625E-2</v>
      </c>
      <c r="AK37" s="183">
        <f t="shared" si="5"/>
        <v>4.9393619078695654E-2</v>
      </c>
      <c r="AL37" s="183">
        <f t="shared" si="5"/>
        <v>4.5700394390608585E-2</v>
      </c>
      <c r="AM37" s="183">
        <f t="shared" si="4"/>
        <v>4.2290811325079052E-2</v>
      </c>
      <c r="AN37" s="104">
        <f t="shared" si="4"/>
        <v>3.9142513012204054E-2</v>
      </c>
    </row>
    <row r="38" spans="1:40" x14ac:dyDescent="0.4">
      <c r="A38" s="29">
        <v>35</v>
      </c>
      <c r="B38" s="12">
        <f t="shared" si="7"/>
        <v>0.70591419912353137</v>
      </c>
      <c r="C38" s="183">
        <f t="shared" si="7"/>
        <v>0.64740177228614115</v>
      </c>
      <c r="D38" s="183">
        <f t="shared" si="7"/>
        <v>0.59386608136730257</v>
      </c>
      <c r="E38" s="104">
        <f t="shared" si="7"/>
        <v>0.54487310749555462</v>
      </c>
      <c r="F38" s="183">
        <f t="shared" si="7"/>
        <v>0.50002761335929735</v>
      </c>
      <c r="G38" s="183">
        <f t="shared" si="7"/>
        <v>0.45896959510421126</v>
      </c>
      <c r="H38" s="183">
        <f t="shared" si="7"/>
        <v>0.42137106638367522</v>
      </c>
      <c r="I38" s="183">
        <f t="shared" si="7"/>
        <v>0.38693314276539575</v>
      </c>
      <c r="J38" s="12">
        <f t="shared" si="7"/>
        <v>0.35538339780838735</v>
      </c>
      <c r="K38" s="183">
        <f t="shared" si="7"/>
        <v>0.326473464924326</v>
      </c>
      <c r="L38" s="183">
        <f t="shared" si="7"/>
        <v>0.29997686165814214</v>
      </c>
      <c r="M38" s="104">
        <f t="shared" si="7"/>
        <v>0.27568701529270218</v>
      </c>
      <c r="N38" s="183">
        <f t="shared" si="7"/>
        <v>0.25341547072729048</v>
      </c>
      <c r="O38" s="183">
        <f t="shared" si="7"/>
        <v>0.23299026342183832</v>
      </c>
      <c r="P38" s="183">
        <f t="shared" si="7"/>
        <v>0.21425444185929349</v>
      </c>
      <c r="Q38" s="104">
        <f t="shared" si="7"/>
        <v>0.19706472547512649</v>
      </c>
      <c r="S38" s="12">
        <v>35</v>
      </c>
      <c r="T38" s="183">
        <f t="shared" si="6"/>
        <v>0.18129028535257716</v>
      </c>
      <c r="U38" s="183">
        <f t="shared" si="6"/>
        <v>0.16681163619930545</v>
      </c>
      <c r="V38" s="183">
        <f t="shared" si="6"/>
        <v>0.15351962921919712</v>
      </c>
      <c r="W38" s="183">
        <f t="shared" si="6"/>
        <v>0.14131453648374925</v>
      </c>
      <c r="X38" s="12">
        <f t="shared" si="6"/>
        <v>0.13010521830175056</v>
      </c>
      <c r="Y38" s="183">
        <f t="shared" si="6"/>
        <v>0.11980836589321374</v>
      </c>
      <c r="Z38" s="183">
        <f t="shared" si="6"/>
        <v>0.11034781240254267</v>
      </c>
      <c r="AA38" s="104">
        <f t="shared" si="6"/>
        <v>0.10165390594430207</v>
      </c>
      <c r="AB38" s="183">
        <f t="shared" si="6"/>
        <v>9.366293896983445E-2</v>
      </c>
      <c r="AC38" s="183">
        <f t="shared" si="6"/>
        <v>8.6316628780487847E-2</v>
      </c>
      <c r="AD38" s="183">
        <f t="shared" si="6"/>
        <v>7.9561644499079626E-2</v>
      </c>
      <c r="AE38" s="183">
        <f t="shared" si="6"/>
        <v>7.3349176250483317E-2</v>
      </c>
      <c r="AF38" s="12">
        <f t="shared" si="6"/>
        <v>6.7634542699430159E-2</v>
      </c>
      <c r="AG38" s="183">
        <f t="shared" si="6"/>
        <v>6.237683345291295E-2</v>
      </c>
      <c r="AH38" s="183">
        <f t="shared" si="6"/>
        <v>5.7538583159615374E-2</v>
      </c>
      <c r="AI38" s="104">
        <f t="shared" si="6"/>
        <v>5.3085474432959023E-2</v>
      </c>
      <c r="AJ38" s="183">
        <f t="shared" si="5"/>
        <v>4.8986066990580383E-2</v>
      </c>
      <c r="AK38" s="183">
        <f t="shared" si="5"/>
        <v>4.5211550644115014E-2</v>
      </c>
      <c r="AL38" s="183">
        <f t="shared" si="5"/>
        <v>4.1735519991423366E-2</v>
      </c>
      <c r="AM38" s="183">
        <f t="shared" si="4"/>
        <v>3.853376886111988E-2</v>
      </c>
      <c r="AN38" s="104">
        <f t="shared" si="4"/>
        <v>3.5584102738367311E-2</v>
      </c>
    </row>
    <row r="39" spans="1:40" x14ac:dyDescent="0.4">
      <c r="A39" s="29">
        <v>36</v>
      </c>
      <c r="B39" s="12">
        <f t="shared" si="7"/>
        <v>0.69892494962725871</v>
      </c>
      <c r="C39" s="183">
        <f t="shared" si="7"/>
        <v>0.63940915781347274</v>
      </c>
      <c r="D39" s="183">
        <f t="shared" si="7"/>
        <v>0.58508973533724395</v>
      </c>
      <c r="E39" s="104">
        <f t="shared" si="7"/>
        <v>0.53550182554845649</v>
      </c>
      <c r="F39" s="183">
        <f t="shared" si="7"/>
        <v>0.49022315035225233</v>
      </c>
      <c r="G39" s="183">
        <f t="shared" si="7"/>
        <v>0.44887001966182033</v>
      </c>
      <c r="H39" s="183">
        <f t="shared" si="7"/>
        <v>0.41109372330114652</v>
      </c>
      <c r="I39" s="183">
        <f t="shared" si="7"/>
        <v>0.37657726789819534</v>
      </c>
      <c r="J39" s="12">
        <f t="shared" si="7"/>
        <v>0.34503242505668674</v>
      </c>
      <c r="K39" s="183">
        <f t="shared" si="7"/>
        <v>0.31619706045939561</v>
      </c>
      <c r="L39" s="183">
        <f t="shared" si="7"/>
        <v>0.28983271657791515</v>
      </c>
      <c r="M39" s="104">
        <f t="shared" si="7"/>
        <v>0.26572242437850807</v>
      </c>
      <c r="N39" s="183">
        <f t="shared" si="7"/>
        <v>0.24366872185316396</v>
      </c>
      <c r="O39" s="183">
        <f t="shared" si="7"/>
        <v>0.22349185939744687</v>
      </c>
      <c r="P39" s="183">
        <f t="shared" si="7"/>
        <v>0.20502817402803208</v>
      </c>
      <c r="Q39" s="104">
        <f t="shared" si="7"/>
        <v>0.1881286162053713</v>
      </c>
      <c r="S39" s="12">
        <v>36</v>
      </c>
      <c r="T39" s="183">
        <f t="shared" si="6"/>
        <v>0.17265741462150208</v>
      </c>
      <c r="U39" s="183">
        <f t="shared" si="6"/>
        <v>0.15849086574755861</v>
      </c>
      <c r="V39" s="183">
        <f t="shared" si="6"/>
        <v>0.14551623622672713</v>
      </c>
      <c r="W39" s="183">
        <f t="shared" si="6"/>
        <v>0.13363076736051938</v>
      </c>
      <c r="X39" s="12">
        <f t="shared" si="6"/>
        <v>0.12274077198278353</v>
      </c>
      <c r="Y39" s="183">
        <f t="shared" si="6"/>
        <v>0.1127608149583188</v>
      </c>
      <c r="Z39" s="183">
        <f t="shared" si="6"/>
        <v>0.10361296939205883</v>
      </c>
      <c r="AA39" s="104">
        <f t="shared" si="6"/>
        <v>9.5226141399814584E-2</v>
      </c>
      <c r="AB39" s="183">
        <f t="shared" si="6"/>
        <v>8.7535456981153698E-2</v>
      </c>
      <c r="AC39" s="183">
        <f t="shared" si="6"/>
        <v>8.0481705156632014E-2</v>
      </c>
      <c r="AD39" s="183">
        <f t="shared" si="6"/>
        <v>7.4010832092167092E-2</v>
      </c>
      <c r="AE39" s="183">
        <f t="shared" si="6"/>
        <v>6.8073481438963648E-2</v>
      </c>
      <c r="AF39" s="12">
        <f t="shared" si="6"/>
        <v>6.2624576573546434E-2</v>
      </c>
      <c r="AG39" s="183">
        <f t="shared" si="6"/>
        <v>5.7622940834099731E-2</v>
      </c>
      <c r="AH39" s="183">
        <f t="shared" si="6"/>
        <v>5.3030952220843676E-2</v>
      </c>
      <c r="AI39" s="104">
        <f t="shared" si="6"/>
        <v>4.88142293636405E-2</v>
      </c>
      <c r="AJ39" s="183">
        <f t="shared" si="5"/>
        <v>4.4941345862917786E-2</v>
      </c>
      <c r="AK39" s="183">
        <f t="shared" si="5"/>
        <v>4.1383570383629296E-2</v>
      </c>
      <c r="AL39" s="183">
        <f t="shared" si="5"/>
        <v>3.8114630129153754E-2</v>
      </c>
      <c r="AM39" s="183">
        <f t="shared" si="4"/>
        <v>3.5110495545439518E-2</v>
      </c>
      <c r="AN39" s="104">
        <f t="shared" si="4"/>
        <v>3.2349184307606652E-2</v>
      </c>
    </row>
    <row r="40" spans="1:40" x14ac:dyDescent="0.4">
      <c r="A40" s="29">
        <v>37</v>
      </c>
      <c r="B40" s="12">
        <f t="shared" si="7"/>
        <v>0.69200490062104825</v>
      </c>
      <c r="C40" s="183">
        <f t="shared" si="7"/>
        <v>0.63151521759355334</v>
      </c>
      <c r="D40" s="183">
        <f t="shared" si="7"/>
        <v>0.57644308900221086</v>
      </c>
      <c r="E40" s="104">
        <f t="shared" si="7"/>
        <v>0.52629172044074346</v>
      </c>
      <c r="F40" s="183">
        <f t="shared" si="7"/>
        <v>0.48061093171789437</v>
      </c>
      <c r="G40" s="183">
        <f t="shared" si="7"/>
        <v>0.43899268426583893</v>
      </c>
      <c r="H40" s="183">
        <f t="shared" si="7"/>
        <v>0.40106704712306984</v>
      </c>
      <c r="I40" s="183">
        <f t="shared" si="7"/>
        <v>0.36649855756515354</v>
      </c>
      <c r="J40" s="12">
        <f t="shared" si="7"/>
        <v>0.33498293694823961</v>
      </c>
      <c r="K40" s="183">
        <f t="shared" si="7"/>
        <v>0.30624412635292553</v>
      </c>
      <c r="L40" s="183">
        <f t="shared" si="7"/>
        <v>0.28003161022020789</v>
      </c>
      <c r="M40" s="104">
        <f t="shared" si="7"/>
        <v>0.25611799940097163</v>
      </c>
      <c r="N40" s="183">
        <f t="shared" si="7"/>
        <v>0.23429684793573452</v>
      </c>
      <c r="O40" s="183">
        <f t="shared" si="7"/>
        <v>0.2143806804771673</v>
      </c>
      <c r="P40" s="183">
        <f t="shared" si="7"/>
        <v>0.19619920959620296</v>
      </c>
      <c r="Q40" s="104">
        <f t="shared" si="7"/>
        <v>0.17959772430107046</v>
      </c>
      <c r="S40" s="12">
        <v>37</v>
      </c>
      <c r="T40" s="183">
        <f t="shared" si="6"/>
        <v>0.1644356329728591</v>
      </c>
      <c r="U40" s="183">
        <f t="shared" si="6"/>
        <v>0.1505851456033811</v>
      </c>
      <c r="V40" s="183">
        <f t="shared" si="6"/>
        <v>0.1379300817314949</v>
      </c>
      <c r="W40" s="183">
        <f t="shared" si="6"/>
        <v>0.12636479183027832</v>
      </c>
      <c r="X40" s="12">
        <f t="shared" si="6"/>
        <v>0.11579318111583352</v>
      </c>
      <c r="Y40" s="183">
        <f t="shared" si="6"/>
        <v>0.10612782584312358</v>
      </c>
      <c r="Z40" s="183">
        <f t="shared" si="6"/>
        <v>9.7289173138083412E-2</v>
      </c>
      <c r="AA40" s="104">
        <f t="shared" si="6"/>
        <v>8.9204816299592135E-2</v>
      </c>
      <c r="AB40" s="183">
        <f t="shared" si="6"/>
        <v>8.1808838300143641E-2</v>
      </c>
      <c r="AC40" s="183">
        <f t="shared" si="6"/>
        <v>7.5041216929260621E-2</v>
      </c>
      <c r="AD40" s="183">
        <f t="shared" si="6"/>
        <v>6.8847285667132177E-2</v>
      </c>
      <c r="AE40" s="183">
        <f t="shared" si="6"/>
        <v>6.3177244954954664E-2</v>
      </c>
      <c r="AF40" s="12">
        <f t="shared" si="6"/>
        <v>5.7985719049580033E-2</v>
      </c>
      <c r="AG40" s="183">
        <f t="shared" si="6"/>
        <v>5.3231354119260721E-2</v>
      </c>
      <c r="AH40" s="183">
        <f t="shared" si="6"/>
        <v>4.8876453659763758E-2</v>
      </c>
      <c r="AI40" s="104">
        <f t="shared" si="6"/>
        <v>4.4886647690703912E-2</v>
      </c>
      <c r="AJ40" s="183">
        <f t="shared" si="5"/>
        <v>4.1230592534786961E-2</v>
      </c>
      <c r="AK40" s="183">
        <f t="shared" si="5"/>
        <v>3.7879698291651533E-2</v>
      </c>
      <c r="AL40" s="183">
        <f t="shared" si="5"/>
        <v>3.4807881396487446E-2</v>
      </c>
      <c r="AM40" s="183">
        <f t="shared" si="4"/>
        <v>3.1991339904728494E-2</v>
      </c>
      <c r="AN40" s="104">
        <f t="shared" si="4"/>
        <v>2.94083493705515E-2</v>
      </c>
    </row>
    <row r="41" spans="1:40" x14ac:dyDescent="0.4">
      <c r="A41" s="29">
        <v>38</v>
      </c>
      <c r="B41" s="12">
        <f t="shared" si="7"/>
        <v>0.68515336695153284</v>
      </c>
      <c r="C41" s="183">
        <f t="shared" si="7"/>
        <v>0.6237187334257317</v>
      </c>
      <c r="D41" s="183">
        <f t="shared" si="7"/>
        <v>0.56792422561794187</v>
      </c>
      <c r="E41" s="104">
        <f t="shared" si="7"/>
        <v>0.51724002008918268</v>
      </c>
      <c r="F41" s="183">
        <f t="shared" si="7"/>
        <v>0.47118718795871989</v>
      </c>
      <c r="G41" s="183">
        <f t="shared" si="7"/>
        <v>0.42933269854849776</v>
      </c>
      <c r="H41" s="183">
        <f t="shared" si="7"/>
        <v>0.39128492402250725</v>
      </c>
      <c r="I41" s="183">
        <f t="shared" si="7"/>
        <v>0.35668959373737574</v>
      </c>
      <c r="J41" s="12">
        <f t="shared" si="7"/>
        <v>0.3252261523769317</v>
      </c>
      <c r="K41" s="183">
        <f t="shared" si="7"/>
        <v>0.29660448072922574</v>
      </c>
      <c r="L41" s="183">
        <f t="shared" si="7"/>
        <v>0.27056194224174673</v>
      </c>
      <c r="M41" s="104">
        <f t="shared" si="7"/>
        <v>0.24686072231418951</v>
      </c>
      <c r="N41" s="183">
        <f t="shared" si="7"/>
        <v>0.22528543070743706</v>
      </c>
      <c r="O41" s="183">
        <f t="shared" si="7"/>
        <v>0.20564094050567605</v>
      </c>
      <c r="P41" s="183">
        <f t="shared" si="7"/>
        <v>0.18775043980497894</v>
      </c>
      <c r="Q41" s="104">
        <f t="shared" si="7"/>
        <v>0.17145367475042522</v>
      </c>
      <c r="S41" s="12">
        <v>38</v>
      </c>
      <c r="T41" s="183">
        <f t="shared" si="6"/>
        <v>0.15660536473605632</v>
      </c>
      <c r="U41" s="183">
        <f t="shared" si="6"/>
        <v>0.14307377254478015</v>
      </c>
      <c r="V41" s="183">
        <f t="shared" si="6"/>
        <v>0.1307394139635023</v>
      </c>
      <c r="W41" s="183">
        <f t="shared" si="6"/>
        <v>0.11949389298371471</v>
      </c>
      <c r="X41" s="12">
        <f t="shared" si="6"/>
        <v>0.10923885010927689</v>
      </c>
      <c r="Y41" s="183">
        <f t="shared" si="6"/>
        <v>9.9885012558233954E-2</v>
      </c>
      <c r="Z41" s="183">
        <f t="shared" si="6"/>
        <v>9.1351336279890546E-2</v>
      </c>
      <c r="AA41" s="104">
        <f t="shared" si="6"/>
        <v>8.3564230725613239E-2</v>
      </c>
      <c r="AB41" s="183">
        <f t="shared" si="6"/>
        <v>7.6456858224433308E-2</v>
      </c>
      <c r="AC41" s="183">
        <f t="shared" si="6"/>
        <v>6.9968500633343242E-2</v>
      </c>
      <c r="AD41" s="183">
        <f t="shared" si="6"/>
        <v>6.4043986667099706E-2</v>
      </c>
      <c r="AE41" s="183">
        <f t="shared" si="6"/>
        <v>5.8633173972115697E-2</v>
      </c>
      <c r="AF41" s="12">
        <f t="shared" si="6"/>
        <v>5.3690480601462989E-2</v>
      </c>
      <c r="AG41" s="183">
        <f t="shared" si="6"/>
        <v>4.9174461080148474E-2</v>
      </c>
      <c r="AH41" s="183">
        <f t="shared" si="6"/>
        <v>4.5047422727892861E-2</v>
      </c>
      <c r="AI41" s="104">
        <f t="shared" si="6"/>
        <v>4.1275078336279462E-2</v>
      </c>
      <c r="AJ41" s="183">
        <f t="shared" si="5"/>
        <v>3.782623168329078E-2</v>
      </c>
      <c r="AK41" s="183">
        <f t="shared" si="5"/>
        <v>3.4672492715470508E-2</v>
      </c>
      <c r="AL41" s="183">
        <f t="shared" si="5"/>
        <v>3.1788019540171186E-2</v>
      </c>
      <c r="AM41" s="183">
        <f t="shared" si="4"/>
        <v>2.9149284651233259E-2</v>
      </c>
      <c r="AN41" s="104">
        <f t="shared" si="4"/>
        <v>2.6734863064137721E-2</v>
      </c>
    </row>
    <row r="42" spans="1:40" x14ac:dyDescent="0.4">
      <c r="A42" s="29">
        <v>39</v>
      </c>
      <c r="B42" s="12">
        <f t="shared" si="7"/>
        <v>0.6783696702490426</v>
      </c>
      <c r="C42" s="183">
        <f t="shared" si="7"/>
        <v>0.61601850214887088</v>
      </c>
      <c r="D42" s="183">
        <f t="shared" si="7"/>
        <v>0.55953125676644533</v>
      </c>
      <c r="E42" s="104">
        <f t="shared" si="7"/>
        <v>0.50834400008764891</v>
      </c>
      <c r="F42" s="183">
        <f t="shared" si="7"/>
        <v>0.46194822348894127</v>
      </c>
      <c r="G42" s="183">
        <f t="shared" si="7"/>
        <v>0.41988527975403206</v>
      </c>
      <c r="H42" s="183">
        <f t="shared" si="7"/>
        <v>0.38174138929025092</v>
      </c>
      <c r="I42" s="183">
        <f t="shared" si="7"/>
        <v>0.34714315692202019</v>
      </c>
      <c r="J42" s="12">
        <f t="shared" si="7"/>
        <v>0.31575354599702099</v>
      </c>
      <c r="K42" s="183">
        <f t="shared" si="7"/>
        <v>0.28726826220748253</v>
      </c>
      <c r="L42" s="183">
        <f t="shared" si="7"/>
        <v>0.26141250458139786</v>
      </c>
      <c r="M42" s="104">
        <f t="shared" si="7"/>
        <v>0.23793804560403806</v>
      </c>
      <c r="N42" s="183">
        <f t="shared" si="7"/>
        <v>0.21662060644945874</v>
      </c>
      <c r="O42" s="183">
        <f t="shared" si="7"/>
        <v>0.19725749688793864</v>
      </c>
      <c r="P42" s="183">
        <f t="shared" si="7"/>
        <v>0.17966549263634349</v>
      </c>
      <c r="Q42" s="104">
        <f t="shared" si="7"/>
        <v>0.16367892577606225</v>
      </c>
      <c r="S42" s="12">
        <v>39</v>
      </c>
      <c r="T42" s="183">
        <f t="shared" si="6"/>
        <v>0.14914796641529171</v>
      </c>
      <c r="U42" s="183">
        <f t="shared" si="6"/>
        <v>0.13593707605204766</v>
      </c>
      <c r="V42" s="183">
        <f t="shared" si="6"/>
        <v>0.12392361513128179</v>
      </c>
      <c r="W42" s="183">
        <f t="shared" si="6"/>
        <v>0.1129965891098957</v>
      </c>
      <c r="X42" s="12">
        <f t="shared" si="6"/>
        <v>0.10305551897101592</v>
      </c>
      <c r="Y42" s="183">
        <f t="shared" si="6"/>
        <v>9.4009423584220195E-2</v>
      </c>
      <c r="Z42" s="183">
        <f t="shared" si="6"/>
        <v>8.5775902610225871E-2</v>
      </c>
      <c r="AA42" s="104">
        <f t="shared" si="6"/>
        <v>7.8280309813220858E-2</v>
      </c>
      <c r="AB42" s="183">
        <f t="shared" si="6"/>
        <v>7.1455007686386268E-2</v>
      </c>
      <c r="AC42" s="183">
        <f t="shared" si="6"/>
        <v>6.5238695229224472E-2</v>
      </c>
      <c r="AD42" s="183">
        <f t="shared" si="6"/>
        <v>5.9575801550790432E-2</v>
      </c>
      <c r="AE42" s="183">
        <f t="shared" si="6"/>
        <v>5.441593872122108E-2</v>
      </c>
      <c r="AF42" s="12">
        <f t="shared" si="6"/>
        <v>4.9713407964317585E-2</v>
      </c>
      <c r="AG42" s="183">
        <f t="shared" si="6"/>
        <v>4.5426753884663718E-2</v>
      </c>
      <c r="AH42" s="183">
        <f t="shared" si="6"/>
        <v>4.1518361961191574E-2</v>
      </c>
      <c r="AI42" s="104">
        <f t="shared" si="6"/>
        <v>3.7954095021866176E-2</v>
      </c>
      <c r="AJ42" s="183">
        <f t="shared" si="5"/>
        <v>3.4702964847055769E-2</v>
      </c>
      <c r="AK42" s="183">
        <f t="shared" si="5"/>
        <v>3.1736835437501609E-2</v>
      </c>
      <c r="AL42" s="183">
        <f t="shared" si="5"/>
        <v>2.9030154831206564E-2</v>
      </c>
      <c r="AM42" s="183">
        <f t="shared" si="4"/>
        <v>2.6559712666271759E-2</v>
      </c>
      <c r="AN42" s="104">
        <f t="shared" si="4"/>
        <v>2.4304420967397926E-2</v>
      </c>
    </row>
    <row r="43" spans="1:40" x14ac:dyDescent="0.4">
      <c r="A43" s="29">
        <v>40</v>
      </c>
      <c r="B43" s="12">
        <f t="shared" si="7"/>
        <v>0.67165313886043809</v>
      </c>
      <c r="C43" s="183">
        <f t="shared" si="7"/>
        <v>0.60841333545567489</v>
      </c>
      <c r="D43" s="183">
        <f t="shared" si="7"/>
        <v>0.55126232193738456</v>
      </c>
      <c r="E43" s="104">
        <f t="shared" si="7"/>
        <v>0.49960098288712412</v>
      </c>
      <c r="F43" s="183">
        <f t="shared" si="7"/>
        <v>0.45289041518523643</v>
      </c>
      <c r="G43" s="183">
        <f t="shared" si="7"/>
        <v>0.41064575037069156</v>
      </c>
      <c r="H43" s="183">
        <f t="shared" si="7"/>
        <v>0.37243062369780583</v>
      </c>
      <c r="I43" s="183">
        <f t="shared" si="7"/>
        <v>0.33785222084868144</v>
      </c>
      <c r="J43" s="12">
        <f t="shared" si="7"/>
        <v>0.30655684077380685</v>
      </c>
      <c r="K43" s="183">
        <f t="shared" si="7"/>
        <v>0.27822591981354239</v>
      </c>
      <c r="L43" s="183">
        <f t="shared" si="7"/>
        <v>0.25257246819458734</v>
      </c>
      <c r="M43" s="104">
        <f t="shared" si="7"/>
        <v>0.2293378752810005</v>
      </c>
      <c r="N43" s="183">
        <f t="shared" si="7"/>
        <v>0.20828904466294101</v>
      </c>
      <c r="O43" s="183">
        <f t="shared" si="7"/>
        <v>0.18921582435293877</v>
      </c>
      <c r="P43" s="183">
        <f t="shared" si="7"/>
        <v>0.17192870108741007</v>
      </c>
      <c r="Q43" s="104">
        <f t="shared" si="7"/>
        <v>0.15625673105113341</v>
      </c>
      <c r="S43" s="12">
        <v>40</v>
      </c>
      <c r="T43" s="183">
        <f t="shared" si="6"/>
        <v>0.14204568230027784</v>
      </c>
      <c r="U43" s="183">
        <f t="shared" si="6"/>
        <v>0.12915636679529469</v>
      </c>
      <c r="V43" s="183">
        <f t="shared" si="6"/>
        <v>0.1174631423045325</v>
      </c>
      <c r="W43" s="183">
        <f t="shared" si="6"/>
        <v>0.10685256653418033</v>
      </c>
      <c r="X43" s="12">
        <f t="shared" si="6"/>
        <v>9.7222187708505589E-2</v>
      </c>
      <c r="Y43" s="183">
        <f t="shared" si="6"/>
        <v>8.8479457491030769E-2</v>
      </c>
      <c r="Z43" s="183">
        <f t="shared" si="6"/>
        <v>8.0540753624625233E-2</v>
      </c>
      <c r="AA43" s="104">
        <f t="shared" si="6"/>
        <v>7.3330500995991435E-2</v>
      </c>
      <c r="AB43" s="183">
        <f t="shared" si="6"/>
        <v>6.6780381015314264E-2</v>
      </c>
      <c r="AC43" s="183">
        <f t="shared" si="6"/>
        <v>6.0828620260349152E-2</v>
      </c>
      <c r="AD43" s="183">
        <f t="shared" si="6"/>
        <v>5.5419350279805046E-2</v>
      </c>
      <c r="AE43" s="183">
        <f t="shared" si="6"/>
        <v>5.0502031295796827E-2</v>
      </c>
      <c r="AF43" s="12">
        <f t="shared" si="6"/>
        <v>4.6030933300294057E-2</v>
      </c>
      <c r="AG43" s="183">
        <f t="shared" si="6"/>
        <v>4.1964668715624688E-2</v>
      </c>
      <c r="AH43" s="183">
        <f t="shared" si="6"/>
        <v>3.8265771392803301E-2</v>
      </c>
      <c r="AI43" s="104">
        <f t="shared" si="6"/>
        <v>3.4900317261486145E-2</v>
      </c>
      <c r="AJ43" s="183">
        <f t="shared" si="5"/>
        <v>3.1837582428491523E-2</v>
      </c>
      <c r="AK43" s="183">
        <f t="shared" si="5"/>
        <v>2.9049734954234879E-2</v>
      </c>
      <c r="AL43" s="183">
        <f t="shared" si="5"/>
        <v>2.6511556923476311E-2</v>
      </c>
      <c r="AM43" s="183">
        <f t="shared" si="4"/>
        <v>2.4200193773368347E-2</v>
      </c>
      <c r="AN43" s="104">
        <f t="shared" si="4"/>
        <v>2.2094928152179935E-2</v>
      </c>
    </row>
    <row r="44" spans="1:40" x14ac:dyDescent="0.4">
      <c r="A44" s="29">
        <v>41</v>
      </c>
      <c r="B44" s="12">
        <f t="shared" si="7"/>
        <v>0.66500310778261185</v>
      </c>
      <c r="C44" s="183">
        <f t="shared" si="7"/>
        <v>0.60090205970930854</v>
      </c>
      <c r="D44" s="183">
        <f t="shared" si="7"/>
        <v>0.54311558811564986</v>
      </c>
      <c r="E44" s="104">
        <f t="shared" si="7"/>
        <v>0.49100833698980256</v>
      </c>
      <c r="F44" s="183">
        <f t="shared" si="7"/>
        <v>0.44401021096591808</v>
      </c>
      <c r="G44" s="183">
        <f t="shared" si="7"/>
        <v>0.40160953581485731</v>
      </c>
      <c r="H44" s="183">
        <f t="shared" si="7"/>
        <v>0.36334694994907885</v>
      </c>
      <c r="I44" s="183">
        <f t="shared" si="7"/>
        <v>0.32880994729798679</v>
      </c>
      <c r="J44" s="12">
        <f t="shared" si="7"/>
        <v>0.29762800075126877</v>
      </c>
      <c r="K44" s="183">
        <f t="shared" si="7"/>
        <v>0.26946820320924197</v>
      </c>
      <c r="L44" s="183">
        <f t="shared" si="7"/>
        <v>0.24403137023631633</v>
      </c>
      <c r="M44" s="104">
        <f t="shared" si="7"/>
        <v>0.22104855448771127</v>
      </c>
      <c r="N44" s="183">
        <f t="shared" si="7"/>
        <v>0.20027792756052021</v>
      </c>
      <c r="O44" s="183">
        <f t="shared" si="7"/>
        <v>0.18150198978699159</v>
      </c>
      <c r="P44" s="183">
        <f t="shared" si="7"/>
        <v>0.16452507281091874</v>
      </c>
      <c r="Q44" s="104">
        <f t="shared" si="7"/>
        <v>0.14917110362876698</v>
      </c>
      <c r="S44" s="12">
        <v>41</v>
      </c>
      <c r="T44" s="183">
        <f t="shared" si="6"/>
        <v>0.13528160219074079</v>
      </c>
      <c r="U44" s="183">
        <f t="shared" si="6"/>
        <v>0.12271388769149139</v>
      </c>
      <c r="V44" s="183">
        <f t="shared" si="6"/>
        <v>0.11133947137870381</v>
      </c>
      <c r="W44" s="183">
        <f t="shared" si="6"/>
        <v>0.10104261610797192</v>
      </c>
      <c r="X44" s="12">
        <f t="shared" si="6"/>
        <v>9.171904500802415E-2</v>
      </c>
      <c r="Y44" s="183">
        <f t="shared" si="6"/>
        <v>8.3274783520970133E-2</v>
      </c>
      <c r="Z44" s="183">
        <f t="shared" si="6"/>
        <v>7.5625120774295992E-2</v>
      </c>
      <c r="AA44" s="104">
        <f t="shared" si="6"/>
        <v>6.869367774800135E-2</v>
      </c>
      <c r="AB44" s="183">
        <f t="shared" si="6"/>
        <v>6.2411571042349782E-2</v>
      </c>
      <c r="AC44" s="183">
        <f t="shared" si="6"/>
        <v>5.6716662247411793E-2</v>
      </c>
      <c r="AD44" s="183">
        <f t="shared" si="6"/>
        <v>5.1552883981213993E-2</v>
      </c>
      <c r="AE44" s="183">
        <f t="shared" si="6"/>
        <v>4.686963461326852E-2</v>
      </c>
      <c r="AF44" s="12">
        <f t="shared" si="6"/>
        <v>4.2621234537309309E-2</v>
      </c>
      <c r="AG44" s="183">
        <f t="shared" si="6"/>
        <v>3.8766437612586309E-2</v>
      </c>
      <c r="AH44" s="183">
        <f t="shared" si="6"/>
        <v>3.5267992067099817E-2</v>
      </c>
      <c r="AI44" s="104">
        <f t="shared" si="6"/>
        <v>3.209224575768841E-2</v>
      </c>
      <c r="AJ44" s="183">
        <f t="shared" si="5"/>
        <v>2.9208791218799563E-2</v>
      </c>
      <c r="AK44" s="183">
        <f t="shared" si="5"/>
        <v>2.6590146411198973E-2</v>
      </c>
      <c r="AL44" s="183">
        <f t="shared" si="5"/>
        <v>2.421146751002403E-2</v>
      </c>
      <c r="AM44" s="183">
        <f t="shared" si="4"/>
        <v>2.2050290454094169E-2</v>
      </c>
      <c r="AN44" s="104">
        <f t="shared" si="4"/>
        <v>2.0086298320163575E-2</v>
      </c>
    </row>
    <row r="45" spans="1:40" x14ac:dyDescent="0.4">
      <c r="A45" s="29">
        <v>42</v>
      </c>
      <c r="B45" s="12">
        <f t="shared" si="7"/>
        <v>0.65841891859664536</v>
      </c>
      <c r="C45" s="183">
        <f t="shared" si="7"/>
        <v>0.59348351576227998</v>
      </c>
      <c r="D45" s="183">
        <f t="shared" si="7"/>
        <v>0.53508924937502456</v>
      </c>
      <c r="E45" s="104">
        <f t="shared" si="7"/>
        <v>0.48256347615705408</v>
      </c>
      <c r="F45" s="183">
        <f t="shared" si="7"/>
        <v>0.4353041283979589</v>
      </c>
      <c r="G45" s="183">
        <f t="shared" si="7"/>
        <v>0.39277216216611965</v>
      </c>
      <c r="H45" s="183">
        <f t="shared" si="7"/>
        <v>0.35448482921861352</v>
      </c>
      <c r="I45" s="183">
        <f t="shared" si="7"/>
        <v>0.32000968106860028</v>
      </c>
      <c r="J45" s="12">
        <f t="shared" si="7"/>
        <v>0.28895922403035801</v>
      </c>
      <c r="K45" s="183">
        <f t="shared" si="7"/>
        <v>0.26098615322929009</v>
      </c>
      <c r="L45" s="183">
        <f t="shared" si="7"/>
        <v>0.2357791016776003</v>
      </c>
      <c r="M45" s="104">
        <f t="shared" si="7"/>
        <v>0.21305884769899877</v>
      </c>
      <c r="N45" s="183">
        <f t="shared" si="7"/>
        <v>0.19257493034665407</v>
      </c>
      <c r="O45" s="183">
        <f t="shared" si="7"/>
        <v>0.1741026280930375</v>
      </c>
      <c r="P45" s="183">
        <f t="shared" si="7"/>
        <v>0.15744026106308018</v>
      </c>
      <c r="Q45" s="104">
        <f t="shared" si="7"/>
        <v>0.14240678150717609</v>
      </c>
      <c r="S45" s="12">
        <v>42</v>
      </c>
      <c r="T45" s="183">
        <f t="shared" si="6"/>
        <v>0.12883962113403885</v>
      </c>
      <c r="U45" s="183">
        <f t="shared" si="6"/>
        <v>0.11659276740284218</v>
      </c>
      <c r="V45" s="183">
        <f t="shared" si="6"/>
        <v>0.10553504396085669</v>
      </c>
      <c r="W45" s="183">
        <f t="shared" si="6"/>
        <v>9.5548573151746488E-2</v>
      </c>
      <c r="X45" s="12">
        <f t="shared" si="6"/>
        <v>8.6527400950966171E-2</v>
      </c>
      <c r="Y45" s="183">
        <f t="shared" si="6"/>
        <v>7.8376266843266013E-2</v>
      </c>
      <c r="Z45" s="183">
        <f t="shared" si="6"/>
        <v>7.1009503074456345E-2</v>
      </c>
      <c r="AA45" s="104">
        <f t="shared" si="6"/>
        <v>6.4350049412647645E-2</v>
      </c>
      <c r="AB45" s="183">
        <f t="shared" si="6"/>
        <v>5.8328571067616623E-2</v>
      </c>
      <c r="AC45" s="183">
        <f t="shared" si="6"/>
        <v>5.288266876215552E-2</v>
      </c>
      <c r="AD45" s="183">
        <f t="shared" si="6"/>
        <v>4.7956171145315356E-2</v>
      </c>
      <c r="AE45" s="183">
        <f t="shared" si="6"/>
        <v>4.3498500801177287E-2</v>
      </c>
      <c r="AF45" s="12">
        <f t="shared" si="6"/>
        <v>3.9464106053064177E-2</v>
      </c>
      <c r="AG45" s="183">
        <f t="shared" si="6"/>
        <v>3.5811951605160562E-2</v>
      </c>
      <c r="AH45" s="183">
        <f t="shared" si="6"/>
        <v>3.2505061812995222E-2</v>
      </c>
      <c r="AI45" s="104">
        <f t="shared" si="6"/>
        <v>2.9510111041552566E-2</v>
      </c>
      <c r="AJ45" s="183">
        <f t="shared" si="5"/>
        <v>2.6797056164036295E-2</v>
      </c>
      <c r="AK45" s="183">
        <f t="shared" si="5"/>
        <v>2.4338806783706153E-2</v>
      </c>
      <c r="AL45" s="183">
        <f t="shared" si="5"/>
        <v>2.2110929232898653E-2</v>
      </c>
      <c r="AM45" s="183">
        <f t="shared" si="4"/>
        <v>2.0091380823776005E-2</v>
      </c>
      <c r="AN45" s="104">
        <f t="shared" si="4"/>
        <v>1.8260271200148705E-2</v>
      </c>
    </row>
    <row r="46" spans="1:40" x14ac:dyDescent="0.4">
      <c r="A46" s="29">
        <v>43</v>
      </c>
      <c r="B46" s="12">
        <f t="shared" si="7"/>
        <v>0.65189991940261938</v>
      </c>
      <c r="C46" s="183">
        <f t="shared" si="7"/>
        <v>0.58615655877756057</v>
      </c>
      <c r="D46" s="183">
        <f t="shared" si="7"/>
        <v>0.52718152647785677</v>
      </c>
      <c r="E46" s="104">
        <f t="shared" si="7"/>
        <v>0.47426385863101134</v>
      </c>
      <c r="F46" s="183">
        <f t="shared" si="7"/>
        <v>0.4267687533313323</v>
      </c>
      <c r="G46" s="183">
        <f t="shared" si="7"/>
        <v>0.38412925395219527</v>
      </c>
      <c r="H46" s="183">
        <f t="shared" si="7"/>
        <v>0.3458388577742571</v>
      </c>
      <c r="I46" s="183">
        <f t="shared" si="7"/>
        <v>0.31144494507892967</v>
      </c>
      <c r="J46" s="12">
        <f t="shared" si="7"/>
        <v>0.28054293595180391</v>
      </c>
      <c r="K46" s="183">
        <f t="shared" si="7"/>
        <v>0.2527710927160195</v>
      </c>
      <c r="L46" s="183">
        <f t="shared" si="7"/>
        <v>0.22780589534067661</v>
      </c>
      <c r="M46" s="104">
        <f t="shared" si="7"/>
        <v>0.20535792549301088</v>
      </c>
      <c r="N46" s="183">
        <f t="shared" si="7"/>
        <v>0.18516820225639813</v>
      </c>
      <c r="O46" s="183">
        <f t="shared" si="7"/>
        <v>0.16700491903408873</v>
      </c>
      <c r="P46" s="183">
        <f t="shared" si="7"/>
        <v>0.15066053690246906</v>
      </c>
      <c r="Q46" s="104">
        <f t="shared" si="7"/>
        <v>0.135949194756254</v>
      </c>
      <c r="S46" s="12">
        <v>43</v>
      </c>
      <c r="T46" s="183">
        <f t="shared" si="6"/>
        <v>0.12270440108003698</v>
      </c>
      <c r="U46" s="183">
        <f t="shared" si="6"/>
        <v>0.1107769761547194</v>
      </c>
      <c r="V46" s="183">
        <f t="shared" si="6"/>
        <v>0.10003321702450872</v>
      </c>
      <c r="W46" s="183">
        <f t="shared" si="6"/>
        <v>9.0353260663590049E-2</v>
      </c>
      <c r="X46" s="12">
        <f t="shared" si="6"/>
        <v>8.162962353864732E-2</v>
      </c>
      <c r="Y46" s="183">
        <f t="shared" si="6"/>
        <v>7.3765898205426839E-2</v>
      </c>
      <c r="Z46" s="183">
        <f t="shared" si="6"/>
        <v>6.6675589741273578E-2</v>
      </c>
      <c r="AA46" s="104">
        <f t="shared" si="6"/>
        <v>6.028107673315939E-2</v>
      </c>
      <c r="AB46" s="183">
        <f t="shared" si="6"/>
        <v>5.4512683240763193E-2</v>
      </c>
      <c r="AC46" s="183">
        <f t="shared" si="6"/>
        <v>4.9307849661683473E-2</v>
      </c>
      <c r="AD46" s="183">
        <f t="shared" si="6"/>
        <v>4.4610391763084047E-2</v>
      </c>
      <c r="AE46" s="183">
        <f t="shared" si="6"/>
        <v>4.0369838330558967E-2</v>
      </c>
      <c r="AF46" s="12">
        <f t="shared" si="6"/>
        <v>3.6540838938022388E-2</v>
      </c>
      <c r="AG46" s="183">
        <f t="shared" si="6"/>
        <v>3.3082634277284591E-2</v>
      </c>
      <c r="AH46" s="183">
        <f t="shared" si="6"/>
        <v>2.9958582316124624E-2</v>
      </c>
      <c r="AI46" s="104">
        <f t="shared" si="6"/>
        <v>2.7135734291082819E-2</v>
      </c>
      <c r="AJ46" s="183">
        <f t="shared" si="5"/>
        <v>2.4584455196363569E-2</v>
      </c>
      <c r="AK46" s="183">
        <f t="shared" si="5"/>
        <v>2.2278084012545676E-2</v>
      </c>
      <c r="AL46" s="183">
        <f t="shared" si="5"/>
        <v>2.019262943643713E-2</v>
      </c>
      <c r="AM46" s="183">
        <f t="shared" si="4"/>
        <v>1.8306497333736686E-2</v>
      </c>
      <c r="AN46" s="104">
        <f t="shared" si="4"/>
        <v>1.6600246545589729E-2</v>
      </c>
    </row>
    <row r="47" spans="1:40" x14ac:dyDescent="0.4">
      <c r="A47" s="29">
        <v>44</v>
      </c>
      <c r="B47" s="12">
        <f t="shared" si="7"/>
        <v>0.64544546475506859</v>
      </c>
      <c r="C47" s="183">
        <f t="shared" si="7"/>
        <v>0.5789200580519116</v>
      </c>
      <c r="D47" s="183">
        <f t="shared" si="7"/>
        <v>0.51939066648064725</v>
      </c>
      <c r="E47" s="104">
        <f t="shared" si="7"/>
        <v>0.46610698636954423</v>
      </c>
      <c r="F47" s="183">
        <f t="shared" si="7"/>
        <v>0.41840073856012966</v>
      </c>
      <c r="G47" s="183">
        <f t="shared" si="7"/>
        <v>0.37567653198258705</v>
      </c>
      <c r="H47" s="183">
        <f t="shared" si="7"/>
        <v>0.33740376368220215</v>
      </c>
      <c r="I47" s="183">
        <f t="shared" si="7"/>
        <v>0.30310943559993159</v>
      </c>
      <c r="J47" s="12">
        <f t="shared" si="7"/>
        <v>0.27237178247747956</v>
      </c>
      <c r="K47" s="183">
        <f t="shared" si="7"/>
        <v>0.24481461764263385</v>
      </c>
      <c r="L47" s="183">
        <f t="shared" si="7"/>
        <v>0.22010231433881802</v>
      </c>
      <c r="M47" s="104">
        <f t="shared" si="7"/>
        <v>0.19793534987278152</v>
      </c>
      <c r="N47" s="183">
        <f t="shared" si="7"/>
        <v>0.17804634832345972</v>
      </c>
      <c r="O47" s="183">
        <f t="shared" si="7"/>
        <v>0.16019656502070864</v>
      </c>
      <c r="P47" s="183">
        <f t="shared" si="7"/>
        <v>0.14417276258609482</v>
      </c>
      <c r="Q47" s="104">
        <f t="shared" si="7"/>
        <v>0.12978443413484866</v>
      </c>
      <c r="S47" s="12">
        <v>44</v>
      </c>
      <c r="T47" s="183">
        <f t="shared" si="6"/>
        <v>0.11686133436193999</v>
      </c>
      <c r="U47" s="183">
        <f t="shared" si="6"/>
        <v>0.10525128375745313</v>
      </c>
      <c r="V47" s="183">
        <f t="shared" si="6"/>
        <v>9.4818215189107796E-2</v>
      </c>
      <c r="W47" s="183">
        <f t="shared" si="6"/>
        <v>8.5440435615687982E-2</v>
      </c>
      <c r="X47" s="12">
        <f t="shared" si="6"/>
        <v>7.7009078810044637E-2</v>
      </c>
      <c r="Y47" s="183">
        <f t="shared" si="6"/>
        <v>6.9426727722754669E-2</v>
      </c>
      <c r="Z47" s="183">
        <f t="shared" si="6"/>
        <v>6.2606187550491632E-2</v>
      </c>
      <c r="AA47" s="104">
        <f t="shared" si="6"/>
        <v>5.6469392724271102E-2</v>
      </c>
      <c r="AB47" s="183">
        <f t="shared" si="6"/>
        <v>5.0946432935292711E-2</v>
      </c>
      <c r="AC47" s="183">
        <f t="shared" si="6"/>
        <v>4.5974684999238666E-2</v>
      </c>
      <c r="AD47" s="183">
        <f t="shared" si="6"/>
        <v>4.1498038849380511E-2</v>
      </c>
      <c r="AE47" s="183">
        <f t="shared" si="6"/>
        <v>3.7466207267340117E-2</v>
      </c>
      <c r="AF47" s="12">
        <f t="shared" si="6"/>
        <v>3.3834110127798502E-2</v>
      </c>
      <c r="AG47" s="183">
        <f t="shared" si="6"/>
        <v>3.0561324967468443E-2</v>
      </c>
      <c r="AH47" s="183">
        <f t="shared" si="6"/>
        <v>2.761159660472317E-2</v>
      </c>
      <c r="AI47" s="104">
        <f t="shared" si="6"/>
        <v>2.4952399348122142E-2</v>
      </c>
      <c r="AJ47" s="183">
        <f t="shared" si="5"/>
        <v>2.2554546051709697E-2</v>
      </c>
      <c r="AK47" s="183">
        <f t="shared" si="5"/>
        <v>2.0391838913085287E-2</v>
      </c>
      <c r="AL47" s="183">
        <f t="shared" si="5"/>
        <v>1.8440757476198291E-2</v>
      </c>
      <c r="AM47" s="183">
        <f t="shared" si="4"/>
        <v>1.6680179802949141E-2</v>
      </c>
      <c r="AN47" s="104">
        <f t="shared" si="4"/>
        <v>1.5091133223263388E-2</v>
      </c>
    </row>
    <row r="48" spans="1:40" x14ac:dyDescent="0.4">
      <c r="A48" s="29">
        <v>45</v>
      </c>
      <c r="B48" s="12">
        <f t="shared" si="7"/>
        <v>0.63905491559907779</v>
      </c>
      <c r="C48" s="183">
        <f t="shared" si="7"/>
        <v>0.57177289684139432</v>
      </c>
      <c r="D48" s="183">
        <f t="shared" si="7"/>
        <v>0.51171494234546522</v>
      </c>
      <c r="E48" s="104">
        <f t="shared" si="7"/>
        <v>0.45809040429439235</v>
      </c>
      <c r="F48" s="183">
        <f t="shared" si="7"/>
        <v>0.41019680250993107</v>
      </c>
      <c r="G48" s="183">
        <f t="shared" si="7"/>
        <v>0.36740981122991401</v>
      </c>
      <c r="H48" s="183">
        <f t="shared" si="7"/>
        <v>0.32917440359239231</v>
      </c>
      <c r="I48" s="183">
        <f t="shared" si="7"/>
        <v>0.29499701761550506</v>
      </c>
      <c r="J48" s="12">
        <f t="shared" si="7"/>
        <v>0.26443862376454325</v>
      </c>
      <c r="K48" s="183">
        <f t="shared" si="7"/>
        <v>0.23710858851586819</v>
      </c>
      <c r="L48" s="183">
        <f t="shared" si="7"/>
        <v>0.21265924090707056</v>
      </c>
      <c r="M48" s="104">
        <f t="shared" si="7"/>
        <v>0.19078106011834364</v>
      </c>
      <c r="N48" s="183">
        <f t="shared" si="7"/>
        <v>0.17119841184948048</v>
      </c>
      <c r="O48" s="183">
        <f t="shared" si="7"/>
        <v>0.15366576980403707</v>
      </c>
      <c r="P48" s="183">
        <f t="shared" si="7"/>
        <v>0.13796436611109553</v>
      </c>
      <c r="Q48" s="104">
        <f t="shared" si="7"/>
        <v>0.12389922113112045</v>
      </c>
      <c r="S48" s="12">
        <v>45</v>
      </c>
      <c r="T48" s="183">
        <f t="shared" si="6"/>
        <v>0.1112965089161333</v>
      </c>
      <c r="U48" s="183">
        <f t="shared" si="6"/>
        <v>0.10000121972204573</v>
      </c>
      <c r="V48" s="183">
        <f t="shared" si="6"/>
        <v>8.9875085487305981E-2</v>
      </c>
      <c r="W48" s="183">
        <f t="shared" si="6"/>
        <v>8.0794738170863328E-2</v>
      </c>
      <c r="X48" s="12">
        <f t="shared" si="6"/>
        <v>7.2650074349098717E-2</v>
      </c>
      <c r="Y48" s="183">
        <f t="shared" si="6"/>
        <v>6.5342802562592631E-2</v>
      </c>
      <c r="Z48" s="183">
        <f t="shared" si="6"/>
        <v>5.8785152629569598E-2</v>
      </c>
      <c r="AA48" s="104">
        <f t="shared" si="6"/>
        <v>5.2898728547326551E-2</v>
      </c>
      <c r="AB48" s="183">
        <f t="shared" si="6"/>
        <v>4.761348872457262E-2</v>
      </c>
      <c r="AC48" s="183">
        <f t="shared" si="6"/>
        <v>4.2866839160129282E-2</v>
      </c>
      <c r="AD48" s="183">
        <f t="shared" si="6"/>
        <v>3.8602826836633027E-2</v>
      </c>
      <c r="AE48" s="183">
        <f t="shared" si="6"/>
        <v>3.4771422057856258E-2</v>
      </c>
      <c r="AF48" s="12">
        <f t="shared" si="6"/>
        <v>3.1327879747961578E-2</v>
      </c>
      <c r="AG48" s="183">
        <f t="shared" si="6"/>
        <v>2.8232170870640595E-2</v>
      </c>
      <c r="AH48" s="183">
        <f t="shared" si="6"/>
        <v>2.5448476133385405E-2</v>
      </c>
      <c r="AI48" s="104">
        <f t="shared" ref="AI48:AN58" si="8">(1+AI$2*0.01)^(-$A48)</f>
        <v>2.2944735032755993E-2</v>
      </c>
      <c r="AJ48" s="183">
        <f t="shared" si="8"/>
        <v>2.0692244084137335E-2</v>
      </c>
      <c r="AK48" s="183">
        <f t="shared" si="8"/>
        <v>1.866529877627944E-2</v>
      </c>
      <c r="AL48" s="183">
        <f t="shared" si="8"/>
        <v>1.6840874407487025E-2</v>
      </c>
      <c r="AM48" s="183">
        <f t="shared" si="8"/>
        <v>1.5198341506104003E-2</v>
      </c>
      <c r="AN48" s="104">
        <f t="shared" si="8"/>
        <v>1.3719212021148534E-2</v>
      </c>
    </row>
    <row r="49" spans="1:40" x14ac:dyDescent="0.4">
      <c r="A49" s="29">
        <v>46</v>
      </c>
      <c r="B49" s="12">
        <f t="shared" si="7"/>
        <v>0.63272763920700759</v>
      </c>
      <c r="C49" s="183">
        <f t="shared" si="7"/>
        <v>0.5647139721890313</v>
      </c>
      <c r="D49" s="183">
        <f t="shared" si="7"/>
        <v>0.50415265255710873</v>
      </c>
      <c r="E49" s="104">
        <f t="shared" si="7"/>
        <v>0.45021169955222828</v>
      </c>
      <c r="F49" s="183">
        <f t="shared" si="7"/>
        <v>0.40215372795091275</v>
      </c>
      <c r="G49" s="183">
        <f t="shared" si="7"/>
        <v>0.35932499875786211</v>
      </c>
      <c r="H49" s="183">
        <f t="shared" si="7"/>
        <v>0.32114575960233399</v>
      </c>
      <c r="I49" s="183">
        <f t="shared" si="7"/>
        <v>0.28710172030706094</v>
      </c>
      <c r="J49" s="12">
        <f t="shared" si="7"/>
        <v>0.25673652792674101</v>
      </c>
      <c r="K49" s="183">
        <f t="shared" si="7"/>
        <v>0.22964512204926701</v>
      </c>
      <c r="L49" s="183">
        <f t="shared" si="7"/>
        <v>0.20546786561069619</v>
      </c>
      <c r="M49" s="104">
        <f t="shared" si="7"/>
        <v>0.1838853591502107</v>
      </c>
      <c r="N49" s="183">
        <f t="shared" si="7"/>
        <v>0.1646138575475774</v>
      </c>
      <c r="O49" s="183">
        <f t="shared" si="7"/>
        <v>0.14740121803744566</v>
      </c>
      <c r="P49" s="183">
        <f t="shared" si="7"/>
        <v>0.132023316852723</v>
      </c>
      <c r="Q49" s="104">
        <f t="shared" si="7"/>
        <v>0.11828087936145149</v>
      </c>
      <c r="S49" s="12">
        <v>46</v>
      </c>
      <c r="T49" s="183">
        <f t="shared" ref="T49:AI58" si="9">(1+T$2*0.01)^(-$A49)</f>
        <v>0.10599667515822221</v>
      </c>
      <c r="U49" s="183">
        <f t="shared" si="9"/>
        <v>9.5013035365364096E-2</v>
      </c>
      <c r="V49" s="183">
        <f t="shared" si="9"/>
        <v>8.5189654490337413E-2</v>
      </c>
      <c r="W49" s="183">
        <f t="shared" si="9"/>
        <v>7.6401643660390844E-2</v>
      </c>
      <c r="X49" s="12">
        <f t="shared" si="9"/>
        <v>6.8537805989715761E-2</v>
      </c>
      <c r="Y49" s="183">
        <f t="shared" si="9"/>
        <v>6.1499108294204831E-2</v>
      </c>
      <c r="Z49" s="183">
        <f t="shared" si="9"/>
        <v>5.5197326412741415E-2</v>
      </c>
      <c r="AA49" s="104">
        <f t="shared" si="9"/>
        <v>4.9553844072437063E-2</v>
      </c>
      <c r="AB49" s="183">
        <f t="shared" si="9"/>
        <v>4.4498587593058525E-2</v>
      </c>
      <c r="AC49" s="183">
        <f t="shared" si="9"/>
        <v>3.996908080198535E-2</v>
      </c>
      <c r="AD49" s="183">
        <f t="shared" si="9"/>
        <v>3.590960635965864E-2</v>
      </c>
      <c r="AE49" s="183">
        <f t="shared" si="9"/>
        <v>3.2270461306595138E-2</v>
      </c>
      <c r="AF49" s="12">
        <f t="shared" si="9"/>
        <v>2.900729606292738E-2</v>
      </c>
      <c r="AG49" s="183">
        <f t="shared" si="9"/>
        <v>2.6080527363178386E-2</v>
      </c>
      <c r="AH49" s="183">
        <f t="shared" si="9"/>
        <v>2.3454816712797609E-2</v>
      </c>
      <c r="AI49" s="104">
        <f t="shared" si="9"/>
        <v>2.1098606926672182E-2</v>
      </c>
      <c r="AJ49" s="183">
        <f t="shared" si="8"/>
        <v>1.8983710168933333E-2</v>
      </c>
      <c r="AK49" s="183">
        <f t="shared" si="8"/>
        <v>1.7084941671651657E-2</v>
      </c>
      <c r="AL49" s="183">
        <f t="shared" si="8"/>
        <v>1.5379793979440205E-2</v>
      </c>
      <c r="AM49" s="183">
        <f t="shared" si="8"/>
        <v>1.3848147158181326E-2</v>
      </c>
      <c r="AN49" s="104">
        <f t="shared" si="8"/>
        <v>1.2472010928316847E-2</v>
      </c>
    </row>
    <row r="50" spans="1:40" x14ac:dyDescent="0.4">
      <c r="A50" s="29">
        <v>47</v>
      </c>
      <c r="B50" s="12">
        <f t="shared" si="7"/>
        <v>0.6264630091158494</v>
      </c>
      <c r="C50" s="183">
        <f t="shared" si="7"/>
        <v>0.55774219475459896</v>
      </c>
      <c r="D50" s="183">
        <f t="shared" si="7"/>
        <v>0.49670212074591996</v>
      </c>
      <c r="E50" s="104">
        <f t="shared" si="7"/>
        <v>0.44246850078843086</v>
      </c>
      <c r="F50" s="183">
        <f t="shared" si="7"/>
        <v>0.39426836073618909</v>
      </c>
      <c r="G50" s="183">
        <f t="shared" si="7"/>
        <v>0.35141809169473071</v>
      </c>
      <c r="H50" s="183">
        <f t="shared" si="7"/>
        <v>0.31331293619739897</v>
      </c>
      <c r="I50" s="183">
        <f t="shared" si="7"/>
        <v>0.2794177326589401</v>
      </c>
      <c r="J50" s="12">
        <f t="shared" si="7"/>
        <v>0.24925876497741845</v>
      </c>
      <c r="K50" s="183">
        <f t="shared" si="7"/>
        <v>0.22241658309856371</v>
      </c>
      <c r="L50" s="183">
        <f t="shared" si="7"/>
        <v>0.19851967691854708</v>
      </c>
      <c r="M50" s="104">
        <f t="shared" si="7"/>
        <v>0.17723890038574525</v>
      </c>
      <c r="N50" s="183">
        <f t="shared" si="7"/>
        <v>0.15828255533420904</v>
      </c>
      <c r="O50" s="183">
        <f t="shared" si="7"/>
        <v>0.14139205567141067</v>
      </c>
      <c r="P50" s="183">
        <f t="shared" si="7"/>
        <v>0.12633810225140957</v>
      </c>
      <c r="Q50" s="104">
        <f t="shared" ref="C50:Q58" si="10">(1+Q$2*0.01)^(-$A50)</f>
        <v>0.11291730726630213</v>
      </c>
      <c r="S50" s="12">
        <v>47</v>
      </c>
      <c r="T50" s="183">
        <f t="shared" si="9"/>
        <v>0.10094921443640208</v>
      </c>
      <c r="U50" s="183">
        <f t="shared" si="9"/>
        <v>9.0273667805571611E-2</v>
      </c>
      <c r="V50" s="183">
        <f t="shared" si="9"/>
        <v>8.0748487668566279E-2</v>
      </c>
      <c r="W50" s="183">
        <f t="shared" si="9"/>
        <v>7.2247417172946415E-2</v>
      </c>
      <c r="X50" s="12">
        <f t="shared" si="9"/>
        <v>6.465830753746768E-2</v>
      </c>
      <c r="Y50" s="183">
        <f t="shared" si="9"/>
        <v>5.7881513688663372E-2</v>
      </c>
      <c r="Z50" s="183">
        <f t="shared" si="9"/>
        <v>5.1828475504921527E-2</v>
      </c>
      <c r="AA50" s="104">
        <f t="shared" si="9"/>
        <v>4.6420462831322784E-2</v>
      </c>
      <c r="AB50" s="183">
        <f t="shared" si="9"/>
        <v>4.1587465040241613E-2</v>
      </c>
      <c r="AC50" s="183">
        <f t="shared" si="9"/>
        <v>3.7267208206979353E-2</v>
      </c>
      <c r="AD50" s="183">
        <f t="shared" si="9"/>
        <v>3.3404284985728963E-2</v>
      </c>
      <c r="AE50" s="183">
        <f t="shared" si="9"/>
        <v>2.9949384043243751E-2</v>
      </c>
      <c r="AF50" s="12">
        <f t="shared" si="9"/>
        <v>2.6858607465673496E-2</v>
      </c>
      <c r="AG50" s="183">
        <f t="shared" si="9"/>
        <v>2.4092865924414206E-2</v>
      </c>
      <c r="AH50" s="183">
        <f t="shared" si="9"/>
        <v>2.1617342592440192E-2</v>
      </c>
      <c r="AI50" s="104">
        <f t="shared" si="9"/>
        <v>1.9401017863606602E-2</v>
      </c>
      <c r="AJ50" s="183">
        <f t="shared" si="8"/>
        <v>1.7416247861406726E-2</v>
      </c>
      <c r="AK50" s="183">
        <f t="shared" si="8"/>
        <v>1.5638390546134244E-2</v>
      </c>
      <c r="AL50" s="183">
        <f t="shared" si="8"/>
        <v>1.4045473953826671E-2</v>
      </c>
      <c r="AM50" s="183">
        <f t="shared" si="8"/>
        <v>1.2617901738661799E-2</v>
      </c>
      <c r="AN50" s="104">
        <f t="shared" si="8"/>
        <v>1.1338191753015316E-2</v>
      </c>
    </row>
    <row r="51" spans="1:40" x14ac:dyDescent="0.4">
      <c r="A51" s="29">
        <v>48</v>
      </c>
      <c r="B51" s="12">
        <f t="shared" ref="B51:B58" si="11">(1+B$2*0.01)^(-$A51)</f>
        <v>0.6202604050651972</v>
      </c>
      <c r="C51" s="183">
        <f t="shared" si="10"/>
        <v>0.55085648864651737</v>
      </c>
      <c r="D51" s="183">
        <f t="shared" si="10"/>
        <v>0.4893616953161774</v>
      </c>
      <c r="E51" s="104">
        <f t="shared" si="10"/>
        <v>0.4348584774333471</v>
      </c>
      <c r="F51" s="183">
        <f t="shared" si="10"/>
        <v>0.38653760856489122</v>
      </c>
      <c r="G51" s="183">
        <f t="shared" si="10"/>
        <v>0.34368517525157044</v>
      </c>
      <c r="H51" s="183">
        <f t="shared" si="10"/>
        <v>0.30567115726575511</v>
      </c>
      <c r="I51" s="183">
        <f t="shared" si="10"/>
        <v>0.27193939918145021</v>
      </c>
      <c r="J51" s="12">
        <f t="shared" si="10"/>
        <v>0.24199880094894996</v>
      </c>
      <c r="K51" s="183">
        <f t="shared" si="10"/>
        <v>0.21541557685090909</v>
      </c>
      <c r="L51" s="183">
        <f t="shared" si="10"/>
        <v>0.19180645112903102</v>
      </c>
      <c r="M51" s="104">
        <f t="shared" si="10"/>
        <v>0.17083267507059779</v>
      </c>
      <c r="N51" s="183">
        <f t="shared" si="10"/>
        <v>0.15219476474443175</v>
      </c>
      <c r="O51" s="183">
        <f t="shared" si="10"/>
        <v>0.13562787114763614</v>
      </c>
      <c r="P51" s="183">
        <f t="shared" si="10"/>
        <v>0.12089770550374127</v>
      </c>
      <c r="Q51" s="104">
        <f t="shared" si="10"/>
        <v>0.10779695204420249</v>
      </c>
      <c r="S51" s="12">
        <v>48</v>
      </c>
      <c r="T51" s="183">
        <f t="shared" si="9"/>
        <v>9.6142108987049613E-2</v>
      </c>
      <c r="U51" s="183">
        <f t="shared" si="9"/>
        <v>8.5770705753512214E-2</v>
      </c>
      <c r="V51" s="183">
        <f t="shared" si="9"/>
        <v>7.6538850870678937E-2</v>
      </c>
      <c r="W51" s="183">
        <f t="shared" si="9"/>
        <v>6.8319070612715277E-2</v>
      </c>
      <c r="X51" s="12">
        <f t="shared" si="9"/>
        <v>6.0998403337233678E-2</v>
      </c>
      <c r="Y51" s="183">
        <f t="shared" si="9"/>
        <v>5.4476718765800812E-2</v>
      </c>
      <c r="Z51" s="183">
        <f t="shared" si="9"/>
        <v>4.8665235215888752E-2</v>
      </c>
      <c r="AA51" s="104">
        <f t="shared" si="9"/>
        <v>4.3485211083206347E-2</v>
      </c>
      <c r="AB51" s="183">
        <f t="shared" si="9"/>
        <v>3.8866789757235155E-2</v>
      </c>
      <c r="AC51" s="183">
        <f t="shared" si="9"/>
        <v>3.4747979680167219E-2</v>
      </c>
      <c r="AD51" s="183">
        <f t="shared" si="9"/>
        <v>3.1073753475096711E-2</v>
      </c>
      <c r="AE51" s="183">
        <f t="shared" si="9"/>
        <v>2.7795252012291185E-2</v>
      </c>
      <c r="AF51" s="12">
        <f t="shared" si="9"/>
        <v>2.4869080986734723E-2</v>
      </c>
      <c r="AG51" s="183">
        <f t="shared" si="9"/>
        <v>2.2256689075671326E-2</v>
      </c>
      <c r="AH51" s="183">
        <f t="shared" si="9"/>
        <v>1.9923818057548566E-2</v>
      </c>
      <c r="AI51" s="104">
        <f t="shared" si="9"/>
        <v>1.7840016426304926E-2</v>
      </c>
      <c r="AJ51" s="183">
        <f t="shared" si="8"/>
        <v>1.5978209047162135E-2</v>
      </c>
      <c r="AK51" s="183">
        <f t="shared" si="8"/>
        <v>1.4314316289367725E-2</v>
      </c>
      <c r="AL51" s="183">
        <f t="shared" si="8"/>
        <v>1.2826916852809744E-2</v>
      </c>
      <c r="AM51" s="183">
        <f t="shared" si="8"/>
        <v>1.1496949192402553E-2</v>
      </c>
      <c r="AN51" s="104">
        <f t="shared" si="8"/>
        <v>1.0307447048195742E-2</v>
      </c>
    </row>
    <row r="52" spans="1:40" x14ac:dyDescent="0.4">
      <c r="A52" s="29">
        <v>49</v>
      </c>
      <c r="B52" s="12">
        <f t="shared" si="11"/>
        <v>0.61411921293583871</v>
      </c>
      <c r="C52" s="183">
        <f t="shared" si="10"/>
        <v>0.54405579125581971</v>
      </c>
      <c r="D52" s="183">
        <f t="shared" si="10"/>
        <v>0.48212974907997785</v>
      </c>
      <c r="E52" s="104">
        <f t="shared" si="10"/>
        <v>0.42737933900083253</v>
      </c>
      <c r="F52" s="183">
        <f t="shared" si="10"/>
        <v>0.37895843976950117</v>
      </c>
      <c r="G52" s="183">
        <f t="shared" si="10"/>
        <v>0.33612242078393195</v>
      </c>
      <c r="H52" s="183">
        <f t="shared" si="10"/>
        <v>0.2982157631861026</v>
      </c>
      <c r="I52" s="183">
        <f t="shared" si="10"/>
        <v>0.26466121574837004</v>
      </c>
      <c r="J52" s="12">
        <f t="shared" si="10"/>
        <v>0.2349502921834466</v>
      </c>
      <c r="K52" s="183">
        <f t="shared" si="10"/>
        <v>0.2086349412599604</v>
      </c>
      <c r="L52" s="183">
        <f t="shared" si="10"/>
        <v>0.18532024263674499</v>
      </c>
      <c r="M52" s="104">
        <f t="shared" si="10"/>
        <v>0.16465800006804607</v>
      </c>
      <c r="N52" s="183">
        <f t="shared" si="10"/>
        <v>0.14634111994656898</v>
      </c>
      <c r="O52" s="183">
        <f t="shared" si="10"/>
        <v>0.13009867735984282</v>
      </c>
      <c r="P52" s="183">
        <f t="shared" si="10"/>
        <v>0.11569158421410647</v>
      </c>
      <c r="Q52" s="104">
        <f t="shared" si="10"/>
        <v>0.10290878476773505</v>
      </c>
      <c r="S52" s="12">
        <v>49</v>
      </c>
      <c r="T52" s="183">
        <f t="shared" si="9"/>
        <v>9.1563913320999626E-2</v>
      </c>
      <c r="U52" s="183">
        <f t="shared" si="9"/>
        <v>8.1492357010462896E-2</v>
      </c>
      <c r="V52" s="183">
        <f t="shared" si="9"/>
        <v>7.2548673811070094E-2</v>
      </c>
      <c r="W52" s="183">
        <f t="shared" si="9"/>
        <v>6.4604322092402133E-2</v>
      </c>
      <c r="X52" s="12">
        <f t="shared" si="9"/>
        <v>5.7545663525692139E-2</v>
      </c>
      <c r="Y52" s="183">
        <f t="shared" si="9"/>
        <v>5.1272205897224296E-2</v>
      </c>
      <c r="Z52" s="183">
        <f t="shared" si="9"/>
        <v>4.5695056540740624E-2</v>
      </c>
      <c r="AA52" s="104">
        <f t="shared" si="9"/>
        <v>4.0735560733682764E-2</v>
      </c>
      <c r="AB52" s="183">
        <f t="shared" si="9"/>
        <v>3.6324102576855283E-2</v>
      </c>
      <c r="AC52" s="183">
        <f t="shared" si="9"/>
        <v>3.2399048652836576E-2</v>
      </c>
      <c r="AD52" s="183">
        <f t="shared" si="9"/>
        <v>2.8905817186136478E-2</v>
      </c>
      <c r="AE52" s="183">
        <f t="shared" si="9"/>
        <v>2.5796057552010386E-2</v>
      </c>
      <c r="AF52" s="12">
        <f t="shared" si="9"/>
        <v>2.3026926839569185E-2</v>
      </c>
      <c r="AG52" s="183">
        <f t="shared" si="9"/>
        <v>2.0560451802005848E-2</v>
      </c>
      <c r="AH52" s="183">
        <f t="shared" si="9"/>
        <v>1.8362965951657664E-2</v>
      </c>
      <c r="AI52" s="104">
        <f t="shared" si="9"/>
        <v>1.6404612805797636E-2</v>
      </c>
      <c r="AJ52" s="183">
        <f t="shared" si="8"/>
        <v>1.4658907382717554E-2</v>
      </c>
      <c r="AK52" s="183">
        <f t="shared" si="8"/>
        <v>1.3102349006286249E-2</v>
      </c>
      <c r="AL52" s="183">
        <f t="shared" si="8"/>
        <v>1.1714079317634468E-2</v>
      </c>
      <c r="AM52" s="183">
        <f t="shared" si="8"/>
        <v>1.0475580129751756E-2</v>
      </c>
      <c r="AN52" s="104">
        <f t="shared" si="8"/>
        <v>9.3704064074506734E-3</v>
      </c>
    </row>
    <row r="53" spans="1:40" x14ac:dyDescent="0.4">
      <c r="A53" s="29">
        <v>50</v>
      </c>
      <c r="B53" s="12">
        <f t="shared" si="11"/>
        <v>0.60803882468894921</v>
      </c>
      <c r="C53" s="183">
        <f t="shared" si="10"/>
        <v>0.53733905309216745</v>
      </c>
      <c r="D53" s="183">
        <f t="shared" si="10"/>
        <v>0.47500467889652986</v>
      </c>
      <c r="E53" s="104">
        <f t="shared" si="10"/>
        <v>0.42002883439885258</v>
      </c>
      <c r="F53" s="183">
        <f t="shared" si="10"/>
        <v>0.37152788212696192</v>
      </c>
      <c r="G53" s="183">
        <f t="shared" si="10"/>
        <v>0.32872608389626606</v>
      </c>
      <c r="H53" s="183">
        <f t="shared" si="10"/>
        <v>0.29094220798644155</v>
      </c>
      <c r="I53" s="183">
        <f t="shared" si="10"/>
        <v>0.25757782554585884</v>
      </c>
      <c r="J53" s="12">
        <f t="shared" si="10"/>
        <v>0.22810707978975397</v>
      </c>
      <c r="K53" s="183">
        <f t="shared" si="10"/>
        <v>0.20206773971908998</v>
      </c>
      <c r="L53" s="183">
        <f t="shared" si="10"/>
        <v>0.17905337452825601</v>
      </c>
      <c r="M53" s="104">
        <f t="shared" si="10"/>
        <v>0.15870650608968292</v>
      </c>
      <c r="N53" s="183">
        <f t="shared" si="10"/>
        <v>0.14071261533323939</v>
      </c>
      <c r="O53" s="183">
        <f t="shared" si="10"/>
        <v>0.12479489434996914</v>
      </c>
      <c r="P53" s="183">
        <f t="shared" si="10"/>
        <v>0.11070964996565215</v>
      </c>
      <c r="Q53" s="104">
        <f t="shared" si="10"/>
        <v>9.8242276627909339E-2</v>
      </c>
      <c r="S53" s="12">
        <v>50</v>
      </c>
      <c r="T53" s="183">
        <f t="shared" si="9"/>
        <v>8.7203726972380588E-2</v>
      </c>
      <c r="U53" s="183">
        <f t="shared" si="9"/>
        <v>7.7427417587138156E-2</v>
      </c>
      <c r="V53" s="183">
        <f t="shared" si="9"/>
        <v>6.8766515460729941E-2</v>
      </c>
      <c r="W53" s="183">
        <f t="shared" si="9"/>
        <v>6.1091557534186415E-2</v>
      </c>
      <c r="X53" s="12">
        <f t="shared" si="9"/>
        <v>5.4288361816690701E-2</v>
      </c>
      <c r="Y53" s="183">
        <f t="shared" si="9"/>
        <v>4.8256193785622868E-2</v>
      </c>
      <c r="Z53" s="183">
        <f t="shared" si="9"/>
        <v>4.2906156376282277E-2</v>
      </c>
      <c r="AA53" s="104">
        <f t="shared" si="9"/>
        <v>3.8159775862934682E-2</v>
      </c>
      <c r="AB53" s="183">
        <f t="shared" si="9"/>
        <v>3.3947759417621758E-2</v>
      </c>
      <c r="AC53" s="183">
        <f t="shared" si="9"/>
        <v>3.0208903172807992E-2</v>
      </c>
      <c r="AD53" s="183">
        <f t="shared" si="9"/>
        <v>2.6889132266173472E-2</v>
      </c>
      <c r="AE53" s="183">
        <f t="shared" si="9"/>
        <v>2.3940656660798504E-2</v>
      </c>
      <c r="AF53" s="12">
        <f t="shared" si="9"/>
        <v>2.1321228555156651E-2</v>
      </c>
      <c r="AG53" s="183">
        <f t="shared" si="9"/>
        <v>1.8993488962592005E-2</v>
      </c>
      <c r="AH53" s="183">
        <f t="shared" si="9"/>
        <v>1.6924392582172963E-2</v>
      </c>
      <c r="AI53" s="104">
        <f t="shared" si="9"/>
        <v>1.5084701430618519E-2</v>
      </c>
      <c r="AJ53" s="183">
        <f t="shared" si="8"/>
        <v>1.3448538883227112E-2</v>
      </c>
      <c r="AK53" s="183">
        <f t="shared" si="8"/>
        <v>1.1992996802092674E-2</v>
      </c>
      <c r="AL53" s="183">
        <f t="shared" si="8"/>
        <v>1.0697789331173029E-2</v>
      </c>
      <c r="AM53" s="183">
        <f t="shared" si="8"/>
        <v>9.5449477264252913E-3</v>
      </c>
      <c r="AN53" s="104">
        <f t="shared" si="8"/>
        <v>8.5185512795006111E-3</v>
      </c>
    </row>
    <row r="54" spans="1:40" x14ac:dyDescent="0.4">
      <c r="A54" s="29">
        <v>60</v>
      </c>
      <c r="B54" s="12">
        <f t="shared" si="11"/>
        <v>0.55044961593775965</v>
      </c>
      <c r="C54" s="183">
        <f t="shared" si="10"/>
        <v>0.47456760256863662</v>
      </c>
      <c r="D54" s="183">
        <f t="shared" si="10"/>
        <v>0.40929596671985818</v>
      </c>
      <c r="E54" s="104">
        <f t="shared" si="10"/>
        <v>0.35313025348134403</v>
      </c>
      <c r="F54" s="183">
        <f t="shared" si="10"/>
        <v>0.30478226645907031</v>
      </c>
      <c r="G54" s="183">
        <f t="shared" si="10"/>
        <v>0.26314856086110222</v>
      </c>
      <c r="H54" s="183">
        <f t="shared" si="10"/>
        <v>0.2272835878735622</v>
      </c>
      <c r="I54" s="183">
        <f t="shared" si="10"/>
        <v>0.19637679470116126</v>
      </c>
      <c r="J54" s="12">
        <f t="shared" si="10"/>
        <v>0.1697330900164177</v>
      </c>
      <c r="K54" s="183">
        <f t="shared" si="10"/>
        <v>0.14675617376894898</v>
      </c>
      <c r="L54" s="183">
        <f t="shared" si="10"/>
        <v>0.12693430586130278</v>
      </c>
      <c r="M54" s="104">
        <f t="shared" si="10"/>
        <v>0.10982815221573321</v>
      </c>
      <c r="N54" s="183">
        <f t="shared" si="10"/>
        <v>9.506040102090417E-2</v>
      </c>
      <c r="O54" s="183">
        <f t="shared" si="10"/>
        <v>8.230688796287286E-2</v>
      </c>
      <c r="P54" s="183">
        <f t="shared" si="10"/>
        <v>7.1289008280739849E-2</v>
      </c>
      <c r="Q54" s="104">
        <f t="shared" si="10"/>
        <v>6.1767226615513267E-2</v>
      </c>
      <c r="S54" s="12">
        <v>60</v>
      </c>
      <c r="T54" s="183">
        <f t="shared" si="9"/>
        <v>5.3535523746494243E-2</v>
      </c>
      <c r="U54" s="183">
        <f t="shared" si="9"/>
        <v>4.6416643197425986E-2</v>
      </c>
      <c r="V54" s="183">
        <f t="shared" si="9"/>
        <v>4.0258020991392633E-2</v>
      </c>
      <c r="W54" s="183">
        <f t="shared" si="9"/>
        <v>3.4928299085440762E-2</v>
      </c>
      <c r="X54" s="12">
        <f t="shared" si="9"/>
        <v>3.0314337685718208E-2</v>
      </c>
      <c r="Y54" s="183">
        <f t="shared" si="9"/>
        <v>2.6318654122756628E-2</v>
      </c>
      <c r="Z54" s="183">
        <f t="shared" si="9"/>
        <v>2.2857226585760722E-2</v>
      </c>
      <c r="AA54" s="104">
        <f t="shared" si="9"/>
        <v>1.9857610054907614E-2</v>
      </c>
      <c r="AB54" s="183">
        <f t="shared" si="9"/>
        <v>1.7257319469507721E-2</v>
      </c>
      <c r="AC54" s="183">
        <f t="shared" si="9"/>
        <v>1.5002441728880517E-2</v>
      </c>
      <c r="AD54" s="183">
        <f t="shared" si="9"/>
        <v>1.3046443712842363E-2</v>
      </c>
      <c r="AE54" s="183">
        <f t="shared" si="9"/>
        <v>1.1349148274713814E-2</v>
      </c>
      <c r="AF54" s="12">
        <f t="shared" si="9"/>
        <v>9.8758542247137822E-3</v>
      </c>
      <c r="AG54" s="183">
        <f t="shared" si="9"/>
        <v>8.5965797899361356E-3</v>
      </c>
      <c r="AH54" s="183">
        <f t="shared" si="9"/>
        <v>7.485411997453722E-3</v>
      </c>
      <c r="AI54" s="104">
        <f t="shared" si="9"/>
        <v>6.5199469548092807E-3</v>
      </c>
      <c r="AJ54" s="183">
        <f t="shared" si="8"/>
        <v>5.6808081612320128E-3</v>
      </c>
      <c r="AK54" s="183">
        <f t="shared" si="8"/>
        <v>4.9512318278152568E-3</v>
      </c>
      <c r="AL54" s="183">
        <f t="shared" si="8"/>
        <v>4.3167097618781909E-3</v>
      </c>
      <c r="AM54" s="183">
        <f t="shared" si="8"/>
        <v>3.7646817192204074E-3</v>
      </c>
      <c r="AN54" s="104">
        <f t="shared" si="8"/>
        <v>3.2842702814728101E-3</v>
      </c>
    </row>
    <row r="55" spans="1:40" x14ac:dyDescent="0.4">
      <c r="A55" s="29">
        <v>70</v>
      </c>
      <c r="B55" s="12">
        <f t="shared" si="11"/>
        <v>0.49831485652421648</v>
      </c>
      <c r="C55" s="183">
        <f t="shared" si="10"/>
        <v>0.41912905475923651</v>
      </c>
      <c r="D55" s="183">
        <f t="shared" si="10"/>
        <v>0.3526769225985556</v>
      </c>
      <c r="E55" s="104">
        <f t="shared" si="10"/>
        <v>0.29688670327186212</v>
      </c>
      <c r="F55" s="183">
        <f t="shared" si="10"/>
        <v>0.25002761412179492</v>
      </c>
      <c r="G55" s="183">
        <f t="shared" si="10"/>
        <v>0.21065308923012357</v>
      </c>
      <c r="H55" s="183">
        <f t="shared" si="10"/>
        <v>0.17755357558531562</v>
      </c>
      <c r="I55" s="183">
        <f t="shared" si="10"/>
        <v>0.14971725697030613</v>
      </c>
      <c r="J55" s="12">
        <f t="shared" si="10"/>
        <v>0.12629735943783454</v>
      </c>
      <c r="K55" s="183">
        <f t="shared" si="10"/>
        <v>0.10658492329969509</v>
      </c>
      <c r="L55" s="183">
        <f t="shared" si="10"/>
        <v>8.9986117530268139E-2</v>
      </c>
      <c r="M55" s="104">
        <f t="shared" si="10"/>
        <v>7.6003330400998603E-2</v>
      </c>
      <c r="N55" s="183">
        <f t="shared" si="10"/>
        <v>6.4219400803934235E-2</v>
      </c>
      <c r="O55" s="183">
        <f t="shared" si="10"/>
        <v>5.4284462849377629E-2</v>
      </c>
      <c r="P55" s="183">
        <f t="shared" si="10"/>
        <v>4.5904965856437378E-2</v>
      </c>
      <c r="Q55" s="104">
        <f t="shared" si="10"/>
        <v>3.883450602658696E-2</v>
      </c>
      <c r="S55" s="12">
        <v>70</v>
      </c>
      <c r="T55" s="183">
        <f t="shared" si="9"/>
        <v>3.2866167563218862E-2</v>
      </c>
      <c r="U55" s="183">
        <f t="shared" si="9"/>
        <v>2.7826121971489429E-2</v>
      </c>
      <c r="V55" s="183">
        <f t="shared" si="9"/>
        <v>2.356827655559976E-2</v>
      </c>
      <c r="W55" s="183">
        <f t="shared" si="9"/>
        <v>1.9969798221616892E-2</v>
      </c>
      <c r="X55" s="12">
        <f t="shared" si="9"/>
        <v>1.692736782934617E-2</v>
      </c>
      <c r="Y55" s="183">
        <f t="shared" si="9"/>
        <v>1.4354044538002179E-2</v>
      </c>
      <c r="Z55" s="183">
        <f t="shared" si="9"/>
        <v>1.2176639702026747E-2</v>
      </c>
      <c r="AA55" s="104">
        <f t="shared" si="9"/>
        <v>1.0333516593733012E-2</v>
      </c>
      <c r="AB55" s="183">
        <f t="shared" si="9"/>
        <v>8.7727461364669346E-3</v>
      </c>
      <c r="AC55" s="183">
        <f t="shared" si="9"/>
        <v>7.4505604040285417E-3</v>
      </c>
      <c r="AD55" s="183">
        <f t="shared" si="9"/>
        <v>6.3300552753979269E-3</v>
      </c>
      <c r="AE55" s="183">
        <f t="shared" si="9"/>
        <v>5.3801016566244666E-3</v>
      </c>
      <c r="AF55" s="12">
        <f t="shared" si="9"/>
        <v>4.5744313661610411E-3</v>
      </c>
      <c r="AG55" s="183">
        <f t="shared" si="9"/>
        <v>3.8908693516124405E-3</v>
      </c>
      <c r="AH55" s="183">
        <f t="shared" si="9"/>
        <v>3.3106885520159755E-3</v>
      </c>
      <c r="AI55" s="104">
        <f t="shared" si="9"/>
        <v>2.8180675957723473E-3</v>
      </c>
      <c r="AJ55" s="183">
        <f t="shared" si="8"/>
        <v>2.3996347592056297E-3</v>
      </c>
      <c r="AK55" s="183">
        <f t="shared" si="8"/>
        <v>2.0440843116453769E-3</v>
      </c>
      <c r="AL55" s="183">
        <f t="shared" si="8"/>
        <v>1.7418536289544992E-3</v>
      </c>
      <c r="AM55" s="183">
        <f t="shared" si="8"/>
        <v>1.4848513426422116E-3</v>
      </c>
      <c r="AN55" s="104">
        <f t="shared" si="8"/>
        <v>1.2662283676946804E-3</v>
      </c>
    </row>
    <row r="56" spans="1:40" x14ac:dyDescent="0.4">
      <c r="A56" s="29">
        <v>80</v>
      </c>
      <c r="B56" s="12">
        <f t="shared" si="11"/>
        <v>0.45111793894107888</v>
      </c>
      <c r="C56" s="183">
        <f t="shared" si="10"/>
        <v>0.37016678676029952</v>
      </c>
      <c r="D56" s="183">
        <f t="shared" si="10"/>
        <v>0.30389014758779664</v>
      </c>
      <c r="E56" s="104">
        <f t="shared" si="10"/>
        <v>0.24960114210178044</v>
      </c>
      <c r="F56" s="183">
        <f t="shared" si="10"/>
        <v>0.20510972816665585</v>
      </c>
      <c r="G56" s="183">
        <f t="shared" si="10"/>
        <v>0.16862993229750833</v>
      </c>
      <c r="H56" s="183">
        <f t="shared" si="10"/>
        <v>0.13870456946793663</v>
      </c>
      <c r="I56" s="183">
        <f t="shared" si="10"/>
        <v>0.11414412313238624</v>
      </c>
      <c r="J56" s="12">
        <f t="shared" si="10"/>
        <v>9.3977096625217166E-2</v>
      </c>
      <c r="K56" s="183">
        <f t="shared" si="10"/>
        <v>7.740966245609171E-2</v>
      </c>
      <c r="L56" s="183">
        <f t="shared" si="10"/>
        <v>6.3792851689905838E-2</v>
      </c>
      <c r="M56" s="104">
        <f t="shared" si="10"/>
        <v>5.2595861038403732E-2</v>
      </c>
      <c r="N56" s="183">
        <f t="shared" si="10"/>
        <v>4.3384326126600647E-2</v>
      </c>
      <c r="O56" s="183">
        <f t="shared" si="10"/>
        <v>3.5802628185562166E-2</v>
      </c>
      <c r="P56" s="183">
        <f t="shared" si="10"/>
        <v>2.9559478257604004E-2</v>
      </c>
      <c r="Q56" s="104">
        <f t="shared" si="10"/>
        <v>2.4416165998786234E-2</v>
      </c>
      <c r="S56" s="12">
        <v>80</v>
      </c>
      <c r="T56" s="183">
        <f t="shared" si="9"/>
        <v>2.0176975860151457E-2</v>
      </c>
      <c r="U56" s="183">
        <f t="shared" si="9"/>
        <v>1.6681367083760699E-2</v>
      </c>
      <c r="V56" s="183">
        <f t="shared" si="9"/>
        <v>1.3797589800054856E-2</v>
      </c>
      <c r="W56" s="183">
        <f t="shared" si="9"/>
        <v>1.141747097494143E-2</v>
      </c>
      <c r="X56" s="12">
        <f t="shared" si="9"/>
        <v>9.4521537828278993E-3</v>
      </c>
      <c r="Y56" s="183">
        <f t="shared" si="9"/>
        <v>7.8286143979071215E-3</v>
      </c>
      <c r="Z56" s="183">
        <f t="shared" si="9"/>
        <v>6.4868129944225831E-3</v>
      </c>
      <c r="AA56" s="104">
        <f t="shared" si="9"/>
        <v>5.3773623763231004E-3</v>
      </c>
      <c r="AB56" s="183">
        <f t="shared" si="9"/>
        <v>4.4596192885505469E-3</v>
      </c>
      <c r="AC56" s="183">
        <f t="shared" si="9"/>
        <v>3.700121042777759E-3</v>
      </c>
      <c r="AD56" s="183">
        <f t="shared" si="9"/>
        <v>3.071304385435728E-3</v>
      </c>
      <c r="AE56" s="183">
        <f t="shared" si="9"/>
        <v>2.5504551650016422E-3</v>
      </c>
      <c r="AF56" s="12">
        <f t="shared" si="9"/>
        <v>2.1188468204961204E-3</v>
      </c>
      <c r="AG56" s="183">
        <f t="shared" si="9"/>
        <v>1.7610334204121291E-3</v>
      </c>
      <c r="AH56" s="183">
        <f t="shared" si="9"/>
        <v>1.4642692602862834E-3</v>
      </c>
      <c r="AI56" s="104">
        <f t="shared" si="9"/>
        <v>1.2180321449523875E-3</v>
      </c>
      <c r="AJ56" s="183">
        <f t="shared" si="8"/>
        <v>1.0136316548909922E-3</v>
      </c>
      <c r="AK56" s="183">
        <f t="shared" si="8"/>
        <v>8.4388710091129579E-4</v>
      </c>
      <c r="AL56" s="183">
        <f t="shared" si="8"/>
        <v>7.0286265050672472E-4</v>
      </c>
      <c r="AM56" s="183">
        <f t="shared" si="8"/>
        <v>5.8564937866857614E-4</v>
      </c>
      <c r="AN56" s="104">
        <f t="shared" si="8"/>
        <v>4.8818585004999342E-4</v>
      </c>
    </row>
    <row r="57" spans="1:40" x14ac:dyDescent="0.4">
      <c r="A57" s="29">
        <v>90</v>
      </c>
      <c r="B57" s="12">
        <f t="shared" si="11"/>
        <v>0.40839118515134432</v>
      </c>
      <c r="C57" s="183">
        <f t="shared" si="10"/>
        <v>0.32692424556239957</v>
      </c>
      <c r="D57" s="183">
        <f t="shared" si="10"/>
        <v>0.26185218221962281</v>
      </c>
      <c r="E57" s="104">
        <f t="shared" si="10"/>
        <v>0.20984681850659984</v>
      </c>
      <c r="F57" s="183">
        <f t="shared" si="10"/>
        <v>0.16826141678937137</v>
      </c>
      <c r="G57" s="183">
        <f t="shared" si="10"/>
        <v>0.13498996938800106</v>
      </c>
      <c r="H57" s="183">
        <f t="shared" si="10"/>
        <v>0.10835578798040717</v>
      </c>
      <c r="I57" s="183">
        <f t="shared" si="10"/>
        <v>8.7023240402042651E-2</v>
      </c>
      <c r="J57" s="12">
        <f t="shared" si="10"/>
        <v>6.9927785738485654E-2</v>
      </c>
      <c r="K57" s="183">
        <f t="shared" si="10"/>
        <v>5.6220482747987278E-2</v>
      </c>
      <c r="L57" s="183">
        <f t="shared" si="10"/>
        <v>4.5223952743171487E-2</v>
      </c>
      <c r="M57" s="104">
        <f t="shared" si="10"/>
        <v>3.6397412899879036E-2</v>
      </c>
      <c r="N57" s="183">
        <f t="shared" si="10"/>
        <v>2.9308896219784344E-2</v>
      </c>
      <c r="O57" s="183">
        <f t="shared" si="10"/>
        <v>2.3613168809467306E-2</v>
      </c>
      <c r="P57" s="183">
        <f t="shared" si="10"/>
        <v>1.903416631643641E-2</v>
      </c>
      <c r="Q57" s="104">
        <f t="shared" si="10"/>
        <v>1.5351016996898281E-2</v>
      </c>
      <c r="S57" s="12">
        <v>90</v>
      </c>
      <c r="T57" s="183">
        <f t="shared" si="9"/>
        <v>1.2386912896918942E-2</v>
      </c>
      <c r="U57" s="183">
        <f t="shared" si="9"/>
        <v>1.0000243945896867E-2</v>
      </c>
      <c r="V57" s="183">
        <f t="shared" si="9"/>
        <v>8.0775309913505549E-3</v>
      </c>
      <c r="W57" s="183">
        <f t="shared" si="9"/>
        <v>6.5277897160983594E-3</v>
      </c>
      <c r="X57" s="12">
        <f t="shared" si="9"/>
        <v>5.2780333029295717E-3</v>
      </c>
      <c r="Y57" s="183">
        <f t="shared" si="9"/>
        <v>4.2696818467339625E-3</v>
      </c>
      <c r="Z57" s="183">
        <f t="shared" si="9"/>
        <v>3.4556941696817938E-3</v>
      </c>
      <c r="AA57" s="104">
        <f t="shared" si="9"/>
        <v>2.7982754819237412E-3</v>
      </c>
      <c r="AB57" s="183">
        <f t="shared" si="9"/>
        <v>2.2670443085250043E-3</v>
      </c>
      <c r="AC57" s="183">
        <f t="shared" si="9"/>
        <v>1.8375658995803941E-3</v>
      </c>
      <c r="AD57" s="183">
        <f t="shared" si="9"/>
        <v>1.4901782397790759E-3</v>
      </c>
      <c r="AE57" s="183">
        <f t="shared" si="9"/>
        <v>1.2090517919255729E-3</v>
      </c>
      <c r="AF57" s="12">
        <f t="shared" si="9"/>
        <v>9.8143604950274091E-4</v>
      </c>
      <c r="AG57" s="183">
        <f t="shared" si="9"/>
        <v>7.9705547206904744E-4</v>
      </c>
      <c r="AH57" s="183">
        <f t="shared" si="9"/>
        <v>6.4762493751148659E-4</v>
      </c>
      <c r="AI57" s="104">
        <f t="shared" si="9"/>
        <v>5.2646086572338022E-4</v>
      </c>
      <c r="AJ57" s="183">
        <f t="shared" si="8"/>
        <v>4.2816896523751653E-4</v>
      </c>
      <c r="AK57" s="183">
        <f t="shared" si="8"/>
        <v>3.4839337840777865E-4</v>
      </c>
      <c r="AL57" s="183">
        <f t="shared" si="8"/>
        <v>2.8361505080875133E-4</v>
      </c>
      <c r="AM57" s="183">
        <f t="shared" si="8"/>
        <v>2.3098958453616366E-4</v>
      </c>
      <c r="AN57" s="104">
        <f t="shared" si="8"/>
        <v>1.8821677848122645E-4</v>
      </c>
    </row>
    <row r="58" spans="1:40" x14ac:dyDescent="0.4">
      <c r="A58" s="30">
        <v>100</v>
      </c>
      <c r="B58" s="15">
        <f t="shared" si="11"/>
        <v>0.36971121232911885</v>
      </c>
      <c r="C58" s="182">
        <f t="shared" si="10"/>
        <v>0.28873325797798727</v>
      </c>
      <c r="D58" s="182">
        <f t="shared" si="10"/>
        <v>0.22562944497359547</v>
      </c>
      <c r="E58" s="19">
        <f t="shared" si="10"/>
        <v>0.17642422172645872</v>
      </c>
      <c r="F58" s="182">
        <f t="shared" si="10"/>
        <v>0.13803296719774574</v>
      </c>
      <c r="G58" s="182">
        <f t="shared" si="10"/>
        <v>0.10806083823377494</v>
      </c>
      <c r="H58" s="182">
        <f t="shared" si="10"/>
        <v>8.4647368388025807E-2</v>
      </c>
      <c r="I58" s="182">
        <f t="shared" si="10"/>
        <v>6.6346336212932913E-2</v>
      </c>
      <c r="J58" s="15">
        <f t="shared" si="10"/>
        <v>5.2032839850209185E-2</v>
      </c>
      <c r="K58" s="182">
        <f t="shared" si="10"/>
        <v>4.0831371435181896E-2</v>
      </c>
      <c r="L58" s="182">
        <f t="shared" si="10"/>
        <v>3.2060110929955921E-2</v>
      </c>
      <c r="M58" s="19">
        <f t="shared" si="10"/>
        <v>2.5187755075194562E-2</v>
      </c>
      <c r="N58" s="182">
        <f t="shared" si="10"/>
        <v>1.9800040113920201E-2</v>
      </c>
      <c r="O58" s="182">
        <f t="shared" si="10"/>
        <v>1.5573765655819957E-2</v>
      </c>
      <c r="P58" s="182">
        <f t="shared" si="10"/>
        <v>1.2256626595517227E-2</v>
      </c>
      <c r="Q58" s="19">
        <f t="shared" si="10"/>
        <v>9.6515449170346615E-3</v>
      </c>
      <c r="S58" s="15">
        <v>100</v>
      </c>
      <c r="T58" s="182">
        <f t="shared" si="9"/>
        <v>7.6044899978735007E-3</v>
      </c>
      <c r="U58" s="182">
        <f t="shared" si="9"/>
        <v>5.9950049942130703E-3</v>
      </c>
      <c r="V58" s="182">
        <f t="shared" si="9"/>
        <v>4.72883364861081E-3</v>
      </c>
      <c r="W58" s="182">
        <f t="shared" si="9"/>
        <v>3.7321784019528088E-3</v>
      </c>
      <c r="X58" s="15">
        <f t="shared" si="9"/>
        <v>2.9472262287399209E-3</v>
      </c>
      <c r="Y58" s="182">
        <f t="shared" si="9"/>
        <v>2.3286602386755873E-3</v>
      </c>
      <c r="Z58" s="182">
        <f t="shared" si="9"/>
        <v>1.8409382549859883E-3</v>
      </c>
      <c r="AA58" s="19">
        <f t="shared" si="9"/>
        <v>1.4561684939094119E-3</v>
      </c>
      <c r="AB58" s="182">
        <f t="shared" si="9"/>
        <v>1.152450369476727E-3</v>
      </c>
      <c r="AC58" s="182">
        <f t="shared" si="9"/>
        <v>9.1257783090408873E-4</v>
      </c>
      <c r="AD58" s="182">
        <f t="shared" si="9"/>
        <v>7.2302543402777105E-4</v>
      </c>
      <c r="AE58" s="182">
        <f t="shared" si="9"/>
        <v>5.7315504135023584E-4</v>
      </c>
      <c r="AF58" s="15">
        <f t="shared" si="9"/>
        <v>4.5459478710122725E-4</v>
      </c>
      <c r="AG58" s="182">
        <f t="shared" si="9"/>
        <v>3.607526229721044E-4</v>
      </c>
      <c r="AH58" s="182">
        <f t="shared" si="9"/>
        <v>2.8643506427551127E-4</v>
      </c>
      <c r="AI58" s="19">
        <f t="shared" si="9"/>
        <v>2.2754821725090436E-4</v>
      </c>
      <c r="AJ58" s="182">
        <f t="shared" si="8"/>
        <v>1.8086319809367156E-4</v>
      </c>
      <c r="AK58" s="182">
        <f t="shared" si="8"/>
        <v>1.4383197229500511E-4</v>
      </c>
      <c r="AL58" s="182">
        <f t="shared" si="8"/>
        <v>1.1444269657415955E-4</v>
      </c>
      <c r="AM58" s="182">
        <f t="shared" si="8"/>
        <v>9.1106027100191331E-5</v>
      </c>
      <c r="AN58" s="19">
        <f t="shared" si="8"/>
        <v>7.2565715901481509E-5</v>
      </c>
    </row>
  </sheetData>
  <mergeCells count="39">
    <mergeCell ref="AJ2:AJ3"/>
    <mergeCell ref="AK2:AK3"/>
    <mergeCell ref="AL2:AL3"/>
    <mergeCell ref="AM2:AM3"/>
    <mergeCell ref="AN2:AN3"/>
    <mergeCell ref="V2:V3"/>
    <mergeCell ref="AI2:AI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  <mergeCell ref="AH2:AH3"/>
    <mergeCell ref="O2:O3"/>
    <mergeCell ref="P2:P3"/>
    <mergeCell ref="Q2:Q3"/>
    <mergeCell ref="T2:T3"/>
    <mergeCell ref="U2:U3"/>
    <mergeCell ref="A1:Q1"/>
    <mergeCell ref="S1:AI1"/>
    <mergeCell ref="B2:B3"/>
    <mergeCell ref="C2:C3"/>
    <mergeCell ref="D2:D3"/>
    <mergeCell ref="E2:E3"/>
    <mergeCell ref="F2:F3"/>
    <mergeCell ref="G2:G3"/>
    <mergeCell ref="H2:H3"/>
    <mergeCell ref="I2:I3"/>
    <mergeCell ref="W2:W3"/>
    <mergeCell ref="J2:J3"/>
    <mergeCell ref="K2:K3"/>
    <mergeCell ref="L2:L3"/>
    <mergeCell ref="M2:M3"/>
    <mergeCell ref="N2:N3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8"/>
  <sheetViews>
    <sheetView zoomScaleNormal="100" workbookViewId="0">
      <selection sqref="A1:Q1"/>
    </sheetView>
  </sheetViews>
  <sheetFormatPr defaultRowHeight="16.5" x14ac:dyDescent="0.4"/>
  <cols>
    <col min="1" max="1" width="3.69921875" style="175" customWidth="1"/>
    <col min="2" max="17" width="5.8984375" style="175" customWidth="1"/>
    <col min="18" max="18" width="2.09765625" style="175" customWidth="1"/>
    <col min="19" max="19" width="3.69921875" style="175" customWidth="1"/>
    <col min="20" max="40" width="5.8984375" style="175" customWidth="1"/>
    <col min="41" max="16384" width="8.796875" style="175"/>
  </cols>
  <sheetData>
    <row r="1" spans="1:40" x14ac:dyDescent="0.4">
      <c r="A1" s="245" t="s">
        <v>243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S1" s="245" t="s">
        <v>243</v>
      </c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</row>
    <row r="2" spans="1:40" x14ac:dyDescent="0.4">
      <c r="A2" s="220" t="s">
        <v>240</v>
      </c>
      <c r="B2" s="269">
        <v>1</v>
      </c>
      <c r="C2" s="265">
        <v>1.25</v>
      </c>
      <c r="D2" s="265">
        <v>1.5</v>
      </c>
      <c r="E2" s="261">
        <v>1.75</v>
      </c>
      <c r="F2" s="267">
        <v>2</v>
      </c>
      <c r="G2" s="265">
        <v>2.25</v>
      </c>
      <c r="H2" s="265">
        <v>2.5</v>
      </c>
      <c r="I2" s="265">
        <v>2.75</v>
      </c>
      <c r="J2" s="269">
        <v>3</v>
      </c>
      <c r="K2" s="265">
        <v>3.25</v>
      </c>
      <c r="L2" s="265">
        <v>3.5</v>
      </c>
      <c r="M2" s="261">
        <v>3.75</v>
      </c>
      <c r="N2" s="267">
        <v>4</v>
      </c>
      <c r="O2" s="265">
        <v>4.25</v>
      </c>
      <c r="P2" s="265">
        <v>4.5</v>
      </c>
      <c r="Q2" s="261">
        <v>4.75</v>
      </c>
      <c r="R2" s="218"/>
      <c r="S2" s="219" t="s">
        <v>240</v>
      </c>
      <c r="T2" s="267">
        <v>5</v>
      </c>
      <c r="U2" s="265">
        <v>5.25</v>
      </c>
      <c r="V2" s="265">
        <v>5.5</v>
      </c>
      <c r="W2" s="265">
        <v>5.75</v>
      </c>
      <c r="X2" s="269">
        <v>6</v>
      </c>
      <c r="Y2" s="265">
        <v>6.25</v>
      </c>
      <c r="Z2" s="265">
        <v>6.5</v>
      </c>
      <c r="AA2" s="261">
        <v>6.75</v>
      </c>
      <c r="AB2" s="267">
        <v>7</v>
      </c>
      <c r="AC2" s="265">
        <v>7.25</v>
      </c>
      <c r="AD2" s="265">
        <v>7.5</v>
      </c>
      <c r="AE2" s="265">
        <v>7.75</v>
      </c>
      <c r="AF2" s="269">
        <v>8</v>
      </c>
      <c r="AG2" s="265">
        <v>8.25</v>
      </c>
      <c r="AH2" s="265">
        <v>8.5</v>
      </c>
      <c r="AI2" s="261">
        <v>8.75</v>
      </c>
      <c r="AJ2" s="267">
        <v>9</v>
      </c>
      <c r="AK2" s="265">
        <v>9.25</v>
      </c>
      <c r="AL2" s="265">
        <v>9.5</v>
      </c>
      <c r="AM2" s="265">
        <v>9.75</v>
      </c>
      <c r="AN2" s="263">
        <v>10</v>
      </c>
    </row>
    <row r="3" spans="1:40" x14ac:dyDescent="0.4">
      <c r="A3" s="221" t="s">
        <v>21</v>
      </c>
      <c r="B3" s="270"/>
      <c r="C3" s="266"/>
      <c r="D3" s="266"/>
      <c r="E3" s="262"/>
      <c r="F3" s="268"/>
      <c r="G3" s="266"/>
      <c r="H3" s="266"/>
      <c r="I3" s="266"/>
      <c r="J3" s="270"/>
      <c r="K3" s="266"/>
      <c r="L3" s="266"/>
      <c r="M3" s="262"/>
      <c r="N3" s="268"/>
      <c r="O3" s="266"/>
      <c r="P3" s="266"/>
      <c r="Q3" s="262"/>
      <c r="R3" s="218"/>
      <c r="S3" s="222" t="s">
        <v>21</v>
      </c>
      <c r="T3" s="268"/>
      <c r="U3" s="266"/>
      <c r="V3" s="266"/>
      <c r="W3" s="266"/>
      <c r="X3" s="270"/>
      <c r="Y3" s="266"/>
      <c r="Z3" s="266"/>
      <c r="AA3" s="262"/>
      <c r="AB3" s="268"/>
      <c r="AC3" s="266"/>
      <c r="AD3" s="266"/>
      <c r="AE3" s="266"/>
      <c r="AF3" s="270"/>
      <c r="AG3" s="266"/>
      <c r="AH3" s="266"/>
      <c r="AI3" s="262"/>
      <c r="AJ3" s="268"/>
      <c r="AK3" s="266"/>
      <c r="AL3" s="266"/>
      <c r="AM3" s="266"/>
      <c r="AN3" s="264"/>
    </row>
    <row r="4" spans="1:40" x14ac:dyDescent="0.4">
      <c r="A4" s="29">
        <v>1</v>
      </c>
      <c r="B4" s="12">
        <f>(((1+B$2*0.01)^$A4)-1)/(B$2*0.01)</f>
        <v>1.0000000000000009</v>
      </c>
      <c r="C4" s="183">
        <f t="shared" ref="C4:Q19" si="0">(((1+C$2*0.01)^$A4)-1)/(C$2*0.01)</f>
        <v>0.99999999999999645</v>
      </c>
      <c r="D4" s="183">
        <f t="shared" si="0"/>
        <v>0.99999999999999356</v>
      </c>
      <c r="E4" s="104">
        <f t="shared" si="0"/>
        <v>1.000000000000004</v>
      </c>
      <c r="F4" s="183">
        <f t="shared" si="0"/>
        <v>1.0000000000000009</v>
      </c>
      <c r="G4" s="183">
        <f t="shared" si="0"/>
        <v>0.99999999999999845</v>
      </c>
      <c r="H4" s="183">
        <f t="shared" si="0"/>
        <v>0.99999999999999645</v>
      </c>
      <c r="I4" s="183">
        <f t="shared" si="0"/>
        <v>1.0000000000000029</v>
      </c>
      <c r="J4" s="12">
        <f t="shared" si="0"/>
        <v>1.0000000000000009</v>
      </c>
      <c r="K4" s="183">
        <f t="shared" si="0"/>
        <v>0.99999999999999911</v>
      </c>
      <c r="L4" s="183">
        <f t="shared" si="0"/>
        <v>0.99999999999999767</v>
      </c>
      <c r="M4" s="104">
        <f t="shared" si="0"/>
        <v>1.0000000000000024</v>
      </c>
      <c r="N4" s="183">
        <f t="shared" si="0"/>
        <v>1.0000000000000009</v>
      </c>
      <c r="O4" s="183">
        <f t="shared" si="0"/>
        <v>0.99999999999999956</v>
      </c>
      <c r="P4" s="183">
        <f t="shared" si="0"/>
        <v>0.99999999999999845</v>
      </c>
      <c r="Q4" s="104">
        <f t="shared" si="0"/>
        <v>1.000000000000002</v>
      </c>
      <c r="S4" s="12">
        <v>1</v>
      </c>
      <c r="T4" s="183">
        <f>(((1+T$2*0.01)^$A4)-1)/(T$2*0.01)</f>
        <v>1.0000000000000009</v>
      </c>
      <c r="U4" s="183">
        <f>(((1+U$2*0.01)^$A4)-1)/(U$2*0.01)</f>
        <v>0.99999999999999989</v>
      </c>
      <c r="V4" s="183">
        <f t="shared" ref="V4:AN17" si="1">(((1+V$2*0.01)^$A4)-1)/(V$2*0.01)</f>
        <v>0.99999999999999889</v>
      </c>
      <c r="W4" s="183">
        <f t="shared" si="1"/>
        <v>1.0000000000000018</v>
      </c>
      <c r="X4" s="12">
        <f t="shared" si="1"/>
        <v>1.0000000000000009</v>
      </c>
      <c r="Y4" s="183">
        <f t="shared" si="1"/>
        <v>1</v>
      </c>
      <c r="Z4" s="183">
        <f t="shared" si="1"/>
        <v>0.99999999999999911</v>
      </c>
      <c r="AA4" s="104">
        <f t="shared" si="1"/>
        <v>0.99999999999999833</v>
      </c>
      <c r="AB4" s="183">
        <f t="shared" si="1"/>
        <v>1.0000000000000009</v>
      </c>
      <c r="AC4" s="183">
        <f t="shared" si="1"/>
        <v>1.0000000000000002</v>
      </c>
      <c r="AD4" s="183">
        <f t="shared" si="1"/>
        <v>0.99999999999999944</v>
      </c>
      <c r="AE4" s="183">
        <f t="shared" si="1"/>
        <v>0.99999999999999878</v>
      </c>
      <c r="AF4" s="12">
        <f t="shared" si="1"/>
        <v>1.0000000000000009</v>
      </c>
      <c r="AG4" s="183">
        <f t="shared" si="1"/>
        <v>1.0000000000000002</v>
      </c>
      <c r="AH4" s="183">
        <f t="shared" si="1"/>
        <v>0.99999999999999956</v>
      </c>
      <c r="AI4" s="104">
        <f t="shared" si="1"/>
        <v>0.99999999999999889</v>
      </c>
      <c r="AJ4" s="183">
        <f t="shared" si="1"/>
        <v>1.0000000000000009</v>
      </c>
      <c r="AK4" s="183">
        <f t="shared" si="1"/>
        <v>1.0000000000000002</v>
      </c>
      <c r="AL4" s="183">
        <f t="shared" si="1"/>
        <v>0.99999999999999967</v>
      </c>
      <c r="AM4" s="183">
        <f t="shared" si="1"/>
        <v>0.99999999999999911</v>
      </c>
      <c r="AN4" s="104">
        <f t="shared" si="1"/>
        <v>1.0000000000000009</v>
      </c>
    </row>
    <row r="5" spans="1:40" x14ac:dyDescent="0.4">
      <c r="A5" s="29">
        <v>2</v>
      </c>
      <c r="B5" s="12">
        <f t="shared" ref="B5:Q34" si="2">(((1+B$2*0.01)^$A5)-1)/(B$2*0.01)</f>
        <v>2.0100000000000007</v>
      </c>
      <c r="C5" s="183">
        <f t="shared" si="0"/>
        <v>2.0124999999999993</v>
      </c>
      <c r="D5" s="183">
        <f t="shared" si="0"/>
        <v>2.0149999999999819</v>
      </c>
      <c r="E5" s="104">
        <f t="shared" si="0"/>
        <v>2.0175000000000054</v>
      </c>
      <c r="F5" s="183">
        <f t="shared" si="0"/>
        <v>2.0199999999999996</v>
      </c>
      <c r="G5" s="183">
        <f t="shared" si="0"/>
        <v>2.0224999999999937</v>
      </c>
      <c r="H5" s="183">
        <f t="shared" si="0"/>
        <v>2.0249999999999968</v>
      </c>
      <c r="I5" s="183">
        <f t="shared" si="0"/>
        <v>2.0275000000000065</v>
      </c>
      <c r="J5" s="12">
        <f t="shared" si="0"/>
        <v>2.0299999999999985</v>
      </c>
      <c r="K5" s="183">
        <f t="shared" si="0"/>
        <v>2.0324999999999975</v>
      </c>
      <c r="L5" s="183">
        <f t="shared" si="0"/>
        <v>2.0349999999999961</v>
      </c>
      <c r="M5" s="104">
        <f t="shared" si="0"/>
        <v>2.0375000000000063</v>
      </c>
      <c r="N5" s="183">
        <f t="shared" si="0"/>
        <v>2.0400000000000027</v>
      </c>
      <c r="O5" s="183">
        <f t="shared" si="0"/>
        <v>2.0424999999999991</v>
      </c>
      <c r="P5" s="183">
        <f t="shared" si="0"/>
        <v>2.0449999999999955</v>
      </c>
      <c r="Q5" s="104">
        <f t="shared" si="0"/>
        <v>2.0475000000000056</v>
      </c>
      <c r="S5" s="12">
        <v>2</v>
      </c>
      <c r="T5" s="183">
        <f t="shared" ref="T5:AI32" si="3">(((1+T$2*0.01)^$A5)-1)/(T$2*0.01)</f>
        <v>2.0500000000000007</v>
      </c>
      <c r="U5" s="183">
        <f t="shared" si="3"/>
        <v>2.0525000000000002</v>
      </c>
      <c r="V5" s="183">
        <f t="shared" si="1"/>
        <v>2.0549999999999988</v>
      </c>
      <c r="W5" s="183">
        <f t="shared" si="1"/>
        <v>2.0575000000000045</v>
      </c>
      <c r="X5" s="12">
        <f t="shared" si="1"/>
        <v>2.0600000000000027</v>
      </c>
      <c r="Y5" s="183">
        <f t="shared" si="1"/>
        <v>2.0625</v>
      </c>
      <c r="Z5" s="183">
        <f t="shared" si="1"/>
        <v>2.0649999999999973</v>
      </c>
      <c r="AA5" s="104">
        <f t="shared" si="1"/>
        <v>2.0674999999999972</v>
      </c>
      <c r="AB5" s="183">
        <f t="shared" si="1"/>
        <v>2.0700000000000003</v>
      </c>
      <c r="AC5" s="183">
        <f t="shared" si="1"/>
        <v>2.0724999999999998</v>
      </c>
      <c r="AD5" s="183">
        <f t="shared" si="1"/>
        <v>2.0749999999999988</v>
      </c>
      <c r="AE5" s="183">
        <f t="shared" si="1"/>
        <v>2.0774999999999975</v>
      </c>
      <c r="AF5" s="12">
        <f t="shared" si="1"/>
        <v>2.0800000000000014</v>
      </c>
      <c r="AG5" s="183">
        <f t="shared" si="1"/>
        <v>2.0824999999999991</v>
      </c>
      <c r="AH5" s="183">
        <f t="shared" si="1"/>
        <v>2.0849999999999995</v>
      </c>
      <c r="AI5" s="104">
        <f t="shared" si="1"/>
        <v>2.0874999999999968</v>
      </c>
      <c r="AJ5" s="183">
        <f t="shared" si="1"/>
        <v>2.0900000000000016</v>
      </c>
      <c r="AK5" s="183">
        <f t="shared" si="1"/>
        <v>2.0925000000000011</v>
      </c>
      <c r="AL5" s="183">
        <f t="shared" si="1"/>
        <v>2.0950000000000002</v>
      </c>
      <c r="AM5" s="183">
        <f t="shared" si="1"/>
        <v>2.0974999999999988</v>
      </c>
      <c r="AN5" s="104">
        <f t="shared" si="1"/>
        <v>2.1000000000000019</v>
      </c>
    </row>
    <row r="6" spans="1:40" x14ac:dyDescent="0.4">
      <c r="A6" s="29">
        <v>3</v>
      </c>
      <c r="B6" s="12">
        <f t="shared" si="2"/>
        <v>3.0300999999999911</v>
      </c>
      <c r="C6" s="183">
        <f t="shared" si="0"/>
        <v>3.0376562499999871</v>
      </c>
      <c r="D6" s="183">
        <f t="shared" si="0"/>
        <v>3.0452249999999736</v>
      </c>
      <c r="E6" s="104">
        <f t="shared" si="0"/>
        <v>3.0528062500000046</v>
      </c>
      <c r="F6" s="183">
        <f t="shared" si="0"/>
        <v>3.0603999999999965</v>
      </c>
      <c r="G6" s="183">
        <f t="shared" si="0"/>
        <v>3.0680062499999909</v>
      </c>
      <c r="H6" s="183">
        <f t="shared" si="0"/>
        <v>3.0756249999999952</v>
      </c>
      <c r="I6" s="183">
        <f t="shared" si="0"/>
        <v>3.0832562500000065</v>
      </c>
      <c r="J6" s="12">
        <f t="shared" si="0"/>
        <v>3.0909000000000004</v>
      </c>
      <c r="K6" s="183">
        <f t="shared" si="0"/>
        <v>3.0985562499999935</v>
      </c>
      <c r="L6" s="183">
        <f t="shared" si="0"/>
        <v>3.1062249999999922</v>
      </c>
      <c r="M6" s="104">
        <f t="shared" si="0"/>
        <v>3.1139062500000079</v>
      </c>
      <c r="N6" s="183">
        <f t="shared" si="0"/>
        <v>3.1216000000000022</v>
      </c>
      <c r="O6" s="183">
        <f t="shared" si="0"/>
        <v>3.12930625</v>
      </c>
      <c r="P6" s="183">
        <f t="shared" si="0"/>
        <v>3.137024999999996</v>
      </c>
      <c r="Q6" s="104">
        <f t="shared" si="0"/>
        <v>3.1447562500000079</v>
      </c>
      <c r="S6" s="12">
        <v>3</v>
      </c>
      <c r="T6" s="183">
        <f t="shared" si="3"/>
        <v>3.1525000000000025</v>
      </c>
      <c r="U6" s="183">
        <f t="shared" si="3"/>
        <v>3.1602562499999989</v>
      </c>
      <c r="V6" s="183">
        <f t="shared" si="1"/>
        <v>3.1680249999999965</v>
      </c>
      <c r="W6" s="183">
        <f t="shared" si="1"/>
        <v>3.1758062500000066</v>
      </c>
      <c r="X6" s="12">
        <f t="shared" si="1"/>
        <v>3.1836000000000051</v>
      </c>
      <c r="Y6" s="183">
        <f t="shared" si="1"/>
        <v>3.19140625</v>
      </c>
      <c r="Z6" s="183">
        <f t="shared" si="1"/>
        <v>3.1992249999999953</v>
      </c>
      <c r="AA6" s="104">
        <f t="shared" si="1"/>
        <v>3.2070562499999937</v>
      </c>
      <c r="AB6" s="183">
        <f t="shared" si="1"/>
        <v>3.214900000000001</v>
      </c>
      <c r="AC6" s="183">
        <f t="shared" si="1"/>
        <v>3.2227562499999989</v>
      </c>
      <c r="AD6" s="183">
        <f t="shared" si="1"/>
        <v>3.2306249999999981</v>
      </c>
      <c r="AE6" s="183">
        <f t="shared" si="1"/>
        <v>3.2385062499999964</v>
      </c>
      <c r="AF6" s="12">
        <f t="shared" si="1"/>
        <v>3.2464000000000022</v>
      </c>
      <c r="AG6" s="183">
        <f t="shared" si="1"/>
        <v>3.2543062500000004</v>
      </c>
      <c r="AH6" s="183">
        <f t="shared" si="1"/>
        <v>3.2622249999999999</v>
      </c>
      <c r="AI6" s="104">
        <f t="shared" si="1"/>
        <v>3.2701562499999954</v>
      </c>
      <c r="AJ6" s="183">
        <f t="shared" si="1"/>
        <v>3.2781000000000025</v>
      </c>
      <c r="AK6" s="183">
        <f t="shared" si="1"/>
        <v>3.2860562500000019</v>
      </c>
      <c r="AL6" s="183">
        <f t="shared" si="1"/>
        <v>3.2940249999999991</v>
      </c>
      <c r="AM6" s="183">
        <f t="shared" si="1"/>
        <v>3.3020062499999971</v>
      </c>
      <c r="AN6" s="104">
        <f t="shared" si="1"/>
        <v>3.3100000000000041</v>
      </c>
    </row>
    <row r="7" spans="1:40" x14ac:dyDescent="0.4">
      <c r="A7" s="29">
        <v>4</v>
      </c>
      <c r="B7" s="12">
        <f t="shared" si="2"/>
        <v>4.0604010000000024</v>
      </c>
      <c r="C7" s="183">
        <f t="shared" si="0"/>
        <v>4.0756269531249956</v>
      </c>
      <c r="D7" s="183">
        <f t="shared" si="0"/>
        <v>4.0909033749999626</v>
      </c>
      <c r="E7" s="104">
        <f t="shared" si="0"/>
        <v>4.106230359375016</v>
      </c>
      <c r="F7" s="183">
        <f t="shared" si="0"/>
        <v>4.1216079999999984</v>
      </c>
      <c r="G7" s="183">
        <f t="shared" si="0"/>
        <v>4.1370363906249903</v>
      </c>
      <c r="H7" s="183">
        <f t="shared" si="0"/>
        <v>4.1525156249999906</v>
      </c>
      <c r="I7" s="183">
        <f t="shared" si="0"/>
        <v>4.1680457968750098</v>
      </c>
      <c r="J7" s="12">
        <f t="shared" si="0"/>
        <v>4.1836269999999978</v>
      </c>
      <c r="K7" s="183">
        <f t="shared" si="0"/>
        <v>4.199259328124997</v>
      </c>
      <c r="L7" s="183">
        <f t="shared" si="0"/>
        <v>4.2149428749999904</v>
      </c>
      <c r="M7" s="104">
        <f t="shared" si="0"/>
        <v>4.2306777343750159</v>
      </c>
      <c r="N7" s="183">
        <f t="shared" si="0"/>
        <v>4.2464640000000049</v>
      </c>
      <c r="O7" s="183">
        <f t="shared" si="0"/>
        <v>4.2623017656249962</v>
      </c>
      <c r="P7" s="183">
        <f t="shared" si="0"/>
        <v>4.2781911249999887</v>
      </c>
      <c r="Q7" s="104">
        <f t="shared" si="0"/>
        <v>4.2941321718750105</v>
      </c>
      <c r="S7" s="12">
        <v>4</v>
      </c>
      <c r="T7" s="183">
        <f t="shared" si="3"/>
        <v>4.3101250000000002</v>
      </c>
      <c r="U7" s="183">
        <f t="shared" si="3"/>
        <v>4.3261697031249993</v>
      </c>
      <c r="V7" s="183">
        <f t="shared" si="1"/>
        <v>4.3422663749999968</v>
      </c>
      <c r="W7" s="183">
        <f t="shared" si="1"/>
        <v>4.3584151093750094</v>
      </c>
      <c r="X7" s="12">
        <f t="shared" si="1"/>
        <v>4.3746160000000058</v>
      </c>
      <c r="Y7" s="183">
        <f t="shared" si="1"/>
        <v>4.390869140625</v>
      </c>
      <c r="Z7" s="183">
        <f t="shared" si="1"/>
        <v>4.4071746249999935</v>
      </c>
      <c r="AA7" s="104">
        <f t="shared" si="1"/>
        <v>4.4235325468749931</v>
      </c>
      <c r="AB7" s="183">
        <f t="shared" si="1"/>
        <v>4.4399429999999995</v>
      </c>
      <c r="AC7" s="183">
        <f t="shared" si="1"/>
        <v>4.456406078125001</v>
      </c>
      <c r="AD7" s="183">
        <f t="shared" si="1"/>
        <v>4.472921874999999</v>
      </c>
      <c r="AE7" s="183">
        <f t="shared" si="1"/>
        <v>4.4894904843749934</v>
      </c>
      <c r="AF7" s="12">
        <f t="shared" si="1"/>
        <v>4.5061120000000034</v>
      </c>
      <c r="AG7" s="183">
        <f t="shared" si="1"/>
        <v>4.5227865156249969</v>
      </c>
      <c r="AH7" s="183">
        <f t="shared" si="1"/>
        <v>4.5395141249999975</v>
      </c>
      <c r="AI7" s="104">
        <f t="shared" si="1"/>
        <v>4.5562949218749917</v>
      </c>
      <c r="AJ7" s="183">
        <f t="shared" si="1"/>
        <v>4.5731290000000033</v>
      </c>
      <c r="AK7" s="183">
        <f t="shared" si="1"/>
        <v>4.5900164531250018</v>
      </c>
      <c r="AL7" s="183">
        <f t="shared" si="1"/>
        <v>4.6069573749999995</v>
      </c>
      <c r="AM7" s="183">
        <f t="shared" si="1"/>
        <v>4.6239518593749969</v>
      </c>
      <c r="AN7" s="104">
        <f t="shared" si="1"/>
        <v>4.6410000000000036</v>
      </c>
    </row>
    <row r="8" spans="1:40" x14ac:dyDescent="0.4">
      <c r="A8" s="29">
        <v>5</v>
      </c>
      <c r="B8" s="12">
        <f t="shared" si="2"/>
        <v>5.1010050099999926</v>
      </c>
      <c r="C8" s="183">
        <f t="shared" si="0"/>
        <v>5.1265722900390465</v>
      </c>
      <c r="D8" s="183">
        <f t="shared" si="0"/>
        <v>5.1522669256249527</v>
      </c>
      <c r="E8" s="104">
        <f t="shared" si="0"/>
        <v>5.1780893906640832</v>
      </c>
      <c r="F8" s="183">
        <f t="shared" si="0"/>
        <v>5.2040401600000008</v>
      </c>
      <c r="G8" s="183">
        <f t="shared" si="0"/>
        <v>5.2301197094140548</v>
      </c>
      <c r="H8" s="183">
        <f t="shared" si="0"/>
        <v>5.2563285156249862</v>
      </c>
      <c r="I8" s="183">
        <f t="shared" si="0"/>
        <v>5.2826670562890792</v>
      </c>
      <c r="J8" s="12">
        <f t="shared" si="0"/>
        <v>5.3091358099999955</v>
      </c>
      <c r="K8" s="183">
        <f t="shared" si="0"/>
        <v>5.3357352562890572</v>
      </c>
      <c r="L8" s="183">
        <f t="shared" si="0"/>
        <v>5.3624658756249852</v>
      </c>
      <c r="M8" s="104">
        <f t="shared" si="0"/>
        <v>5.3893281494140828</v>
      </c>
      <c r="N8" s="183">
        <f t="shared" si="0"/>
        <v>5.4163225600000082</v>
      </c>
      <c r="O8" s="183">
        <f t="shared" si="0"/>
        <v>5.4434495906640574</v>
      </c>
      <c r="P8" s="183">
        <f t="shared" si="0"/>
        <v>5.4707097256249879</v>
      </c>
      <c r="Q8" s="104">
        <f t="shared" si="0"/>
        <v>5.4981034500390757</v>
      </c>
      <c r="S8" s="12">
        <v>5</v>
      </c>
      <c r="T8" s="183">
        <f t="shared" si="3"/>
        <v>5.5256312500000027</v>
      </c>
      <c r="U8" s="183">
        <f t="shared" si="3"/>
        <v>5.5532936125390604</v>
      </c>
      <c r="V8" s="183">
        <f t="shared" si="1"/>
        <v>5.5810910256249944</v>
      </c>
      <c r="W8" s="183">
        <f t="shared" si="1"/>
        <v>5.6090239781640765</v>
      </c>
      <c r="X8" s="12">
        <f t="shared" si="1"/>
        <v>5.6370929600000084</v>
      </c>
      <c r="Y8" s="183">
        <f t="shared" si="1"/>
        <v>5.6652984619140625</v>
      </c>
      <c r="Z8" s="183">
        <f t="shared" si="1"/>
        <v>5.6936409756249935</v>
      </c>
      <c r="AA8" s="104">
        <f t="shared" si="1"/>
        <v>5.7221209937890531</v>
      </c>
      <c r="AB8" s="183">
        <f t="shared" si="1"/>
        <v>5.750739010000002</v>
      </c>
      <c r="AC8" s="183">
        <f t="shared" si="1"/>
        <v>5.7794955187890631</v>
      </c>
      <c r="AD8" s="183">
        <f t="shared" si="1"/>
        <v>5.8083910156249985</v>
      </c>
      <c r="AE8" s="183">
        <f t="shared" si="1"/>
        <v>5.8374259969140541</v>
      </c>
      <c r="AF8" s="12">
        <f t="shared" si="1"/>
        <v>5.866600960000004</v>
      </c>
      <c r="AG8" s="183">
        <f t="shared" si="1"/>
        <v>5.895916403164061</v>
      </c>
      <c r="AH8" s="183">
        <f t="shared" si="1"/>
        <v>5.9253728256249971</v>
      </c>
      <c r="AI8" s="104">
        <f t="shared" si="1"/>
        <v>5.9549707275390515</v>
      </c>
      <c r="AJ8" s="183">
        <f t="shared" si="1"/>
        <v>5.9847106100000058</v>
      </c>
      <c r="AK8" s="183">
        <f t="shared" si="1"/>
        <v>6.014592975039065</v>
      </c>
      <c r="AL8" s="183">
        <f t="shared" si="1"/>
        <v>6.0446183256249997</v>
      </c>
      <c r="AM8" s="183">
        <f t="shared" si="1"/>
        <v>6.0747871656640582</v>
      </c>
      <c r="AN8" s="104">
        <f t="shared" si="1"/>
        <v>6.1051000000000055</v>
      </c>
    </row>
    <row r="9" spans="1:40" x14ac:dyDescent="0.4">
      <c r="A9" s="29">
        <v>6</v>
      </c>
      <c r="B9" s="12">
        <f t="shared" si="2"/>
        <v>6.1520150601000134</v>
      </c>
      <c r="C9" s="183">
        <f t="shared" si="0"/>
        <v>6.1906544436645383</v>
      </c>
      <c r="D9" s="183">
        <f t="shared" si="0"/>
        <v>6.2295509295093128</v>
      </c>
      <c r="E9" s="104">
        <f t="shared" si="0"/>
        <v>6.2687059550007076</v>
      </c>
      <c r="F9" s="183">
        <f t="shared" si="0"/>
        <v>6.308120963200003</v>
      </c>
      <c r="G9" s="183">
        <f t="shared" si="0"/>
        <v>6.3477974028758668</v>
      </c>
      <c r="H9" s="183">
        <f t="shared" si="0"/>
        <v>6.3877367285156073</v>
      </c>
      <c r="I9" s="183">
        <f t="shared" si="0"/>
        <v>6.4279404003370288</v>
      </c>
      <c r="J9" s="12">
        <f t="shared" si="0"/>
        <v>6.4684098842999971</v>
      </c>
      <c r="K9" s="183">
        <f t="shared" si="0"/>
        <v>6.5091466521184476</v>
      </c>
      <c r="L9" s="183">
        <f t="shared" si="0"/>
        <v>6.5501521812718613</v>
      </c>
      <c r="M9" s="104">
        <f t="shared" si="0"/>
        <v>6.591427955017112</v>
      </c>
      <c r="N9" s="183">
        <f t="shared" si="0"/>
        <v>6.632975462400009</v>
      </c>
      <c r="O9" s="183">
        <f t="shared" si="0"/>
        <v>6.6747961982672779</v>
      </c>
      <c r="P9" s="183">
        <f t="shared" si="0"/>
        <v>6.7168916632781057</v>
      </c>
      <c r="Q9" s="104">
        <f t="shared" si="0"/>
        <v>6.7592633639159381</v>
      </c>
      <c r="S9" s="12">
        <v>6</v>
      </c>
      <c r="T9" s="183">
        <f t="shared" si="3"/>
        <v>6.8019128124999995</v>
      </c>
      <c r="U9" s="183">
        <f t="shared" si="3"/>
        <v>6.8448415271973619</v>
      </c>
      <c r="V9" s="183">
        <f t="shared" si="1"/>
        <v>6.8880510320343689</v>
      </c>
      <c r="W9" s="183">
        <f t="shared" si="1"/>
        <v>6.9315428569085142</v>
      </c>
      <c r="X9" s="12">
        <f t="shared" si="1"/>
        <v>6.9753185376000095</v>
      </c>
      <c r="Y9" s="183">
        <f t="shared" si="1"/>
        <v>7.0193796157836914</v>
      </c>
      <c r="Z9" s="183">
        <f t="shared" si="1"/>
        <v>7.0637276390406143</v>
      </c>
      <c r="AA9" s="104">
        <f t="shared" si="1"/>
        <v>7.1083641608698134</v>
      </c>
      <c r="AB9" s="183">
        <f t="shared" si="1"/>
        <v>7.1532907407000001</v>
      </c>
      <c r="AC9" s="183">
        <f t="shared" si="1"/>
        <v>7.1985089439012695</v>
      </c>
      <c r="AD9" s="183">
        <f t="shared" si="1"/>
        <v>7.2440203417968707</v>
      </c>
      <c r="AE9" s="183">
        <f t="shared" si="1"/>
        <v>7.2898265116748924</v>
      </c>
      <c r="AF9" s="12">
        <f t="shared" si="1"/>
        <v>7.3359290368000067</v>
      </c>
      <c r="AG9" s="183">
        <f t="shared" si="1"/>
        <v>7.3823295064250924</v>
      </c>
      <c r="AH9" s="183">
        <f t="shared" si="1"/>
        <v>7.429029515803121</v>
      </c>
      <c r="AI9" s="104">
        <f t="shared" si="1"/>
        <v>7.4760306661987146</v>
      </c>
      <c r="AJ9" s="183">
        <f t="shared" si="1"/>
        <v>7.523334564900007</v>
      </c>
      <c r="AK9" s="183">
        <f t="shared" si="1"/>
        <v>7.5709428252301798</v>
      </c>
      <c r="AL9" s="183">
        <f t="shared" si="1"/>
        <v>7.6188570665593751</v>
      </c>
      <c r="AM9" s="183">
        <f t="shared" si="1"/>
        <v>7.6670789143163027</v>
      </c>
      <c r="AN9" s="104">
        <f t="shared" si="1"/>
        <v>7.7156100000000079</v>
      </c>
    </row>
    <row r="10" spans="1:40" x14ac:dyDescent="0.4">
      <c r="A10" s="29">
        <v>7</v>
      </c>
      <c r="B10" s="12">
        <f t="shared" si="2"/>
        <v>7.2135352107009831</v>
      </c>
      <c r="C10" s="183">
        <f t="shared" si="0"/>
        <v>7.2680376242103328</v>
      </c>
      <c r="D10" s="183">
        <f t="shared" si="0"/>
        <v>7.3229941934519411</v>
      </c>
      <c r="E10" s="104">
        <f t="shared" si="0"/>
        <v>7.3784083092132127</v>
      </c>
      <c r="F10" s="183">
        <f t="shared" si="0"/>
        <v>7.4342833824639909</v>
      </c>
      <c r="G10" s="183">
        <f t="shared" si="0"/>
        <v>7.4906228444405683</v>
      </c>
      <c r="H10" s="183">
        <f t="shared" si="0"/>
        <v>7.5474301467284999</v>
      </c>
      <c r="I10" s="183">
        <f t="shared" si="0"/>
        <v>7.6047087613462967</v>
      </c>
      <c r="J10" s="12">
        <f t="shared" si="0"/>
        <v>7.6624621808289994</v>
      </c>
      <c r="K10" s="183">
        <f t="shared" si="0"/>
        <v>7.720693918312298</v>
      </c>
      <c r="L10" s="183">
        <f t="shared" si="0"/>
        <v>7.7794075076163738</v>
      </c>
      <c r="M10" s="104">
        <f t="shared" si="0"/>
        <v>7.8386065033302543</v>
      </c>
      <c r="N10" s="183">
        <f t="shared" si="0"/>
        <v>7.8982944808960065</v>
      </c>
      <c r="O10" s="183">
        <f t="shared" si="0"/>
        <v>7.9584750366936392</v>
      </c>
      <c r="P10" s="183">
        <f t="shared" si="0"/>
        <v>8.0191517881256225</v>
      </c>
      <c r="Q10" s="104">
        <f t="shared" si="0"/>
        <v>8.0803283737019456</v>
      </c>
      <c r="S10" s="12">
        <v>7</v>
      </c>
      <c r="T10" s="183">
        <f t="shared" si="3"/>
        <v>8.1420084531250048</v>
      </c>
      <c r="U10" s="183">
        <f t="shared" si="3"/>
        <v>8.2041957073752236</v>
      </c>
      <c r="V10" s="183">
        <f t="shared" si="1"/>
        <v>8.2668938387962569</v>
      </c>
      <c r="W10" s="183">
        <f t="shared" si="1"/>
        <v>8.3301065711807567</v>
      </c>
      <c r="X10" s="12">
        <f t="shared" si="1"/>
        <v>8.3938376498560139</v>
      </c>
      <c r="Y10" s="183">
        <f t="shared" si="1"/>
        <v>8.4580908417701721</v>
      </c>
      <c r="Z10" s="183">
        <f t="shared" si="1"/>
        <v>8.5228699355782513</v>
      </c>
      <c r="AA10" s="104">
        <f t="shared" si="1"/>
        <v>8.5881787417285196</v>
      </c>
      <c r="AB10" s="183">
        <f t="shared" si="1"/>
        <v>8.6540210925490015</v>
      </c>
      <c r="AC10" s="183">
        <f t="shared" si="1"/>
        <v>8.7204008423341097</v>
      </c>
      <c r="AD10" s="183">
        <f t="shared" si="1"/>
        <v>8.787321867431638</v>
      </c>
      <c r="AE10" s="183">
        <f t="shared" si="1"/>
        <v>8.854788066329693</v>
      </c>
      <c r="AF10" s="12">
        <f t="shared" si="1"/>
        <v>8.9228033597440088</v>
      </c>
      <c r="AG10" s="183">
        <f t="shared" si="1"/>
        <v>8.9913716907051651</v>
      </c>
      <c r="AH10" s="183">
        <f t="shared" si="1"/>
        <v>9.0604970246463878</v>
      </c>
      <c r="AI10" s="104">
        <f t="shared" si="1"/>
        <v>9.1301833494911016</v>
      </c>
      <c r="AJ10" s="183">
        <f t="shared" si="1"/>
        <v>9.2004346757410076</v>
      </c>
      <c r="AK10" s="183">
        <f t="shared" si="1"/>
        <v>9.2712550365639714</v>
      </c>
      <c r="AL10" s="183">
        <f t="shared" si="1"/>
        <v>9.3426484878825153</v>
      </c>
      <c r="AM10" s="183">
        <f t="shared" si="1"/>
        <v>9.4146191084621407</v>
      </c>
      <c r="AN10" s="104">
        <f t="shared" si="1"/>
        <v>9.4871710000000107</v>
      </c>
    </row>
    <row r="11" spans="1:40" x14ac:dyDescent="0.4">
      <c r="A11" s="29">
        <v>8</v>
      </c>
      <c r="B11" s="12">
        <f t="shared" si="2"/>
        <v>8.2856705628080221</v>
      </c>
      <c r="C11" s="183">
        <f t="shared" si="0"/>
        <v>8.3588880945129773</v>
      </c>
      <c r="D11" s="183">
        <f t="shared" si="0"/>
        <v>8.4328391063537147</v>
      </c>
      <c r="E11" s="104">
        <f t="shared" si="0"/>
        <v>8.5075304546244634</v>
      </c>
      <c r="F11" s="183">
        <f t="shared" si="0"/>
        <v>8.5829690501132756</v>
      </c>
      <c r="G11" s="183">
        <f t="shared" si="0"/>
        <v>8.6591618584404753</v>
      </c>
      <c r="H11" s="183">
        <f t="shared" si="0"/>
        <v>8.7361159003967082</v>
      </c>
      <c r="I11" s="183">
        <f t="shared" si="0"/>
        <v>8.8138382522833201</v>
      </c>
      <c r="J11" s="12">
        <f t="shared" si="0"/>
        <v>8.892336046253865</v>
      </c>
      <c r="K11" s="183">
        <f t="shared" si="0"/>
        <v>8.9716164706574517</v>
      </c>
      <c r="L11" s="183">
        <f t="shared" si="0"/>
        <v>9.0516867703829398</v>
      </c>
      <c r="M11" s="104">
        <f t="shared" si="0"/>
        <v>9.1325542472051495</v>
      </c>
      <c r="N11" s="183">
        <f t="shared" si="0"/>
        <v>9.2142262601318521</v>
      </c>
      <c r="O11" s="183">
        <f t="shared" si="0"/>
        <v>9.2967102257531185</v>
      </c>
      <c r="P11" s="183">
        <f t="shared" si="0"/>
        <v>9.3800136185912653</v>
      </c>
      <c r="Q11" s="104">
        <f t="shared" si="0"/>
        <v>9.4641439714527902</v>
      </c>
      <c r="S11" s="12">
        <v>8</v>
      </c>
      <c r="T11" s="183">
        <f t="shared" si="3"/>
        <v>9.5491088757812506</v>
      </c>
      <c r="U11" s="183">
        <f t="shared" si="3"/>
        <v>9.6349159820124228</v>
      </c>
      <c r="V11" s="183">
        <f t="shared" si="1"/>
        <v>9.7215729999300518</v>
      </c>
      <c r="W11" s="183">
        <f t="shared" si="1"/>
        <v>9.8090876990236531</v>
      </c>
      <c r="X11" s="12">
        <f t="shared" si="1"/>
        <v>9.8974679088473732</v>
      </c>
      <c r="Y11" s="183">
        <f t="shared" si="1"/>
        <v>9.9867215193808079</v>
      </c>
      <c r="Z11" s="183">
        <f t="shared" si="1"/>
        <v>10.076856481390836</v>
      </c>
      <c r="AA11" s="104">
        <f t="shared" si="1"/>
        <v>10.167880806795194</v>
      </c>
      <c r="AB11" s="183">
        <f t="shared" si="1"/>
        <v>10.25980256902743</v>
      </c>
      <c r="AC11" s="183">
        <f t="shared" si="1"/>
        <v>10.352629903403336</v>
      </c>
      <c r="AD11" s="183">
        <f t="shared" si="1"/>
        <v>10.446371007489009</v>
      </c>
      <c r="AE11" s="183">
        <f t="shared" si="1"/>
        <v>10.541034141470242</v>
      </c>
      <c r="AF11" s="12">
        <f t="shared" si="1"/>
        <v>10.636627628523529</v>
      </c>
      <c r="AG11" s="183">
        <f t="shared" si="1"/>
        <v>10.733159855188338</v>
      </c>
      <c r="AH11" s="183">
        <f t="shared" si="1"/>
        <v>10.830639271741328</v>
      </c>
      <c r="AI11" s="104">
        <f t="shared" si="1"/>
        <v>10.929074392571568</v>
      </c>
      <c r="AJ11" s="183">
        <f t="shared" si="1"/>
        <v>11.0284737965577</v>
      </c>
      <c r="AK11" s="183">
        <f t="shared" si="1"/>
        <v>11.128846127446142</v>
      </c>
      <c r="AL11" s="183">
        <f t="shared" si="1"/>
        <v>11.230200094231355</v>
      </c>
      <c r="AM11" s="183">
        <f t="shared" si="1"/>
        <v>11.332544471537199</v>
      </c>
      <c r="AN11" s="104">
        <f t="shared" si="1"/>
        <v>11.43588810000001</v>
      </c>
    </row>
    <row r="12" spans="1:40" x14ac:dyDescent="0.4">
      <c r="A12" s="29">
        <v>9</v>
      </c>
      <c r="B12" s="12">
        <f t="shared" si="2"/>
        <v>9.3685272684361109</v>
      </c>
      <c r="C12" s="183">
        <f t="shared" si="0"/>
        <v>9.4633741956943851</v>
      </c>
      <c r="D12" s="183">
        <f t="shared" si="0"/>
        <v>9.5593316929490104</v>
      </c>
      <c r="E12" s="104">
        <f t="shared" si="0"/>
        <v>9.6564122375803958</v>
      </c>
      <c r="F12" s="183">
        <f t="shared" si="0"/>
        <v>9.7546284311155418</v>
      </c>
      <c r="G12" s="183">
        <f t="shared" si="0"/>
        <v>9.8539930002553788</v>
      </c>
      <c r="H12" s="183">
        <f t="shared" si="0"/>
        <v>9.9545187979066174</v>
      </c>
      <c r="I12" s="183">
        <f t="shared" si="0"/>
        <v>10.056218804221118</v>
      </c>
      <c r="J12" s="12">
        <f t="shared" si="0"/>
        <v>10.159106127641483</v>
      </c>
      <c r="K12" s="183">
        <f t="shared" si="0"/>
        <v>10.263194005953821</v>
      </c>
      <c r="L12" s="183">
        <f t="shared" si="0"/>
        <v>10.368495807346337</v>
      </c>
      <c r="M12" s="104">
        <f t="shared" si="0"/>
        <v>10.475025031475347</v>
      </c>
      <c r="N12" s="183">
        <f t="shared" si="0"/>
        <v>10.582795310537129</v>
      </c>
      <c r="O12" s="183">
        <f t="shared" si="0"/>
        <v>10.691820410347626</v>
      </c>
      <c r="P12" s="183">
        <f t="shared" si="0"/>
        <v>10.80211423142787</v>
      </c>
      <c r="Q12" s="104">
        <f t="shared" si="0"/>
        <v>10.913690810096801</v>
      </c>
      <c r="S12" s="12">
        <v>9</v>
      </c>
      <c r="T12" s="183">
        <f t="shared" si="3"/>
        <v>11.026564319570316</v>
      </c>
      <c r="U12" s="183">
        <f t="shared" si="3"/>
        <v>11.140749071068075</v>
      </c>
      <c r="V12" s="183">
        <f t="shared" si="1"/>
        <v>11.256259514926205</v>
      </c>
      <c r="W12" s="183">
        <f t="shared" si="1"/>
        <v>11.373110241717514</v>
      </c>
      <c r="X12" s="12">
        <f t="shared" si="1"/>
        <v>11.491315983378215</v>
      </c>
      <c r="Y12" s="183">
        <f t="shared" si="1"/>
        <v>11.610891614342108</v>
      </c>
      <c r="Z12" s="183">
        <f t="shared" si="1"/>
        <v>11.73185215268124</v>
      </c>
      <c r="AA12" s="104">
        <f t="shared" si="1"/>
        <v>11.854212761253867</v>
      </c>
      <c r="AB12" s="183">
        <f t="shared" si="1"/>
        <v>11.977988748859355</v>
      </c>
      <c r="AC12" s="183">
        <f t="shared" si="1"/>
        <v>12.103195571400079</v>
      </c>
      <c r="AD12" s="183">
        <f t="shared" si="1"/>
        <v>12.229848833050685</v>
      </c>
      <c r="AE12" s="183">
        <f t="shared" si="1"/>
        <v>12.357964287434184</v>
      </c>
      <c r="AF12" s="12">
        <f t="shared" si="1"/>
        <v>12.487557838805413</v>
      </c>
      <c r="AG12" s="183">
        <f t="shared" si="1"/>
        <v>12.618645543241374</v>
      </c>
      <c r="AH12" s="183">
        <f t="shared" si="1"/>
        <v>12.751243609839339</v>
      </c>
      <c r="AI12" s="104">
        <f t="shared" si="1"/>
        <v>12.88536840192158</v>
      </c>
      <c r="AJ12" s="183">
        <f t="shared" si="1"/>
        <v>13.021036438247895</v>
      </c>
      <c r="AK12" s="183">
        <f t="shared" si="1"/>
        <v>13.15826439423491</v>
      </c>
      <c r="AL12" s="183">
        <f t="shared" si="1"/>
        <v>13.297069103183333</v>
      </c>
      <c r="AM12" s="183">
        <f t="shared" si="1"/>
        <v>13.437467557512074</v>
      </c>
      <c r="AN12" s="104">
        <f t="shared" si="1"/>
        <v>13.579476910000015</v>
      </c>
    </row>
    <row r="13" spans="1:40" x14ac:dyDescent="0.4">
      <c r="A13" s="29">
        <v>10</v>
      </c>
      <c r="B13" s="12">
        <f t="shared" si="2"/>
        <v>10.462212541120474</v>
      </c>
      <c r="C13" s="183">
        <f t="shared" si="0"/>
        <v>10.581666373140575</v>
      </c>
      <c r="D13" s="183">
        <f t="shared" si="0"/>
        <v>10.702721668343237</v>
      </c>
      <c r="E13" s="104">
        <f t="shared" si="0"/>
        <v>10.825399451738056</v>
      </c>
      <c r="F13" s="183">
        <f t="shared" si="0"/>
        <v>10.949720999737854</v>
      </c>
      <c r="G13" s="183">
        <f t="shared" si="0"/>
        <v>11.075707842761123</v>
      </c>
      <c r="H13" s="183">
        <f t="shared" si="0"/>
        <v>11.203381767854284</v>
      </c>
      <c r="I13" s="183">
        <f t="shared" si="0"/>
        <v>11.332764821337198</v>
      </c>
      <c r="J13" s="12">
        <f t="shared" si="0"/>
        <v>11.463879311470727</v>
      </c>
      <c r="K13" s="183">
        <f t="shared" si="0"/>
        <v>11.596747811147317</v>
      </c>
      <c r="L13" s="183">
        <f t="shared" si="0"/>
        <v>11.731393160603456</v>
      </c>
      <c r="M13" s="104">
        <f t="shared" si="0"/>
        <v>11.867838470155679</v>
      </c>
      <c r="N13" s="183">
        <f t="shared" si="0"/>
        <v>12.006107122958614</v>
      </c>
      <c r="O13" s="183">
        <f t="shared" si="0"/>
        <v>12.146222777787397</v>
      </c>
      <c r="P13" s="183">
        <f t="shared" si="0"/>
        <v>12.288209371842118</v>
      </c>
      <c r="Q13" s="104">
        <f t="shared" si="0"/>
        <v>12.432091123576402</v>
      </c>
      <c r="S13" s="12">
        <v>10</v>
      </c>
      <c r="T13" s="183">
        <f t="shared" si="3"/>
        <v>12.57789253554883</v>
      </c>
      <c r="U13" s="183">
        <f t="shared" si="3"/>
        <v>12.725638397299148</v>
      </c>
      <c r="V13" s="183">
        <f t="shared" si="1"/>
        <v>12.875353788247144</v>
      </c>
      <c r="W13" s="183">
        <f t="shared" si="1"/>
        <v>13.027064080616277</v>
      </c>
      <c r="X13" s="12">
        <f t="shared" si="1"/>
        <v>13.18079494238091</v>
      </c>
      <c r="Y13" s="183">
        <f t="shared" si="1"/>
        <v>13.33657234023849</v>
      </c>
      <c r="Z13" s="183">
        <f t="shared" si="1"/>
        <v>13.494422542605518</v>
      </c>
      <c r="AA13" s="104">
        <f t="shared" si="1"/>
        <v>13.654372122638501</v>
      </c>
      <c r="AB13" s="183">
        <f t="shared" si="1"/>
        <v>13.816447961279508</v>
      </c>
      <c r="AC13" s="183">
        <f t="shared" si="1"/>
        <v>13.980677250326581</v>
      </c>
      <c r="AD13" s="183">
        <f t="shared" si="1"/>
        <v>14.147087495529481</v>
      </c>
      <c r="AE13" s="183">
        <f t="shared" si="1"/>
        <v>14.31570651971033</v>
      </c>
      <c r="AF13" s="12">
        <f t="shared" si="1"/>
        <v>14.486562465909847</v>
      </c>
      <c r="AG13" s="183">
        <f t="shared" si="1"/>
        <v>14.65968380055879</v>
      </c>
      <c r="AH13" s="183">
        <f t="shared" si="1"/>
        <v>14.835099316675684</v>
      </c>
      <c r="AI13" s="104">
        <f t="shared" si="1"/>
        <v>15.012838137089714</v>
      </c>
      <c r="AJ13" s="183">
        <f t="shared" si="1"/>
        <v>15.192929717690209</v>
      </c>
      <c r="AK13" s="183">
        <f t="shared" si="1"/>
        <v>15.375403850701643</v>
      </c>
      <c r="AL13" s="183">
        <f t="shared" si="1"/>
        <v>15.560290667985752</v>
      </c>
      <c r="AM13" s="183">
        <f t="shared" si="1"/>
        <v>15.747620644369501</v>
      </c>
      <c r="AN13" s="104">
        <f t="shared" si="1"/>
        <v>15.937424601000018</v>
      </c>
    </row>
    <row r="14" spans="1:40" x14ac:dyDescent="0.4">
      <c r="A14" s="29">
        <v>11</v>
      </c>
      <c r="B14" s="12">
        <f t="shared" si="2"/>
        <v>11.566834666531655</v>
      </c>
      <c r="C14" s="183">
        <f t="shared" si="0"/>
        <v>11.713937202804807</v>
      </c>
      <c r="D14" s="183">
        <f t="shared" si="0"/>
        <v>11.863262493368376</v>
      </c>
      <c r="E14" s="104">
        <f t="shared" si="0"/>
        <v>12.01484394214347</v>
      </c>
      <c r="F14" s="183">
        <f t="shared" si="0"/>
        <v>12.168715419732601</v>
      </c>
      <c r="G14" s="183">
        <f t="shared" si="0"/>
        <v>12.324911269223243</v>
      </c>
      <c r="H14" s="183">
        <f t="shared" si="0"/>
        <v>12.48346631205064</v>
      </c>
      <c r="I14" s="183">
        <f t="shared" si="0"/>
        <v>12.644415853923974</v>
      </c>
      <c r="J14" s="12">
        <f t="shared" si="0"/>
        <v>12.807795690814849</v>
      </c>
      <c r="K14" s="183">
        <f t="shared" si="0"/>
        <v>12.973642115009602</v>
      </c>
      <c r="L14" s="183">
        <f t="shared" si="0"/>
        <v>13.141991921224578</v>
      </c>
      <c r="M14" s="104">
        <f t="shared" si="0"/>
        <v>13.312882412786518</v>
      </c>
      <c r="N14" s="183">
        <f t="shared" si="0"/>
        <v>13.486351407876956</v>
      </c>
      <c r="O14" s="183">
        <f t="shared" si="0"/>
        <v>13.662437245843364</v>
      </c>
      <c r="P14" s="183">
        <f t="shared" si="0"/>
        <v>13.841178793575015</v>
      </c>
      <c r="Q14" s="104">
        <f t="shared" si="0"/>
        <v>14.022615451946285</v>
      </c>
      <c r="S14" s="12">
        <v>11</v>
      </c>
      <c r="T14" s="183">
        <f t="shared" si="3"/>
        <v>14.206787162326275</v>
      </c>
      <c r="U14" s="183">
        <f t="shared" si="3"/>
        <v>14.393734413157352</v>
      </c>
      <c r="V14" s="183">
        <f t="shared" si="1"/>
        <v>14.583498246600733</v>
      </c>
      <c r="W14" s="183">
        <f t="shared" si="1"/>
        <v>14.776120265251716</v>
      </c>
      <c r="X14" s="12">
        <f t="shared" si="1"/>
        <v>14.97164263892377</v>
      </c>
      <c r="Y14" s="183">
        <f t="shared" si="1"/>
        <v>15.170108111503396</v>
      </c>
      <c r="Z14" s="183">
        <f t="shared" si="1"/>
        <v>15.371560007874871</v>
      </c>
      <c r="AA14" s="104">
        <f t="shared" si="1"/>
        <v>15.576042240916594</v>
      </c>
      <c r="AB14" s="183">
        <f t="shared" si="1"/>
        <v>15.783599318569076</v>
      </c>
      <c r="AC14" s="183">
        <f t="shared" si="1"/>
        <v>15.994276350975259</v>
      </c>
      <c r="AD14" s="183">
        <f t="shared" si="1"/>
        <v>16.208119057694198</v>
      </c>
      <c r="AE14" s="183">
        <f t="shared" si="1"/>
        <v>16.425173774987883</v>
      </c>
      <c r="AF14" s="12">
        <f t="shared" si="1"/>
        <v>16.645487463182633</v>
      </c>
      <c r="AG14" s="183">
        <f t="shared" si="1"/>
        <v>16.869107714104889</v>
      </c>
      <c r="AH14" s="183">
        <f t="shared" si="1"/>
        <v>17.096082758593116</v>
      </c>
      <c r="AI14" s="104">
        <f t="shared" si="1"/>
        <v>17.326461474085061</v>
      </c>
      <c r="AJ14" s="183">
        <f t="shared" si="1"/>
        <v>17.560293392282325</v>
      </c>
      <c r="AK14" s="183">
        <f t="shared" si="1"/>
        <v>17.797628706891544</v>
      </c>
      <c r="AL14" s="183">
        <f t="shared" si="1"/>
        <v>18.038518281444397</v>
      </c>
      <c r="AM14" s="183">
        <f t="shared" si="1"/>
        <v>18.283013657195522</v>
      </c>
      <c r="AN14" s="104">
        <f t="shared" si="1"/>
        <v>18.531167061100025</v>
      </c>
    </row>
    <row r="15" spans="1:40" x14ac:dyDescent="0.4">
      <c r="A15" s="29">
        <v>12</v>
      </c>
      <c r="B15" s="12">
        <f t="shared" si="2"/>
        <v>12.682503013196976</v>
      </c>
      <c r="C15" s="183">
        <f t="shared" si="0"/>
        <v>12.860361417839883</v>
      </c>
      <c r="D15" s="183">
        <f t="shared" si="0"/>
        <v>13.041211430768884</v>
      </c>
      <c r="E15" s="104">
        <f t="shared" si="0"/>
        <v>13.225103711130995</v>
      </c>
      <c r="F15" s="183">
        <f t="shared" si="0"/>
        <v>13.412089728127263</v>
      </c>
      <c r="G15" s="183">
        <f t="shared" si="0"/>
        <v>13.602221772780767</v>
      </c>
      <c r="H15" s="183">
        <f t="shared" si="0"/>
        <v>13.795552969851901</v>
      </c>
      <c r="I15" s="183">
        <f t="shared" si="0"/>
        <v>13.992137289906882</v>
      </c>
      <c r="J15" s="12">
        <f t="shared" si="0"/>
        <v>14.192029561539288</v>
      </c>
      <c r="K15" s="183">
        <f t="shared" si="0"/>
        <v>14.395285483747415</v>
      </c>
      <c r="L15" s="183">
        <f t="shared" si="0"/>
        <v>14.601961638467436</v>
      </c>
      <c r="M15" s="104">
        <f t="shared" si="0"/>
        <v>14.812115503266021</v>
      </c>
      <c r="N15" s="183">
        <f t="shared" si="0"/>
        <v>15.025805464192043</v>
      </c>
      <c r="O15" s="183">
        <f t="shared" si="0"/>
        <v>15.243090828791702</v>
      </c>
      <c r="P15" s="183">
        <f t="shared" si="0"/>
        <v>15.464031839285882</v>
      </c>
      <c r="Q15" s="104">
        <f t="shared" si="0"/>
        <v>15.68868968591374</v>
      </c>
      <c r="S15" s="12">
        <v>12</v>
      </c>
      <c r="T15" s="183">
        <f t="shared" si="3"/>
        <v>15.917126520442583</v>
      </c>
      <c r="U15" s="183">
        <f t="shared" si="3"/>
        <v>16.149405469848112</v>
      </c>
      <c r="V15" s="183">
        <f t="shared" si="1"/>
        <v>16.385590650163774</v>
      </c>
      <c r="W15" s="183">
        <f t="shared" si="1"/>
        <v>16.625747180503694</v>
      </c>
      <c r="X15" s="12">
        <f t="shared" si="1"/>
        <v>16.869941197259198</v>
      </c>
      <c r="Y15" s="183">
        <f t="shared" si="1"/>
        <v>17.118239868472358</v>
      </c>
      <c r="Z15" s="183">
        <f t="shared" si="1"/>
        <v>17.370711408386736</v>
      </c>
      <c r="AA15" s="104">
        <f t="shared" si="1"/>
        <v>17.627425092178463</v>
      </c>
      <c r="AB15" s="183">
        <f t="shared" si="1"/>
        <v>17.888451270868906</v>
      </c>
      <c r="AC15" s="183">
        <f t="shared" si="1"/>
        <v>18.153861386420967</v>
      </c>
      <c r="AD15" s="183">
        <f t="shared" si="1"/>
        <v>18.423727987021259</v>
      </c>
      <c r="AE15" s="183">
        <f t="shared" si="1"/>
        <v>18.698124742549439</v>
      </c>
      <c r="AF15" s="12">
        <f t="shared" si="1"/>
        <v>18.977126460237248</v>
      </c>
      <c r="AG15" s="183">
        <f t="shared" si="1"/>
        <v>19.260809100518539</v>
      </c>
      <c r="AH15" s="183">
        <f t="shared" si="1"/>
        <v>19.549249793073525</v>
      </c>
      <c r="AI15" s="104">
        <f t="shared" si="1"/>
        <v>19.842526853067493</v>
      </c>
      <c r="AJ15" s="183">
        <f t="shared" si="1"/>
        <v>20.140719797587735</v>
      </c>
      <c r="AK15" s="183">
        <f t="shared" si="1"/>
        <v>20.443909362279012</v>
      </c>
      <c r="AL15" s="183">
        <f t="shared" si="1"/>
        <v>20.752177518181618</v>
      </c>
      <c r="AM15" s="183">
        <f t="shared" si="1"/>
        <v>21.065607488772084</v>
      </c>
      <c r="AN15" s="104">
        <f t="shared" si="1"/>
        <v>21.384283767210025</v>
      </c>
    </row>
    <row r="16" spans="1:40" x14ac:dyDescent="0.4">
      <c r="A16" s="29">
        <v>13</v>
      </c>
      <c r="B16" s="12">
        <f t="shared" si="2"/>
        <v>13.80932804332895</v>
      </c>
      <c r="C16" s="183">
        <f t="shared" si="0"/>
        <v>14.021115935562865</v>
      </c>
      <c r="D16" s="183">
        <f t="shared" si="0"/>
        <v>14.236829602230413</v>
      </c>
      <c r="E16" s="104">
        <f t="shared" si="0"/>
        <v>14.456543026075785</v>
      </c>
      <c r="F16" s="183">
        <f t="shared" si="0"/>
        <v>14.680331522689805</v>
      </c>
      <c r="G16" s="183">
        <f t="shared" si="0"/>
        <v>14.908271762668335</v>
      </c>
      <c r="H16" s="183">
        <f t="shared" si="0"/>
        <v>15.140441794098196</v>
      </c>
      <c r="I16" s="183">
        <f t="shared" si="0"/>
        <v>15.376921065379332</v>
      </c>
      <c r="J16" s="12">
        <f t="shared" si="0"/>
        <v>15.617790448385465</v>
      </c>
      <c r="K16" s="183">
        <f t="shared" si="0"/>
        <v>15.8631322619692</v>
      </c>
      <c r="L16" s="183">
        <f t="shared" si="0"/>
        <v>16.113030295813786</v>
      </c>
      <c r="M16" s="104">
        <f t="shared" si="0"/>
        <v>16.367569834638498</v>
      </c>
      <c r="N16" s="183">
        <f t="shared" si="0"/>
        <v>16.626837682759724</v>
      </c>
      <c r="O16" s="183">
        <f t="shared" si="0"/>
        <v>16.890922189015349</v>
      </c>
      <c r="P16" s="183">
        <f t="shared" si="0"/>
        <v>17.15991327205375</v>
      </c>
      <c r="Q16" s="104">
        <f t="shared" si="0"/>
        <v>17.433902445994644</v>
      </c>
      <c r="S16" s="12">
        <v>13</v>
      </c>
      <c r="T16" s="183">
        <f t="shared" si="3"/>
        <v>17.712982846464719</v>
      </c>
      <c r="U16" s="183">
        <f t="shared" si="3"/>
        <v>17.997249257015138</v>
      </c>
      <c r="V16" s="183">
        <f t="shared" si="1"/>
        <v>18.28679813592278</v>
      </c>
      <c r="W16" s="183">
        <f t="shared" si="1"/>
        <v>18.58172764338266</v>
      </c>
      <c r="X16" s="12">
        <f t="shared" si="1"/>
        <v>18.882137669094753</v>
      </c>
      <c r="Y16" s="183">
        <f t="shared" si="1"/>
        <v>19.188129860251877</v>
      </c>
      <c r="Z16" s="183">
        <f t="shared" si="1"/>
        <v>19.499807649931874</v>
      </c>
      <c r="AA16" s="104">
        <f t="shared" si="1"/>
        <v>19.817276285900508</v>
      </c>
      <c r="AB16" s="183">
        <f t="shared" si="1"/>
        <v>20.140642859829732</v>
      </c>
      <c r="AC16" s="183">
        <f t="shared" si="1"/>
        <v>20.470016336936492</v>
      </c>
      <c r="AD16" s="183">
        <f t="shared" si="1"/>
        <v>20.805507586047856</v>
      </c>
      <c r="AE16" s="183">
        <f t="shared" si="1"/>
        <v>21.147229410097012</v>
      </c>
      <c r="AF16" s="12">
        <f t="shared" si="1"/>
        <v>21.495296577056227</v>
      </c>
      <c r="AG16" s="183">
        <f t="shared" si="1"/>
        <v>21.849825851311323</v>
      </c>
      <c r="AH16" s="183">
        <f t="shared" si="1"/>
        <v>22.210936025484777</v>
      </c>
      <c r="AI16" s="104">
        <f t="shared" si="1"/>
        <v>22.578747952710899</v>
      </c>
      <c r="AJ16" s="183">
        <f t="shared" si="1"/>
        <v>22.953384579370638</v>
      </c>
      <c r="AK16" s="183">
        <f t="shared" si="1"/>
        <v>23.334970978289821</v>
      </c>
      <c r="AL16" s="183">
        <f t="shared" si="1"/>
        <v>23.723634382408868</v>
      </c>
      <c r="AM16" s="183">
        <f t="shared" si="1"/>
        <v>24.119504218927361</v>
      </c>
      <c r="AN16" s="104">
        <f t="shared" si="1"/>
        <v>24.522712143931027</v>
      </c>
    </row>
    <row r="17" spans="1:40" x14ac:dyDescent="0.4">
      <c r="A17" s="29">
        <v>14</v>
      </c>
      <c r="B17" s="12">
        <f t="shared" si="2"/>
        <v>14.947421323762255</v>
      </c>
      <c r="C17" s="183">
        <f t="shared" si="0"/>
        <v>15.196379884757416</v>
      </c>
      <c r="D17" s="183">
        <f t="shared" si="0"/>
        <v>15.450382046263849</v>
      </c>
      <c r="E17" s="104">
        <f t="shared" si="0"/>
        <v>15.709532529032126</v>
      </c>
      <c r="F17" s="183">
        <f t="shared" si="0"/>
        <v>15.973938153143607</v>
      </c>
      <c r="G17" s="183">
        <f t="shared" si="0"/>
        <v>16.243707877328372</v>
      </c>
      <c r="H17" s="183">
        <f t="shared" si="0"/>
        <v>16.518952838950643</v>
      </c>
      <c r="I17" s="183">
        <f t="shared" si="0"/>
        <v>16.79978639467727</v>
      </c>
      <c r="J17" s="12">
        <f t="shared" si="0"/>
        <v>17.086324161837034</v>
      </c>
      <c r="K17" s="183">
        <f t="shared" si="0"/>
        <v>17.378684060483195</v>
      </c>
      <c r="L17" s="183">
        <f t="shared" si="0"/>
        <v>17.676986356167273</v>
      </c>
      <c r="M17" s="104">
        <f t="shared" si="0"/>
        <v>17.981353703437449</v>
      </c>
      <c r="N17" s="183">
        <f t="shared" si="0"/>
        <v>18.291911190070113</v>
      </c>
      <c r="O17" s="183">
        <f t="shared" si="0"/>
        <v>18.608786382048496</v>
      </c>
      <c r="P17" s="183">
        <f t="shared" si="0"/>
        <v>18.932109369296157</v>
      </c>
      <c r="Q17" s="104">
        <f t="shared" si="0"/>
        <v>19.2620128121794</v>
      </c>
      <c r="S17" s="12">
        <v>14</v>
      </c>
      <c r="T17" s="183">
        <f t="shared" si="3"/>
        <v>19.598631988787947</v>
      </c>
      <c r="U17" s="183">
        <f t="shared" si="3"/>
        <v>19.942104843008437</v>
      </c>
      <c r="V17" s="183">
        <f t="shared" si="1"/>
        <v>20.292572033398532</v>
      </c>
      <c r="W17" s="183">
        <f t="shared" si="1"/>
        <v>20.65017698287717</v>
      </c>
      <c r="X17" s="12">
        <f t="shared" si="1"/>
        <v>21.015065929240436</v>
      </c>
      <c r="Y17" s="183">
        <f t="shared" si="1"/>
        <v>21.387387976517623</v>
      </c>
      <c r="Z17" s="183">
        <f t="shared" si="1"/>
        <v>21.767295147177443</v>
      </c>
      <c r="AA17" s="104">
        <f t="shared" si="1"/>
        <v>22.154942435198787</v>
      </c>
      <c r="AB17" s="183">
        <f t="shared" si="1"/>
        <v>22.55048786001781</v>
      </c>
      <c r="AC17" s="183">
        <f t="shared" si="1"/>
        <v>22.954092521364384</v>
      </c>
      <c r="AD17" s="183">
        <f t="shared" ref="AD17:AN31" si="4">(((1+AD$2*0.01)^$A17)-1)/(AD$2*0.01)</f>
        <v>23.365920655001442</v>
      </c>
      <c r="AE17" s="183">
        <f t="shared" si="4"/>
        <v>23.786139689379528</v>
      </c>
      <c r="AF17" s="12">
        <f t="shared" si="4"/>
        <v>24.214920303220733</v>
      </c>
      <c r="AG17" s="183">
        <f t="shared" si="4"/>
        <v>24.652436484044497</v>
      </c>
      <c r="AH17" s="183">
        <f t="shared" si="4"/>
        <v>25.09886558765098</v>
      </c>
      <c r="AI17" s="104">
        <f t="shared" si="4"/>
        <v>25.554388398573092</v>
      </c>
      <c r="AJ17" s="183">
        <f t="shared" si="4"/>
        <v>26.019189191513995</v>
      </c>
      <c r="AK17" s="183">
        <f t="shared" si="4"/>
        <v>26.493455793781635</v>
      </c>
      <c r="AL17" s="183">
        <f t="shared" si="4"/>
        <v>26.97737964873771</v>
      </c>
      <c r="AM17" s="183">
        <f t="shared" si="4"/>
        <v>27.471155880272779</v>
      </c>
      <c r="AN17" s="104">
        <f t="shared" si="4"/>
        <v>27.974983358324138</v>
      </c>
    </row>
    <row r="18" spans="1:40" x14ac:dyDescent="0.4">
      <c r="A18" s="29">
        <v>15</v>
      </c>
      <c r="B18" s="12">
        <f t="shared" si="2"/>
        <v>16.096895536999845</v>
      </c>
      <c r="C18" s="183">
        <f t="shared" si="0"/>
        <v>16.386334633316864</v>
      </c>
      <c r="D18" s="183">
        <f t="shared" si="0"/>
        <v>16.682137776957795</v>
      </c>
      <c r="E18" s="104">
        <f t="shared" si="0"/>
        <v>16.98444934829017</v>
      </c>
      <c r="F18" s="183">
        <f t="shared" si="0"/>
        <v>17.293416916206461</v>
      </c>
      <c r="G18" s="183">
        <f t="shared" si="0"/>
        <v>17.609191304568256</v>
      </c>
      <c r="H18" s="183">
        <f t="shared" si="0"/>
        <v>17.931926659924418</v>
      </c>
      <c r="I18" s="183">
        <f t="shared" si="0"/>
        <v>18.261780520530888</v>
      </c>
      <c r="J18" s="12">
        <f t="shared" si="0"/>
        <v>18.598913886692149</v>
      </c>
      <c r="K18" s="183">
        <f t="shared" si="0"/>
        <v>18.943491292448901</v>
      </c>
      <c r="L18" s="183">
        <f t="shared" si="0"/>
        <v>19.295680878633121</v>
      </c>
      <c r="M18" s="104">
        <f t="shared" si="0"/>
        <v>19.655654467316353</v>
      </c>
      <c r="N18" s="183">
        <f t="shared" si="0"/>
        <v>20.023587637672918</v>
      </c>
      <c r="O18" s="183">
        <f t="shared" si="0"/>
        <v>20.399659803285559</v>
      </c>
      <c r="P18" s="183">
        <f t="shared" si="0"/>
        <v>20.784054290914487</v>
      </c>
      <c r="Q18" s="104">
        <f t="shared" si="0"/>
        <v>21.17695842075792</v>
      </c>
      <c r="S18" s="12">
        <v>15</v>
      </c>
      <c r="T18" s="183">
        <f t="shared" si="3"/>
        <v>21.578563588227357</v>
      </c>
      <c r="U18" s="183">
        <f t="shared" si="3"/>
        <v>21.989065347266372</v>
      </c>
      <c r="V18" s="183">
        <f t="shared" si="3"/>
        <v>22.408663495235448</v>
      </c>
      <c r="W18" s="183">
        <f t="shared" si="3"/>
        <v>22.837562159392608</v>
      </c>
      <c r="X18" s="12">
        <f t="shared" si="3"/>
        <v>23.275969884994876</v>
      </c>
      <c r="Y18" s="183">
        <f t="shared" si="3"/>
        <v>23.724099725049975</v>
      </c>
      <c r="Z18" s="183">
        <f t="shared" si="3"/>
        <v>24.182169331743967</v>
      </c>
      <c r="AA18" s="104">
        <f t="shared" si="3"/>
        <v>24.650401049574697</v>
      </c>
      <c r="AB18" s="183">
        <f t="shared" si="3"/>
        <v>25.129022010219064</v>
      </c>
      <c r="AC18" s="183">
        <f t="shared" si="3"/>
        <v>25.618264229163298</v>
      </c>
      <c r="AD18" s="183">
        <f t="shared" si="3"/>
        <v>26.118364704126549</v>
      </c>
      <c r="AE18" s="183">
        <f t="shared" si="3"/>
        <v>26.629565515306439</v>
      </c>
      <c r="AF18" s="12">
        <f t="shared" si="3"/>
        <v>27.152113927478393</v>
      </c>
      <c r="AG18" s="183">
        <f t="shared" si="3"/>
        <v>27.686262493978173</v>
      </c>
      <c r="AH18" s="183">
        <f t="shared" si="3"/>
        <v>28.232269162601316</v>
      </c>
      <c r="AI18" s="104">
        <f t="shared" si="3"/>
        <v>28.790397383448241</v>
      </c>
      <c r="AJ18" s="183">
        <f t="shared" si="4"/>
        <v>29.360916218750255</v>
      </c>
      <c r="AK18" s="183">
        <f t="shared" si="4"/>
        <v>29.944100454706433</v>
      </c>
      <c r="AL18" s="183">
        <f t="shared" si="4"/>
        <v>30.540230715367791</v>
      </c>
      <c r="AM18" s="183">
        <f t="shared" si="4"/>
        <v>31.149593578599376</v>
      </c>
      <c r="AN18" s="104">
        <f t="shared" si="4"/>
        <v>31.772481694156554</v>
      </c>
    </row>
    <row r="19" spans="1:40" x14ac:dyDescent="0.4">
      <c r="A19" s="29">
        <v>16</v>
      </c>
      <c r="B19" s="12">
        <f t="shared" si="2"/>
        <v>17.25786449236988</v>
      </c>
      <c r="C19" s="183">
        <f t="shared" si="0"/>
        <v>17.591163816233344</v>
      </c>
      <c r="D19" s="183">
        <f t="shared" si="0"/>
        <v>17.93236984361215</v>
      </c>
      <c r="E19" s="104">
        <f t="shared" si="0"/>
        <v>18.281677211885278</v>
      </c>
      <c r="F19" s="183">
        <f t="shared" si="0"/>
        <v>18.639285254530602</v>
      </c>
      <c r="G19" s="183">
        <f t="shared" si="0"/>
        <v>19.005398108921028</v>
      </c>
      <c r="H19" s="183">
        <f t="shared" si="0"/>
        <v>19.380224826422523</v>
      </c>
      <c r="I19" s="183">
        <f t="shared" si="0"/>
        <v>19.763979484845486</v>
      </c>
      <c r="J19" s="12">
        <f t="shared" si="0"/>
        <v>20.156881303292902</v>
      </c>
      <c r="K19" s="183">
        <f t="shared" si="0"/>
        <v>20.559154759453499</v>
      </c>
      <c r="L19" s="183">
        <f t="shared" si="0"/>
        <v>20.97102970938527</v>
      </c>
      <c r="M19" s="104">
        <f t="shared" si="0"/>
        <v>21.392741509840725</v>
      </c>
      <c r="N19" s="183">
        <f t="shared" si="0"/>
        <v>21.824531143179843</v>
      </c>
      <c r="O19" s="183">
        <f t="shared" si="0"/>
        <v>22.266645344925198</v>
      </c>
      <c r="P19" s="183">
        <f t="shared" si="0"/>
        <v>22.719336734005623</v>
      </c>
      <c r="Q19" s="104">
        <f t="shared" si="0"/>
        <v>23.182863945743929</v>
      </c>
      <c r="S19" s="12">
        <v>16</v>
      </c>
      <c r="T19" s="183">
        <f t="shared" si="3"/>
        <v>23.657491767638721</v>
      </c>
      <c r="U19" s="183">
        <f t="shared" si="3"/>
        <v>24.14349127799786</v>
      </c>
      <c r="V19" s="183">
        <f t="shared" si="3"/>
        <v>24.641139987473398</v>
      </c>
      <c r="W19" s="183">
        <f t="shared" si="3"/>
        <v>25.150721983557698</v>
      </c>
      <c r="X19" s="12">
        <f t="shared" si="3"/>
        <v>25.672528078094555</v>
      </c>
      <c r="Y19" s="183">
        <f t="shared" si="3"/>
        <v>26.206855957865599</v>
      </c>
      <c r="Z19" s="183">
        <f t="shared" si="3"/>
        <v>26.754010338307324</v>
      </c>
      <c r="AA19" s="104">
        <f t="shared" si="3"/>
        <v>27.314303120420995</v>
      </c>
      <c r="AB19" s="183">
        <f t="shared" si="3"/>
        <v>27.888053550934391</v>
      </c>
      <c r="AC19" s="183">
        <f t="shared" si="3"/>
        <v>28.475588385777641</v>
      </c>
      <c r="AD19" s="183">
        <f t="shared" si="3"/>
        <v>29.07724205693604</v>
      </c>
      <c r="AE19" s="183">
        <f t="shared" si="3"/>
        <v>29.693356842742684</v>
      </c>
      <c r="AF19" s="12">
        <f t="shared" si="3"/>
        <v>30.324283041676665</v>
      </c>
      <c r="AG19" s="183">
        <f t="shared" si="3"/>
        <v>30.970379149731365</v>
      </c>
      <c r="AH19" s="183">
        <f t="shared" si="3"/>
        <v>31.632012041422424</v>
      </c>
      <c r="AI19" s="104">
        <f t="shared" si="3"/>
        <v>32.309557154499956</v>
      </c>
      <c r="AJ19" s="183">
        <f t="shared" si="4"/>
        <v>33.003398678437783</v>
      </c>
      <c r="AK19" s="183">
        <f t="shared" si="4"/>
        <v>33.713929746766787</v>
      </c>
      <c r="AL19" s="183">
        <f t="shared" si="4"/>
        <v>34.441552633327738</v>
      </c>
      <c r="AM19" s="183">
        <f t="shared" si="4"/>
        <v>35.186678952512807</v>
      </c>
      <c r="AN19" s="104">
        <f t="shared" si="4"/>
        <v>35.949729863572209</v>
      </c>
    </row>
    <row r="20" spans="1:40" x14ac:dyDescent="0.4">
      <c r="A20" s="29">
        <v>17</v>
      </c>
      <c r="B20" s="12">
        <f t="shared" si="2"/>
        <v>18.430443137293583</v>
      </c>
      <c r="C20" s="183">
        <f t="shared" si="2"/>
        <v>18.811053363936256</v>
      </c>
      <c r="D20" s="183">
        <f t="shared" si="2"/>
        <v>19.201355391266322</v>
      </c>
      <c r="E20" s="104">
        <f t="shared" si="2"/>
        <v>19.601606563093274</v>
      </c>
      <c r="F20" s="183">
        <f t="shared" si="2"/>
        <v>20.012070959621219</v>
      </c>
      <c r="G20" s="183">
        <f t="shared" si="2"/>
        <v>20.433019566371751</v>
      </c>
      <c r="H20" s="183">
        <f t="shared" si="2"/>
        <v>20.86473044708308</v>
      </c>
      <c r="I20" s="183">
        <f t="shared" si="2"/>
        <v>21.30748892067874</v>
      </c>
      <c r="J20" s="12">
        <f t="shared" si="2"/>
        <v>21.76158774239169</v>
      </c>
      <c r="K20" s="183">
        <f t="shared" si="2"/>
        <v>22.227327289135733</v>
      </c>
      <c r="L20" s="183">
        <f t="shared" si="2"/>
        <v>22.705015749213754</v>
      </c>
      <c r="M20" s="104">
        <f t="shared" si="2"/>
        <v>23.194969316459755</v>
      </c>
      <c r="N20" s="183">
        <f t="shared" si="2"/>
        <v>23.697512388907036</v>
      </c>
      <c r="O20" s="183">
        <f t="shared" si="2"/>
        <v>24.212977772084514</v>
      </c>
      <c r="P20" s="183">
        <f t="shared" si="2"/>
        <v>24.741706887035875</v>
      </c>
      <c r="Q20" s="104">
        <f t="shared" si="2"/>
        <v>25.284049983166771</v>
      </c>
      <c r="S20" s="12">
        <v>17</v>
      </c>
      <c r="T20" s="183">
        <f t="shared" si="3"/>
        <v>25.840366356020663</v>
      </c>
      <c r="U20" s="183">
        <f t="shared" si="3"/>
        <v>26.411024570092746</v>
      </c>
      <c r="V20" s="183">
        <f t="shared" si="3"/>
        <v>26.996402686784432</v>
      </c>
      <c r="W20" s="183">
        <f t="shared" si="3"/>
        <v>27.596888497612269</v>
      </c>
      <c r="X20" s="12">
        <f t="shared" si="3"/>
        <v>28.212879762780233</v>
      </c>
      <c r="Y20" s="183">
        <f t="shared" si="3"/>
        <v>28.844784455232201</v>
      </c>
      <c r="Z20" s="183">
        <f t="shared" si="3"/>
        <v>29.493021010297294</v>
      </c>
      <c r="AA20" s="104">
        <f t="shared" si="3"/>
        <v>30.158018581049404</v>
      </c>
      <c r="AB20" s="183">
        <f t="shared" si="3"/>
        <v>30.840217299499798</v>
      </c>
      <c r="AC20" s="183">
        <f t="shared" si="3"/>
        <v>31.540068543746518</v>
      </c>
      <c r="AD20" s="183">
        <f t="shared" si="3"/>
        <v>32.258035211206241</v>
      </c>
      <c r="AE20" s="183">
        <f t="shared" si="3"/>
        <v>32.994591998055242</v>
      </c>
      <c r="AF20" s="12">
        <f t="shared" si="3"/>
        <v>33.750225685010797</v>
      </c>
      <c r="AG20" s="183">
        <f t="shared" si="3"/>
        <v>34.525435429584199</v>
      </c>
      <c r="AH20" s="183">
        <f t="shared" si="3"/>
        <v>35.320733064943326</v>
      </c>
      <c r="AI20" s="104">
        <f t="shared" si="3"/>
        <v>36.136643405518697</v>
      </c>
      <c r="AJ20" s="183">
        <f t="shared" si="4"/>
        <v>36.973704559497179</v>
      </c>
      <c r="AK20" s="183">
        <f t="shared" si="4"/>
        <v>37.832468248342714</v>
      </c>
      <c r="AL20" s="183">
        <f t="shared" si="4"/>
        <v>38.713500133493874</v>
      </c>
      <c r="AM20" s="183">
        <f t="shared" si="4"/>
        <v>39.6173801503828</v>
      </c>
      <c r="AN20" s="104">
        <f t="shared" si="4"/>
        <v>40.544702849929429</v>
      </c>
    </row>
    <row r="21" spans="1:40" x14ac:dyDescent="0.4">
      <c r="A21" s="29">
        <v>18</v>
      </c>
      <c r="B21" s="12">
        <f t="shared" si="2"/>
        <v>19.614747568666523</v>
      </c>
      <c r="C21" s="183">
        <f t="shared" si="2"/>
        <v>20.046191530985471</v>
      </c>
      <c r="D21" s="183">
        <f t="shared" si="2"/>
        <v>20.489375722135311</v>
      </c>
      <c r="E21" s="104">
        <f t="shared" si="2"/>
        <v>20.944634677947413</v>
      </c>
      <c r="F21" s="183">
        <f t="shared" si="2"/>
        <v>21.412312378813635</v>
      </c>
      <c r="G21" s="183">
        <f t="shared" si="2"/>
        <v>21.892762506615103</v>
      </c>
      <c r="H21" s="183">
        <f t="shared" si="2"/>
        <v>22.386348708260158</v>
      </c>
      <c r="I21" s="183">
        <f t="shared" si="2"/>
        <v>22.893444865997413</v>
      </c>
      <c r="J21" s="12">
        <f t="shared" si="2"/>
        <v>23.414435374663441</v>
      </c>
      <c r="K21" s="183">
        <f t="shared" si="2"/>
        <v>23.949715426032643</v>
      </c>
      <c r="L21" s="183">
        <f t="shared" si="2"/>
        <v>24.499691300436229</v>
      </c>
      <c r="M21" s="104">
        <f t="shared" si="2"/>
        <v>25.064780665827005</v>
      </c>
      <c r="N21" s="183">
        <f t="shared" si="2"/>
        <v>25.645412884463326</v>
      </c>
      <c r="O21" s="183">
        <f t="shared" si="2"/>
        <v>26.242029327398111</v>
      </c>
      <c r="P21" s="183">
        <f t="shared" si="2"/>
        <v>26.85508369695248</v>
      </c>
      <c r="Q21" s="104">
        <f t="shared" si="2"/>
        <v>27.485042357367199</v>
      </c>
      <c r="S21" s="12">
        <v>18</v>
      </c>
      <c r="T21" s="183">
        <f t="shared" si="3"/>
        <v>28.132384673821694</v>
      </c>
      <c r="U21" s="183">
        <f t="shared" si="3"/>
        <v>28.797603360022613</v>
      </c>
      <c r="V21" s="183">
        <f t="shared" si="3"/>
        <v>29.481204834557577</v>
      </c>
      <c r="W21" s="183">
        <f t="shared" si="3"/>
        <v>30.183709586224978</v>
      </c>
      <c r="X21" s="12">
        <f t="shared" si="3"/>
        <v>30.905652548547049</v>
      </c>
      <c r="Y21" s="183">
        <f t="shared" si="3"/>
        <v>31.647583483684208</v>
      </c>
      <c r="Z21" s="183">
        <f t="shared" si="3"/>
        <v>32.410067375966619</v>
      </c>
      <c r="AA21" s="104">
        <f t="shared" si="3"/>
        <v>33.19368483527024</v>
      </c>
      <c r="AB21" s="183">
        <f t="shared" si="3"/>
        <v>33.999032510464787</v>
      </c>
      <c r="AC21" s="183">
        <f t="shared" si="3"/>
        <v>34.826723513168147</v>
      </c>
      <c r="AD21" s="183">
        <f t="shared" si="3"/>
        <v>35.677387852046706</v>
      </c>
      <c r="AE21" s="183">
        <f t="shared" si="3"/>
        <v>36.551672877904515</v>
      </c>
      <c r="AF21" s="12">
        <f t="shared" si="3"/>
        <v>37.450243739811668</v>
      </c>
      <c r="AG21" s="183">
        <f t="shared" si="3"/>
        <v>38.373783852524902</v>
      </c>
      <c r="AH21" s="183">
        <f t="shared" si="3"/>
        <v>39.322995375463513</v>
      </c>
      <c r="AI21" s="104">
        <f t="shared" si="3"/>
        <v>40.298599703501573</v>
      </c>
      <c r="AJ21" s="183">
        <f t="shared" si="4"/>
        <v>41.301337969851936</v>
      </c>
      <c r="AK21" s="183">
        <f t="shared" si="4"/>
        <v>42.331971561314418</v>
      </c>
      <c r="AL21" s="183">
        <f t="shared" si="4"/>
        <v>43.391282646175796</v>
      </c>
      <c r="AM21" s="183">
        <f t="shared" si="4"/>
        <v>44.48007471504512</v>
      </c>
      <c r="AN21" s="104">
        <f t="shared" si="4"/>
        <v>45.599173134922374</v>
      </c>
    </row>
    <row r="22" spans="1:40" x14ac:dyDescent="0.4">
      <c r="A22" s="29">
        <v>19</v>
      </c>
      <c r="B22" s="12">
        <f t="shared" si="2"/>
        <v>20.81089504435316</v>
      </c>
      <c r="C22" s="183">
        <f t="shared" si="2"/>
        <v>21.296768925122773</v>
      </c>
      <c r="D22" s="183">
        <f t="shared" si="2"/>
        <v>21.79671635796733</v>
      </c>
      <c r="E22" s="104">
        <f t="shared" si="2"/>
        <v>22.311165784811489</v>
      </c>
      <c r="F22" s="183">
        <f t="shared" si="2"/>
        <v>22.840558626389907</v>
      </c>
      <c r="G22" s="183">
        <f t="shared" si="2"/>
        <v>23.385349663013944</v>
      </c>
      <c r="H22" s="183">
        <f t="shared" si="2"/>
        <v>23.946007425966663</v>
      </c>
      <c r="I22" s="183">
        <f t="shared" si="2"/>
        <v>24.523014599812338</v>
      </c>
      <c r="J22" s="12">
        <f t="shared" si="2"/>
        <v>25.116868435903342</v>
      </c>
      <c r="K22" s="183">
        <f t="shared" si="2"/>
        <v>25.728081177378698</v>
      </c>
      <c r="L22" s="183">
        <f t="shared" si="2"/>
        <v>26.357180495951493</v>
      </c>
      <c r="M22" s="104">
        <f t="shared" si="2"/>
        <v>27.004709940795522</v>
      </c>
      <c r="N22" s="183">
        <f t="shared" si="2"/>
        <v>27.671229399841856</v>
      </c>
      <c r="O22" s="183">
        <f t="shared" si="2"/>
        <v>28.357315573812532</v>
      </c>
      <c r="P22" s="183">
        <f t="shared" si="2"/>
        <v>29.063562463315339</v>
      </c>
      <c r="Q22" s="104">
        <f t="shared" si="2"/>
        <v>29.790581869342144</v>
      </c>
      <c r="S22" s="12">
        <v>19</v>
      </c>
      <c r="T22" s="183">
        <f t="shared" si="3"/>
        <v>30.539003907512779</v>
      </c>
      <c r="U22" s="183">
        <f t="shared" si="3"/>
        <v>31.309477536423806</v>
      </c>
      <c r="V22" s="183">
        <f t="shared" si="3"/>
        <v>32.102671100458238</v>
      </c>
      <c r="W22" s="183">
        <f t="shared" si="3"/>
        <v>32.919272887432918</v>
      </c>
      <c r="X22" s="12">
        <f t="shared" si="3"/>
        <v>33.759991701459874</v>
      </c>
      <c r="Y22" s="183">
        <f t="shared" si="3"/>
        <v>34.625557451414473</v>
      </c>
      <c r="Z22" s="183">
        <f t="shared" si="3"/>
        <v>35.516721755404447</v>
      </c>
      <c r="AA22" s="104">
        <f t="shared" si="3"/>
        <v>36.434258561650971</v>
      </c>
      <c r="AB22" s="183">
        <f t="shared" si="3"/>
        <v>37.378964786197322</v>
      </c>
      <c r="AC22" s="183">
        <f t="shared" si="3"/>
        <v>38.351660967872832</v>
      </c>
      <c r="AD22" s="183">
        <f t="shared" si="3"/>
        <v>39.353191940950211</v>
      </c>
      <c r="AE22" s="183">
        <f t="shared" si="3"/>
        <v>40.384427525942115</v>
      </c>
      <c r="AF22" s="12">
        <f t="shared" si="3"/>
        <v>41.446263238996607</v>
      </c>
      <c r="AG22" s="183">
        <f t="shared" si="3"/>
        <v>42.539621020358211</v>
      </c>
      <c r="AH22" s="183">
        <f t="shared" si="3"/>
        <v>43.665449982377915</v>
      </c>
      <c r="AI22" s="104">
        <f t="shared" si="3"/>
        <v>44.824727177557961</v>
      </c>
      <c r="AJ22" s="183">
        <f t="shared" si="4"/>
        <v>46.018458387138615</v>
      </c>
      <c r="AK22" s="183">
        <f t="shared" si="4"/>
        <v>47.247678930736001</v>
      </c>
      <c r="AL22" s="183">
        <f t="shared" si="4"/>
        <v>48.513454497562485</v>
      </c>
      <c r="AM22" s="183">
        <f t="shared" si="4"/>
        <v>49.81688199976201</v>
      </c>
      <c r="AN22" s="104">
        <f t="shared" si="4"/>
        <v>51.159090448414631</v>
      </c>
    </row>
    <row r="23" spans="1:40" x14ac:dyDescent="0.4">
      <c r="A23" s="29">
        <v>20</v>
      </c>
      <c r="B23" s="12">
        <f t="shared" si="2"/>
        <v>22.019003994796705</v>
      </c>
      <c r="C23" s="183">
        <f t="shared" si="2"/>
        <v>22.562978536686806</v>
      </c>
      <c r="D23" s="183">
        <f t="shared" si="2"/>
        <v>23.123667103336814</v>
      </c>
      <c r="E23" s="104">
        <f t="shared" si="2"/>
        <v>23.701611186045707</v>
      </c>
      <c r="F23" s="183">
        <f t="shared" si="2"/>
        <v>24.29736979891771</v>
      </c>
      <c r="G23" s="183">
        <f t="shared" si="2"/>
        <v>24.91152003043176</v>
      </c>
      <c r="H23" s="183">
        <f t="shared" si="2"/>
        <v>25.544657611615822</v>
      </c>
      <c r="I23" s="183">
        <f t="shared" si="2"/>
        <v>26.197397501307179</v>
      </c>
      <c r="J23" s="12">
        <f t="shared" si="2"/>
        <v>26.870374488980442</v>
      </c>
      <c r="K23" s="183">
        <f t="shared" si="2"/>
        <v>27.564243815643515</v>
      </c>
      <c r="L23" s="183">
        <f t="shared" si="2"/>
        <v>28.279681813309789</v>
      </c>
      <c r="M23" s="104">
        <f t="shared" si="2"/>
        <v>29.017386563575361</v>
      </c>
      <c r="N23" s="183">
        <f t="shared" si="2"/>
        <v>29.778078575835529</v>
      </c>
      <c r="O23" s="183">
        <f t="shared" si="2"/>
        <v>30.56250148569956</v>
      </c>
      <c r="P23" s="183">
        <f t="shared" si="2"/>
        <v>31.371422774164515</v>
      </c>
      <c r="Q23" s="104">
        <f t="shared" si="2"/>
        <v>32.205634508135901</v>
      </c>
      <c r="S23" s="12">
        <v>20</v>
      </c>
      <c r="T23" s="183">
        <f t="shared" si="3"/>
        <v>33.065954102888412</v>
      </c>
      <c r="U23" s="183">
        <f t="shared" si="3"/>
        <v>33.953225107086055</v>
      </c>
      <c r="V23" s="183">
        <f t="shared" si="3"/>
        <v>34.868318010983444</v>
      </c>
      <c r="W23" s="183">
        <f t="shared" si="3"/>
        <v>35.812131078460325</v>
      </c>
      <c r="X23" s="12">
        <f t="shared" si="3"/>
        <v>36.785591203547469</v>
      </c>
      <c r="Y23" s="183">
        <f t="shared" si="3"/>
        <v>37.789654792127877</v>
      </c>
      <c r="Z23" s="183">
        <f t="shared" si="3"/>
        <v>38.825308669505731</v>
      </c>
      <c r="AA23" s="104">
        <f t="shared" si="3"/>
        <v>39.893571014562404</v>
      </c>
      <c r="AB23" s="183">
        <f t="shared" si="3"/>
        <v>40.995492321231133</v>
      </c>
      <c r="AC23" s="183">
        <f t="shared" si="3"/>
        <v>42.132156388043619</v>
      </c>
      <c r="AD23" s="183">
        <f t="shared" si="3"/>
        <v>43.304681336521469</v>
      </c>
      <c r="AE23" s="183">
        <f t="shared" si="3"/>
        <v>44.514220659202614</v>
      </c>
      <c r="AF23" s="12">
        <f t="shared" si="3"/>
        <v>45.761964298116332</v>
      </c>
      <c r="AG23" s="183">
        <f t="shared" si="3"/>
        <v>47.049139754537748</v>
      </c>
      <c r="AH23" s="183">
        <f t="shared" si="3"/>
        <v>48.377013230880024</v>
      </c>
      <c r="AI23" s="104">
        <f t="shared" si="3"/>
        <v>49.746890805594262</v>
      </c>
      <c r="AJ23" s="183">
        <f t="shared" si="4"/>
        <v>51.160119641981083</v>
      </c>
      <c r="AK23" s="183">
        <f t="shared" si="4"/>
        <v>52.618089231829082</v>
      </c>
      <c r="AL23" s="183">
        <f t="shared" si="4"/>
        <v>54.122232674830926</v>
      </c>
      <c r="AM23" s="183">
        <f t="shared" si="4"/>
        <v>55.674027994738815</v>
      </c>
      <c r="AN23" s="104">
        <f t="shared" si="4"/>
        <v>57.27499949325609</v>
      </c>
    </row>
    <row r="24" spans="1:40" x14ac:dyDescent="0.4">
      <c r="A24" s="29">
        <v>21</v>
      </c>
      <c r="B24" s="12">
        <f t="shared" si="2"/>
        <v>23.23919403474466</v>
      </c>
      <c r="C24" s="183">
        <f t="shared" si="2"/>
        <v>23.845015768395381</v>
      </c>
      <c r="D24" s="183">
        <f t="shared" si="2"/>
        <v>24.470522109886858</v>
      </c>
      <c r="E24" s="104">
        <f t="shared" si="2"/>
        <v>25.116389381801504</v>
      </c>
      <c r="F24" s="183">
        <f t="shared" si="2"/>
        <v>25.78331719489606</v>
      </c>
      <c r="G24" s="183">
        <f t="shared" si="2"/>
        <v>26.472029231116473</v>
      </c>
      <c r="H24" s="183">
        <f t="shared" si="2"/>
        <v>27.18327405190621</v>
      </c>
      <c r="I24" s="183">
        <f t="shared" si="2"/>
        <v>27.917825932593139</v>
      </c>
      <c r="J24" s="12">
        <f t="shared" si="2"/>
        <v>28.676485723649847</v>
      </c>
      <c r="K24" s="183">
        <f t="shared" si="2"/>
        <v>29.460081739651926</v>
      </c>
      <c r="L24" s="183">
        <f t="shared" si="2"/>
        <v>30.269470676775622</v>
      </c>
      <c r="M24" s="104">
        <f t="shared" si="2"/>
        <v>31.105538559709451</v>
      </c>
      <c r="N24" s="183">
        <f t="shared" si="2"/>
        <v>31.969201718868966</v>
      </c>
      <c r="O24" s="183">
        <f t="shared" si="2"/>
        <v>32.861407798841789</v>
      </c>
      <c r="P24" s="183">
        <f t="shared" si="2"/>
        <v>33.783136799001923</v>
      </c>
      <c r="Q24" s="104">
        <f t="shared" si="2"/>
        <v>34.73540214727236</v>
      </c>
      <c r="S24" s="12">
        <v>21</v>
      </c>
      <c r="T24" s="183">
        <f t="shared" si="3"/>
        <v>35.719251808032837</v>
      </c>
      <c r="U24" s="183">
        <f t="shared" si="3"/>
        <v>36.735769425208069</v>
      </c>
      <c r="V24" s="183">
        <f t="shared" si="3"/>
        <v>37.786075501587526</v>
      </c>
      <c r="W24" s="183">
        <f t="shared" si="3"/>
        <v>38.871328615471796</v>
      </c>
      <c r="X24" s="12">
        <f t="shared" si="3"/>
        <v>39.992726675760331</v>
      </c>
      <c r="Y24" s="183">
        <f t="shared" si="3"/>
        <v>41.151508216635875</v>
      </c>
      <c r="Z24" s="183">
        <f t="shared" si="3"/>
        <v>42.348953733023592</v>
      </c>
      <c r="AA24" s="104">
        <f t="shared" si="3"/>
        <v>43.586387058045368</v>
      </c>
      <c r="AB24" s="183">
        <f t="shared" si="3"/>
        <v>44.865176783717317</v>
      </c>
      <c r="AC24" s="183">
        <f t="shared" si="3"/>
        <v>46.186737726176787</v>
      </c>
      <c r="AD24" s="183">
        <f t="shared" si="3"/>
        <v>47.552532436760586</v>
      </c>
      <c r="AE24" s="183">
        <f t="shared" si="3"/>
        <v>48.964072760290811</v>
      </c>
      <c r="AF24" s="12">
        <f t="shared" si="3"/>
        <v>50.422921441965642</v>
      </c>
      <c r="AG24" s="183">
        <f t="shared" si="3"/>
        <v>51.930693784287115</v>
      </c>
      <c r="AH24" s="183">
        <f t="shared" si="3"/>
        <v>53.489059355504821</v>
      </c>
      <c r="AI24" s="104">
        <f t="shared" si="3"/>
        <v>55.09974375108375</v>
      </c>
      <c r="AJ24" s="183">
        <f t="shared" si="4"/>
        <v>56.764530409759395</v>
      </c>
      <c r="AK24" s="183">
        <f t="shared" si="4"/>
        <v>58.485262485773276</v>
      </c>
      <c r="AL24" s="183">
        <f t="shared" si="4"/>
        <v>60.263844778939863</v>
      </c>
      <c r="AM24" s="183">
        <f t="shared" si="4"/>
        <v>62.102245724225838</v>
      </c>
      <c r="AN24" s="104">
        <f t="shared" si="4"/>
        <v>64.002499442581708</v>
      </c>
    </row>
    <row r="25" spans="1:40" x14ac:dyDescent="0.4">
      <c r="A25" s="29">
        <v>22</v>
      </c>
      <c r="B25" s="12">
        <f t="shared" si="2"/>
        <v>24.471585975092136</v>
      </c>
      <c r="C25" s="183">
        <f t="shared" si="2"/>
        <v>25.143078465500324</v>
      </c>
      <c r="D25" s="183">
        <f t="shared" si="2"/>
        <v>25.837579941535143</v>
      </c>
      <c r="E25" s="104">
        <f t="shared" si="2"/>
        <v>26.555926195983034</v>
      </c>
      <c r="F25" s="183">
        <f t="shared" si="2"/>
        <v>27.298983538793987</v>
      </c>
      <c r="G25" s="183">
        <f t="shared" si="2"/>
        <v>28.067649888816586</v>
      </c>
      <c r="H25" s="183">
        <f t="shared" si="2"/>
        <v>28.862855903203862</v>
      </c>
      <c r="I25" s="183">
        <f t="shared" si="2"/>
        <v>29.68556614573945</v>
      </c>
      <c r="J25" s="12">
        <f t="shared" si="2"/>
        <v>30.53678029535935</v>
      </c>
      <c r="K25" s="183">
        <f t="shared" si="2"/>
        <v>31.417534396190604</v>
      </c>
      <c r="L25" s="183">
        <f t="shared" si="2"/>
        <v>32.328902150462767</v>
      </c>
      <c r="M25" s="104">
        <f t="shared" si="2"/>
        <v>33.271996255698554</v>
      </c>
      <c r="N25" s="183">
        <f t="shared" si="2"/>
        <v>34.247969787623724</v>
      </c>
      <c r="O25" s="183">
        <f t="shared" si="2"/>
        <v>35.258017630292557</v>
      </c>
      <c r="P25" s="183">
        <f t="shared" si="2"/>
        <v>36.303377954956993</v>
      </c>
      <c r="Q25" s="104">
        <f t="shared" si="2"/>
        <v>37.385333749267808</v>
      </c>
      <c r="S25" s="12">
        <v>22</v>
      </c>
      <c r="T25" s="183">
        <f t="shared" si="3"/>
        <v>38.505214398434475</v>
      </c>
      <c r="U25" s="183">
        <f t="shared" si="3"/>
        <v>39.66439732003149</v>
      </c>
      <c r="V25" s="183">
        <f t="shared" si="3"/>
        <v>40.864309654174839</v>
      </c>
      <c r="W25" s="183">
        <f t="shared" si="3"/>
        <v>42.10643001086143</v>
      </c>
      <c r="X25" s="12">
        <f t="shared" si="3"/>
        <v>43.39229027630595</v>
      </c>
      <c r="Y25" s="183">
        <f t="shared" si="3"/>
        <v>44.723477480175617</v>
      </c>
      <c r="Z25" s="183">
        <f t="shared" si="3"/>
        <v>46.101635725670121</v>
      </c>
      <c r="AA25" s="104">
        <f t="shared" si="3"/>
        <v>47.528468184463435</v>
      </c>
      <c r="AB25" s="183">
        <f t="shared" si="3"/>
        <v>49.005739158577526</v>
      </c>
      <c r="AC25" s="183">
        <f t="shared" si="3"/>
        <v>50.5352762113246</v>
      </c>
      <c r="AD25" s="183">
        <f t="shared" si="3"/>
        <v>52.118972369517628</v>
      </c>
      <c r="AE25" s="183">
        <f t="shared" si="3"/>
        <v>53.758788399213351</v>
      </c>
      <c r="AF25" s="12">
        <f t="shared" si="3"/>
        <v>55.456755157322903</v>
      </c>
      <c r="AG25" s="183">
        <f t="shared" si="3"/>
        <v>57.214976021490791</v>
      </c>
      <c r="AH25" s="183">
        <f t="shared" si="3"/>
        <v>59.035629400722726</v>
      </c>
      <c r="AI25" s="104">
        <f t="shared" si="3"/>
        <v>60.920971329303569</v>
      </c>
      <c r="AJ25" s="183">
        <f t="shared" si="4"/>
        <v>62.873338146637742</v>
      </c>
      <c r="AK25" s="183">
        <f t="shared" si="4"/>
        <v>64.895149265707303</v>
      </c>
      <c r="AL25" s="183">
        <f t="shared" si="4"/>
        <v>66.98891003293916</v>
      </c>
      <c r="AM25" s="183">
        <f t="shared" si="4"/>
        <v>69.157214682337852</v>
      </c>
      <c r="AN25" s="104">
        <f t="shared" si="4"/>
        <v>71.402749386839886</v>
      </c>
    </row>
    <row r="26" spans="1:40" x14ac:dyDescent="0.4">
      <c r="A26" s="29">
        <v>23</v>
      </c>
      <c r="B26" s="12">
        <f t="shared" si="2"/>
        <v>25.716301834843037</v>
      </c>
      <c r="C26" s="183">
        <f t="shared" si="2"/>
        <v>26.45736694631907</v>
      </c>
      <c r="D26" s="183">
        <f t="shared" si="2"/>
        <v>27.225143640658164</v>
      </c>
      <c r="E26" s="104">
        <f t="shared" si="2"/>
        <v>28.020654904412734</v>
      </c>
      <c r="F26" s="183">
        <f t="shared" si="2"/>
        <v>28.844963209569851</v>
      </c>
      <c r="G26" s="183">
        <f t="shared" si="2"/>
        <v>29.69917201131495</v>
      </c>
      <c r="H26" s="183">
        <f t="shared" si="2"/>
        <v>30.584427300783961</v>
      </c>
      <c r="I26" s="183">
        <f t="shared" si="2"/>
        <v>31.501919214747286</v>
      </c>
      <c r="J26" s="12">
        <f t="shared" si="2"/>
        <v>32.452883704220135</v>
      </c>
      <c r="K26" s="183">
        <f t="shared" si="2"/>
        <v>33.438604264066804</v>
      </c>
      <c r="L26" s="183">
        <f t="shared" si="2"/>
        <v>34.460413725728969</v>
      </c>
      <c r="M26" s="104">
        <f t="shared" si="2"/>
        <v>35.519696115287253</v>
      </c>
      <c r="N26" s="183">
        <f t="shared" si="2"/>
        <v>36.617888579128667</v>
      </c>
      <c r="O26" s="183">
        <f t="shared" si="2"/>
        <v>37.756483379579997</v>
      </c>
      <c r="P26" s="183">
        <f t="shared" si="2"/>
        <v>38.937029962930062</v>
      </c>
      <c r="Q26" s="104">
        <f t="shared" si="2"/>
        <v>40.161137102358033</v>
      </c>
      <c r="S26" s="12">
        <v>23</v>
      </c>
      <c r="T26" s="183">
        <f t="shared" si="3"/>
        <v>41.430475118356206</v>
      </c>
      <c r="U26" s="183">
        <f t="shared" si="3"/>
        <v>42.746778179333141</v>
      </c>
      <c r="V26" s="183">
        <f t="shared" si="3"/>
        <v>44.111846685154454</v>
      </c>
      <c r="W26" s="183">
        <f t="shared" si="3"/>
        <v>45.527549736485973</v>
      </c>
      <c r="X26" s="12">
        <f t="shared" si="3"/>
        <v>46.995827692884319</v>
      </c>
      <c r="Y26" s="183">
        <f t="shared" si="3"/>
        <v>48.518694822686584</v>
      </c>
      <c r="Z26" s="183">
        <f t="shared" si="3"/>
        <v>50.098242047838667</v>
      </c>
      <c r="AA26" s="104">
        <f t="shared" si="3"/>
        <v>51.736639786914687</v>
      </c>
      <c r="AB26" s="183">
        <f t="shared" si="3"/>
        <v>53.436140899677952</v>
      </c>
      <c r="AC26" s="183">
        <f t="shared" si="3"/>
        <v>55.199083736645619</v>
      </c>
      <c r="AD26" s="183">
        <f t="shared" si="3"/>
        <v>57.027895297231446</v>
      </c>
      <c r="AE26" s="183">
        <f t="shared" si="3"/>
        <v>58.925094500152376</v>
      </c>
      <c r="AF26" s="12">
        <f t="shared" si="3"/>
        <v>60.89329556990873</v>
      </c>
      <c r="AG26" s="183">
        <f t="shared" si="3"/>
        <v>62.93521154326379</v>
      </c>
      <c r="AH26" s="183">
        <f t="shared" si="3"/>
        <v>65.05365789978417</v>
      </c>
      <c r="AI26" s="104">
        <f t="shared" si="3"/>
        <v>67.251556320617638</v>
      </c>
      <c r="AJ26" s="183">
        <f t="shared" si="4"/>
        <v>69.531938579835142</v>
      </c>
      <c r="AK26" s="183">
        <f t="shared" si="4"/>
        <v>71.897950572785234</v>
      </c>
      <c r="AL26" s="183">
        <f t="shared" si="4"/>
        <v>74.352856486068362</v>
      </c>
      <c r="AM26" s="183">
        <f t="shared" si="4"/>
        <v>76.900043113865792</v>
      </c>
      <c r="AN26" s="104">
        <f t="shared" si="4"/>
        <v>79.543024325523888</v>
      </c>
    </row>
    <row r="27" spans="1:40" x14ac:dyDescent="0.4">
      <c r="A27" s="29">
        <v>24</v>
      </c>
      <c r="B27" s="12">
        <f t="shared" si="2"/>
        <v>26.973464853191498</v>
      </c>
      <c r="C27" s="183">
        <f t="shared" si="2"/>
        <v>27.788084033148071</v>
      </c>
      <c r="D27" s="183">
        <f t="shared" si="2"/>
        <v>28.633520795268019</v>
      </c>
      <c r="E27" s="104">
        <f t="shared" si="2"/>
        <v>29.511016365239986</v>
      </c>
      <c r="F27" s="183">
        <f t="shared" si="2"/>
        <v>30.421862473761252</v>
      </c>
      <c r="G27" s="183">
        <f t="shared" si="2"/>
        <v>31.367403381569531</v>
      </c>
      <c r="H27" s="183">
        <f t="shared" si="2"/>
        <v>32.349037983303553</v>
      </c>
      <c r="I27" s="183">
        <f t="shared" si="2"/>
        <v>33.368221993152837</v>
      </c>
      <c r="J27" s="12">
        <f t="shared" si="2"/>
        <v>34.426470215346725</v>
      </c>
      <c r="K27" s="183">
        <f t="shared" si="2"/>
        <v>35.525358902648982</v>
      </c>
      <c r="L27" s="183">
        <f t="shared" si="2"/>
        <v>36.666528206129463</v>
      </c>
      <c r="M27" s="104">
        <f t="shared" si="2"/>
        <v>37.851684719610539</v>
      </c>
      <c r="N27" s="183">
        <f t="shared" si="2"/>
        <v>39.082604122293816</v>
      </c>
      <c r="O27" s="183">
        <f t="shared" si="2"/>
        <v>40.361133923212144</v>
      </c>
      <c r="P27" s="183">
        <f t="shared" si="2"/>
        <v>41.689196311261895</v>
      </c>
      <c r="Q27" s="104">
        <f t="shared" si="2"/>
        <v>43.06879111472005</v>
      </c>
      <c r="S27" s="12">
        <v>24</v>
      </c>
      <c r="T27" s="183">
        <f t="shared" si="3"/>
        <v>44.501998874274008</v>
      </c>
      <c r="U27" s="183">
        <f t="shared" si="3"/>
        <v>45.990984033748134</v>
      </c>
      <c r="V27" s="183">
        <f t="shared" si="3"/>
        <v>47.537998252837944</v>
      </c>
      <c r="W27" s="183">
        <f t="shared" si="3"/>
        <v>49.145383846333921</v>
      </c>
      <c r="X27" s="12">
        <f t="shared" si="3"/>
        <v>50.815577354457368</v>
      </c>
      <c r="Y27" s="183">
        <f t="shared" si="3"/>
        <v>52.551113249104503</v>
      </c>
      <c r="Z27" s="183">
        <f t="shared" si="3"/>
        <v>54.354627780948178</v>
      </c>
      <c r="AA27" s="104">
        <f t="shared" si="3"/>
        <v>56.228862972531424</v>
      </c>
      <c r="AB27" s="183">
        <f t="shared" si="3"/>
        <v>58.176670762655412</v>
      </c>
      <c r="AC27" s="183">
        <f t="shared" si="3"/>
        <v>60.201017307552441</v>
      </c>
      <c r="AD27" s="183">
        <f t="shared" si="3"/>
        <v>62.304987444523796</v>
      </c>
      <c r="AE27" s="183">
        <f t="shared" si="3"/>
        <v>64.491789323914176</v>
      </c>
      <c r="AF27" s="12">
        <f t="shared" si="3"/>
        <v>66.764759215501428</v>
      </c>
      <c r="AG27" s="183">
        <f t="shared" si="3"/>
        <v>69.127366495583047</v>
      </c>
      <c r="AH27" s="183">
        <f t="shared" si="3"/>
        <v>71.583218821265817</v>
      </c>
      <c r="AI27" s="104">
        <f t="shared" si="3"/>
        <v>74.136067498671665</v>
      </c>
      <c r="AJ27" s="183">
        <f t="shared" si="4"/>
        <v>76.789813052020307</v>
      </c>
      <c r="AK27" s="183">
        <f t="shared" si="4"/>
        <v>79.548511000767888</v>
      </c>
      <c r="AL27" s="183">
        <f t="shared" si="4"/>
        <v>82.416377852244878</v>
      </c>
      <c r="AM27" s="183">
        <f t="shared" si="4"/>
        <v>85.397797317467706</v>
      </c>
      <c r="AN27" s="104">
        <f t="shared" si="4"/>
        <v>88.497326758076255</v>
      </c>
    </row>
    <row r="28" spans="1:40" x14ac:dyDescent="0.4">
      <c r="A28" s="29">
        <v>25</v>
      </c>
      <c r="B28" s="12">
        <f t="shared" si="2"/>
        <v>28.243199501723424</v>
      </c>
      <c r="C28" s="183">
        <f t="shared" si="2"/>
        <v>29.135435083562413</v>
      </c>
      <c r="D28" s="183">
        <f t="shared" si="2"/>
        <v>30.063023607197039</v>
      </c>
      <c r="E28" s="104">
        <f t="shared" si="2"/>
        <v>31.027459151631689</v>
      </c>
      <c r="F28" s="183">
        <f t="shared" si="2"/>
        <v>32.030299723236475</v>
      </c>
      <c r="G28" s="183">
        <f t="shared" si="2"/>
        <v>33.073169957654834</v>
      </c>
      <c r="H28" s="183">
        <f t="shared" si="2"/>
        <v>34.157763932886134</v>
      </c>
      <c r="I28" s="183">
        <f t="shared" si="2"/>
        <v>35.285848097964553</v>
      </c>
      <c r="J28" s="12">
        <f t="shared" si="2"/>
        <v>36.459264321807126</v>
      </c>
      <c r="K28" s="183">
        <f t="shared" si="2"/>
        <v>37.679933066985072</v>
      </c>
      <c r="L28" s="183">
        <f t="shared" si="2"/>
        <v>38.949856693343989</v>
      </c>
      <c r="M28" s="104">
        <f t="shared" si="2"/>
        <v>40.271122896595948</v>
      </c>
      <c r="N28" s="183">
        <f t="shared" si="2"/>
        <v>41.645908287185584</v>
      </c>
      <c r="O28" s="183">
        <f t="shared" si="2"/>
        <v>43.076482114948661</v>
      </c>
      <c r="P28" s="183">
        <f t="shared" si="2"/>
        <v>44.565210145268679</v>
      </c>
      <c r="Q28" s="104">
        <f t="shared" si="2"/>
        <v>46.114558692669256</v>
      </c>
      <c r="S28" s="12">
        <v>25</v>
      </c>
      <c r="T28" s="183">
        <f t="shared" si="3"/>
        <v>47.727098817987716</v>
      </c>
      <c r="U28" s="183">
        <f t="shared" si="3"/>
        <v>49.405510695519915</v>
      </c>
      <c r="V28" s="183">
        <f t="shared" si="3"/>
        <v>51.152588156744031</v>
      </c>
      <c r="W28" s="183">
        <f t="shared" si="3"/>
        <v>52.971243417498137</v>
      </c>
      <c r="X28" s="12">
        <f t="shared" si="3"/>
        <v>54.864511995724804</v>
      </c>
      <c r="Y28" s="183">
        <f t="shared" si="3"/>
        <v>56.835557827173531</v>
      </c>
      <c r="Z28" s="183">
        <f t="shared" si="3"/>
        <v>58.887678586709818</v>
      </c>
      <c r="AA28" s="104">
        <f t="shared" si="3"/>
        <v>61.024311223177286</v>
      </c>
      <c r="AB28" s="183">
        <f t="shared" si="3"/>
        <v>63.249037716041293</v>
      </c>
      <c r="AC28" s="183">
        <f t="shared" si="3"/>
        <v>65.565591062349995</v>
      </c>
      <c r="AD28" s="183">
        <f t="shared" si="3"/>
        <v>67.977861502863092</v>
      </c>
      <c r="AE28" s="183">
        <f t="shared" si="3"/>
        <v>70.489902996517529</v>
      </c>
      <c r="AF28" s="12">
        <f t="shared" si="3"/>
        <v>73.105939952741565</v>
      </c>
      <c r="AG28" s="183">
        <f t="shared" si="3"/>
        <v>75.830374231468639</v>
      </c>
      <c r="AH28" s="183">
        <f t="shared" si="3"/>
        <v>78.667792421073401</v>
      </c>
      <c r="AI28" s="104">
        <f t="shared" si="3"/>
        <v>81.622973404805421</v>
      </c>
      <c r="AJ28" s="183">
        <f t="shared" si="4"/>
        <v>84.700896226702156</v>
      </c>
      <c r="AK28" s="183">
        <f t="shared" si="4"/>
        <v>87.906748268338916</v>
      </c>
      <c r="AL28" s="183">
        <f t="shared" si="4"/>
        <v>91.245933748208117</v>
      </c>
      <c r="AM28" s="183">
        <f t="shared" si="4"/>
        <v>94.724082555920788</v>
      </c>
      <c r="AN28" s="104">
        <f t="shared" si="4"/>
        <v>98.347059433883899</v>
      </c>
    </row>
    <row r="29" spans="1:40" x14ac:dyDescent="0.4">
      <c r="A29" s="29">
        <v>26</v>
      </c>
      <c r="B29" s="12">
        <f t="shared" si="2"/>
        <v>29.525631496740655</v>
      </c>
      <c r="C29" s="183">
        <f t="shared" si="2"/>
        <v>30.499628022106968</v>
      </c>
      <c r="D29" s="183">
        <f t="shared" si="2"/>
        <v>31.513968961304975</v>
      </c>
      <c r="E29" s="104">
        <f t="shared" si="2"/>
        <v>32.570439686785242</v>
      </c>
      <c r="F29" s="183">
        <f t="shared" si="2"/>
        <v>33.670905717701217</v>
      </c>
      <c r="G29" s="183">
        <f t="shared" si="2"/>
        <v>34.81731628170207</v>
      </c>
      <c r="H29" s="183">
        <f t="shared" si="2"/>
        <v>36.011708031208279</v>
      </c>
      <c r="I29" s="183">
        <f t="shared" si="2"/>
        <v>37.256208920658587</v>
      </c>
      <c r="J29" s="12">
        <f t="shared" si="2"/>
        <v>38.553042251461356</v>
      </c>
      <c r="K29" s="183">
        <f t="shared" si="2"/>
        <v>39.904530891662084</v>
      </c>
      <c r="L29" s="183">
        <f t="shared" si="2"/>
        <v>41.31310167761103</v>
      </c>
      <c r="M29" s="104">
        <f t="shared" si="2"/>
        <v>42.78129000521831</v>
      </c>
      <c r="N29" s="183">
        <f t="shared" si="2"/>
        <v>44.311744618672996</v>
      </c>
      <c r="O29" s="183">
        <f t="shared" si="2"/>
        <v>45.907232604833972</v>
      </c>
      <c r="P29" s="183">
        <f t="shared" si="2"/>
        <v>47.570644601805753</v>
      </c>
      <c r="Q29" s="104">
        <f t="shared" si="2"/>
        <v>49.305000230571054</v>
      </c>
      <c r="S29" s="12">
        <v>26</v>
      </c>
      <c r="T29" s="183">
        <f t="shared" si="3"/>
        <v>51.113453758887104</v>
      </c>
      <c r="U29" s="183">
        <f t="shared" si="3"/>
        <v>52.999300007034705</v>
      </c>
      <c r="V29" s="183">
        <f t="shared" si="3"/>
        <v>54.965980505364954</v>
      </c>
      <c r="W29" s="183">
        <f t="shared" si="3"/>
        <v>57.017089914004281</v>
      </c>
      <c r="X29" s="12">
        <f t="shared" si="3"/>
        <v>59.156382715468297</v>
      </c>
      <c r="Y29" s="183">
        <f t="shared" si="3"/>
        <v>61.387780191371874</v>
      </c>
      <c r="Z29" s="183">
        <f t="shared" si="3"/>
        <v>63.715377694845934</v>
      </c>
      <c r="AA29" s="104">
        <f t="shared" si="3"/>
        <v>66.143452230741758</v>
      </c>
      <c r="AB29" s="183">
        <f t="shared" si="3"/>
        <v>68.676470356164174</v>
      </c>
      <c r="AC29" s="183">
        <f t="shared" si="3"/>
        <v>71.31909641437035</v>
      </c>
      <c r="AD29" s="183">
        <f t="shared" si="3"/>
        <v>74.076201115577803</v>
      </c>
      <c r="AE29" s="183">
        <f t="shared" si="3"/>
        <v>76.952870478747613</v>
      </c>
      <c r="AF29" s="12">
        <f t="shared" si="3"/>
        <v>79.954415148960877</v>
      </c>
      <c r="AG29" s="183">
        <f t="shared" si="3"/>
        <v>83.0863801055648</v>
      </c>
      <c r="AH29" s="183">
        <f t="shared" si="3"/>
        <v>86.354554776864646</v>
      </c>
      <c r="AI29" s="104">
        <f t="shared" si="3"/>
        <v>89.764983577725872</v>
      </c>
      <c r="AJ29" s="183">
        <f t="shared" si="4"/>
        <v>93.32397688710536</v>
      </c>
      <c r="AK29" s="183">
        <f t="shared" si="4"/>
        <v>97.038122483160279</v>
      </c>
      <c r="AL29" s="183">
        <f t="shared" si="4"/>
        <v>100.91429745428792</v>
      </c>
      <c r="AM29" s="183">
        <f t="shared" si="4"/>
        <v>104.95968060512308</v>
      </c>
      <c r="AN29" s="104">
        <f t="shared" si="4"/>
        <v>109.1817653772723</v>
      </c>
    </row>
    <row r="30" spans="1:40" x14ac:dyDescent="0.4">
      <c r="A30" s="29">
        <v>27</v>
      </c>
      <c r="B30" s="12">
        <f t="shared" si="2"/>
        <v>30.820887811708019</v>
      </c>
      <c r="C30" s="183">
        <f t="shared" si="2"/>
        <v>31.880873372383274</v>
      </c>
      <c r="D30" s="183">
        <f t="shared" si="2"/>
        <v>32.98667849572454</v>
      </c>
      <c r="E30" s="104">
        <f t="shared" si="2"/>
        <v>34.140422381303992</v>
      </c>
      <c r="F30" s="183">
        <f t="shared" si="2"/>
        <v>35.344323832055224</v>
      </c>
      <c r="G30" s="183">
        <f t="shared" si="2"/>
        <v>36.600705898040353</v>
      </c>
      <c r="H30" s="183">
        <f t="shared" si="2"/>
        <v>37.912000731988485</v>
      </c>
      <c r="I30" s="183">
        <f t="shared" si="2"/>
        <v>39.280754665976694</v>
      </c>
      <c r="J30" s="12">
        <f t="shared" si="2"/>
        <v>40.709633519005187</v>
      </c>
      <c r="K30" s="183">
        <f t="shared" si="2"/>
        <v>42.201428145641096</v>
      </c>
      <c r="L30" s="183">
        <f t="shared" si="2"/>
        <v>43.759060236327414</v>
      </c>
      <c r="M30" s="104">
        <f t="shared" si="2"/>
        <v>45.385588380413992</v>
      </c>
      <c r="N30" s="183">
        <f t="shared" si="2"/>
        <v>47.084214403419921</v>
      </c>
      <c r="O30" s="183">
        <f t="shared" si="2"/>
        <v>48.858289990539419</v>
      </c>
      <c r="P30" s="183">
        <f t="shared" si="2"/>
        <v>50.711323608887014</v>
      </c>
      <c r="Q30" s="104">
        <f t="shared" si="2"/>
        <v>52.646987741523176</v>
      </c>
      <c r="S30" s="12">
        <v>27</v>
      </c>
      <c r="T30" s="183">
        <f t="shared" si="3"/>
        <v>54.669126446831463</v>
      </c>
      <c r="U30" s="183">
        <f t="shared" si="3"/>
        <v>56.78176325740403</v>
      </c>
      <c r="V30" s="183">
        <f t="shared" si="3"/>
        <v>58.989109433160017</v>
      </c>
      <c r="W30" s="183">
        <f t="shared" si="3"/>
        <v>61.295572584059549</v>
      </c>
      <c r="X30" s="12">
        <f t="shared" si="3"/>
        <v>63.705765678396411</v>
      </c>
      <c r="Y30" s="183">
        <f t="shared" si="3"/>
        <v>66.224516453332626</v>
      </c>
      <c r="Z30" s="183">
        <f t="shared" si="3"/>
        <v>68.856877245010907</v>
      </c>
      <c r="AA30" s="104">
        <f t="shared" si="3"/>
        <v>71.608135256316814</v>
      </c>
      <c r="AB30" s="183">
        <f t="shared" si="3"/>
        <v>74.483823281095695</v>
      </c>
      <c r="AC30" s="183">
        <f t="shared" si="3"/>
        <v>77.489730904412212</v>
      </c>
      <c r="AD30" s="183">
        <f t="shared" si="3"/>
        <v>80.631916199246149</v>
      </c>
      <c r="AE30" s="183">
        <f t="shared" si="3"/>
        <v>83.91671794085056</v>
      </c>
      <c r="AF30" s="12">
        <f t="shared" si="3"/>
        <v>87.350768360877751</v>
      </c>
      <c r="AG30" s="183">
        <f t="shared" si="3"/>
        <v>90.941006464273897</v>
      </c>
      <c r="AH30" s="183">
        <f t="shared" si="3"/>
        <v>94.694691932898152</v>
      </c>
      <c r="AI30" s="104">
        <f t="shared" si="3"/>
        <v>98.619419640776883</v>
      </c>
      <c r="AJ30" s="183">
        <f t="shared" si="4"/>
        <v>102.72313480694483</v>
      </c>
      <c r="AK30" s="183">
        <f t="shared" si="4"/>
        <v>107.01414881285261</v>
      </c>
      <c r="AL30" s="183">
        <f t="shared" si="4"/>
        <v>111.50115571244525</v>
      </c>
      <c r="AM30" s="183">
        <f t="shared" si="4"/>
        <v>116.19324946412254</v>
      </c>
      <c r="AN30" s="104">
        <f t="shared" si="4"/>
        <v>121.09994191499955</v>
      </c>
    </row>
    <row r="31" spans="1:40" x14ac:dyDescent="0.4">
      <c r="A31" s="29">
        <v>28</v>
      </c>
      <c r="B31" s="12">
        <f t="shared" si="2"/>
        <v>32.129096689825111</v>
      </c>
      <c r="C31" s="183">
        <f t="shared" si="2"/>
        <v>33.279384289538072</v>
      </c>
      <c r="D31" s="183">
        <f t="shared" si="2"/>
        <v>34.481478673160382</v>
      </c>
      <c r="E31" s="104">
        <f t="shared" si="2"/>
        <v>35.737879772976818</v>
      </c>
      <c r="F31" s="183">
        <f t="shared" si="2"/>
        <v>37.051210308696348</v>
      </c>
      <c r="G31" s="183">
        <f t="shared" si="2"/>
        <v>38.424221780746265</v>
      </c>
      <c r="H31" s="183">
        <f t="shared" si="2"/>
        <v>39.859800750288187</v>
      </c>
      <c r="I31" s="183">
        <f t="shared" si="2"/>
        <v>41.360975419291051</v>
      </c>
      <c r="J31" s="12">
        <f t="shared" si="2"/>
        <v>42.930922524575344</v>
      </c>
      <c r="K31" s="183">
        <f t="shared" si="2"/>
        <v>44.572974560374441</v>
      </c>
      <c r="L31" s="183">
        <f t="shared" si="2"/>
        <v>46.290627344598875</v>
      </c>
      <c r="M31" s="104">
        <f t="shared" si="2"/>
        <v>48.087547944679542</v>
      </c>
      <c r="N31" s="183">
        <f t="shared" si="2"/>
        <v>49.967582979556731</v>
      </c>
      <c r="O31" s="183">
        <f t="shared" si="2"/>
        <v>51.934767315137336</v>
      </c>
      <c r="P31" s="183">
        <f t="shared" si="2"/>
        <v>53.993333171286906</v>
      </c>
      <c r="Q31" s="104">
        <f t="shared" si="2"/>
        <v>56.147719659245546</v>
      </c>
      <c r="S31" s="12">
        <v>28</v>
      </c>
      <c r="T31" s="183">
        <f t="shared" si="3"/>
        <v>58.402582769173023</v>
      </c>
      <c r="U31" s="183">
        <f t="shared" si="3"/>
        <v>60.76280582841774</v>
      </c>
      <c r="V31" s="183">
        <f t="shared" si="3"/>
        <v>63.233510451983818</v>
      </c>
      <c r="W31" s="183">
        <f t="shared" si="3"/>
        <v>65.820068007642988</v>
      </c>
      <c r="X31" s="12">
        <f t="shared" si="3"/>
        <v>68.528111619100201</v>
      </c>
      <c r="Y31" s="183">
        <f t="shared" si="3"/>
        <v>71.363548731665915</v>
      </c>
      <c r="Z31" s="183">
        <f t="shared" si="3"/>
        <v>74.332574265936614</v>
      </c>
      <c r="AA31" s="104">
        <f t="shared" si="3"/>
        <v>77.441684386118197</v>
      </c>
      <c r="AB31" s="183">
        <f t="shared" si="3"/>
        <v>80.697690910772366</v>
      </c>
      <c r="AC31" s="183">
        <f t="shared" si="3"/>
        <v>84.107736394982098</v>
      </c>
      <c r="AD31" s="183">
        <f t="shared" si="3"/>
        <v>87.679309914189602</v>
      </c>
      <c r="AE31" s="183">
        <f t="shared" si="3"/>
        <v>91.420263581266468</v>
      </c>
      <c r="AF31" s="12">
        <f t="shared" si="3"/>
        <v>95.338829829747965</v>
      </c>
      <c r="AG31" s="183">
        <f t="shared" si="3"/>
        <v>99.443639497576484</v>
      </c>
      <c r="AH31" s="183">
        <f t="shared" si="3"/>
        <v>103.74374074719447</v>
      </c>
      <c r="AI31" s="104">
        <f t="shared" si="3"/>
        <v>108.24861885934483</v>
      </c>
      <c r="AJ31" s="183">
        <f t="shared" si="4"/>
        <v>112.96821693956987</v>
      </c>
      <c r="AK31" s="183">
        <f t="shared" si="4"/>
        <v>117.91295757804146</v>
      </c>
      <c r="AL31" s="183">
        <f t="shared" si="4"/>
        <v>123.09376550512756</v>
      </c>
      <c r="AM31" s="183">
        <f t="shared" si="4"/>
        <v>128.52209128687448</v>
      </c>
      <c r="AN31" s="104">
        <f t="shared" si="4"/>
        <v>134.2099361064995</v>
      </c>
    </row>
    <row r="32" spans="1:40" x14ac:dyDescent="0.4">
      <c r="A32" s="29">
        <v>29</v>
      </c>
      <c r="B32" s="12">
        <f t="shared" si="2"/>
        <v>33.450387656723365</v>
      </c>
      <c r="C32" s="183">
        <f t="shared" si="2"/>
        <v>34.695376593157278</v>
      </c>
      <c r="D32" s="183">
        <f t="shared" si="2"/>
        <v>35.998700853257787</v>
      </c>
      <c r="E32" s="104">
        <f t="shared" si="2"/>
        <v>37.363292669003918</v>
      </c>
      <c r="F32" s="183">
        <f t="shared" si="2"/>
        <v>38.792234514870259</v>
      </c>
      <c r="G32" s="183">
        <f t="shared" si="2"/>
        <v>40.288766770813055</v>
      </c>
      <c r="H32" s="183">
        <f t="shared" si="2"/>
        <v>41.856295769045403</v>
      </c>
      <c r="I32" s="183">
        <f t="shared" si="2"/>
        <v>43.498402243321571</v>
      </c>
      <c r="J32" s="12">
        <f t="shared" si="2"/>
        <v>45.218850200312595</v>
      </c>
      <c r="K32" s="183">
        <f t="shared" si="2"/>
        <v>47.0215962335866</v>
      </c>
      <c r="L32" s="183">
        <f t="shared" si="2"/>
        <v>48.910799301659814</v>
      </c>
      <c r="M32" s="104">
        <f t="shared" si="2"/>
        <v>50.890830992605018</v>
      </c>
      <c r="N32" s="183">
        <f t="shared" si="2"/>
        <v>52.966286298739007</v>
      </c>
      <c r="O32" s="183">
        <f t="shared" si="2"/>
        <v>55.141994926030677</v>
      </c>
      <c r="P32" s="183">
        <f t="shared" si="2"/>
        <v>57.42303316399483</v>
      </c>
      <c r="Q32" s="104">
        <f t="shared" si="2"/>
        <v>59.814736343059707</v>
      </c>
      <c r="S32" s="12">
        <v>29</v>
      </c>
      <c r="T32" s="183">
        <f t="shared" si="3"/>
        <v>62.322711907631692</v>
      </c>
      <c r="U32" s="183">
        <f t="shared" si="3"/>
        <v>64.952853134409665</v>
      </c>
      <c r="V32" s="183">
        <f t="shared" si="3"/>
        <v>67.711353526842913</v>
      </c>
      <c r="W32" s="183">
        <f t="shared" si="3"/>
        <v>70.604721918082461</v>
      </c>
      <c r="X32" s="12">
        <f t="shared" si="3"/>
        <v>73.639798316246214</v>
      </c>
      <c r="Y32" s="183">
        <f t="shared" ref="Y32:AN47" si="5">(((1+Y$2*0.01)^$A32)-1)/(Y$2*0.01)</f>
        <v>76.823770527395027</v>
      </c>
      <c r="Z32" s="183">
        <f t="shared" si="5"/>
        <v>80.164191593222498</v>
      </c>
      <c r="AA32" s="104">
        <f t="shared" si="5"/>
        <v>83.668998082181162</v>
      </c>
      <c r="AB32" s="183">
        <f t="shared" si="5"/>
        <v>87.346529274526432</v>
      </c>
      <c r="AC32" s="183">
        <f t="shared" si="5"/>
        <v>91.205547283618316</v>
      </c>
      <c r="AD32" s="183">
        <f t="shared" si="5"/>
        <v>95.255258157753843</v>
      </c>
      <c r="AE32" s="183">
        <f t="shared" si="5"/>
        <v>99.5053340088146</v>
      </c>
      <c r="AF32" s="12">
        <f t="shared" si="5"/>
        <v>103.96593621612782</v>
      </c>
      <c r="AG32" s="183">
        <f t="shared" si="5"/>
        <v>108.64773975612655</v>
      </c>
      <c r="AH32" s="183">
        <f t="shared" si="5"/>
        <v>113.56195871070601</v>
      </c>
      <c r="AI32" s="104">
        <f t="shared" si="5"/>
        <v>118.72037300953751</v>
      </c>
      <c r="AJ32" s="183">
        <f t="shared" si="5"/>
        <v>124.13535646413116</v>
      </c>
      <c r="AK32" s="183">
        <f t="shared" si="5"/>
        <v>129.81990615401028</v>
      </c>
      <c r="AL32" s="183">
        <f t="shared" si="5"/>
        <v>135.78767322811467</v>
      </c>
      <c r="AM32" s="183">
        <f t="shared" si="5"/>
        <v>142.05299518734475</v>
      </c>
      <c r="AN32" s="104">
        <f t="shared" si="5"/>
        <v>148.63092971714946</v>
      </c>
    </row>
    <row r="33" spans="1:40" x14ac:dyDescent="0.4">
      <c r="A33" s="29">
        <v>30</v>
      </c>
      <c r="B33" s="12">
        <f t="shared" si="2"/>
        <v>34.784891533290626</v>
      </c>
      <c r="C33" s="183">
        <f t="shared" si="2"/>
        <v>36.12906880057178</v>
      </c>
      <c r="D33" s="183">
        <f t="shared" si="2"/>
        <v>37.538681366056629</v>
      </c>
      <c r="E33" s="104">
        <f t="shared" si="2"/>
        <v>39.017150290711498</v>
      </c>
      <c r="F33" s="183">
        <f t="shared" si="2"/>
        <v>40.56807920516767</v>
      </c>
      <c r="G33" s="183">
        <f t="shared" si="2"/>
        <v>42.195264023156348</v>
      </c>
      <c r="H33" s="183">
        <f t="shared" si="2"/>
        <v>43.902703163271518</v>
      </c>
      <c r="I33" s="183">
        <f t="shared" si="2"/>
        <v>45.69460830501292</v>
      </c>
      <c r="J33" s="12">
        <f t="shared" si="2"/>
        <v>47.575415706321969</v>
      </c>
      <c r="K33" s="183">
        <f t="shared" si="2"/>
        <v>49.549798111178148</v>
      </c>
      <c r="L33" s="183">
        <f t="shared" si="2"/>
        <v>51.622677277217917</v>
      </c>
      <c r="M33" s="104">
        <f t="shared" si="2"/>
        <v>53.799237154827715</v>
      </c>
      <c r="N33" s="183">
        <f t="shared" si="2"/>
        <v>56.084937750688553</v>
      </c>
      <c r="O33" s="183">
        <f t="shared" si="2"/>
        <v>58.48552971038697</v>
      </c>
      <c r="P33" s="183">
        <f t="shared" si="2"/>
        <v>61.007069656374568</v>
      </c>
      <c r="Q33" s="104">
        <f t="shared" si="2"/>
        <v>63.655936319355064</v>
      </c>
      <c r="S33" s="12">
        <v>30</v>
      </c>
      <c r="T33" s="183">
        <f t="shared" ref="T33:AI48" si="6">(((1+T$2*0.01)^$A33)-1)/(T$2*0.01)</f>
        <v>66.43884750301325</v>
      </c>
      <c r="U33" s="183">
        <f t="shared" si="6"/>
        <v>69.362877923966181</v>
      </c>
      <c r="V33" s="183">
        <f t="shared" si="6"/>
        <v>72.435477970819278</v>
      </c>
      <c r="W33" s="183">
        <f t="shared" si="6"/>
        <v>75.664493428372211</v>
      </c>
      <c r="X33" s="12">
        <f t="shared" si="6"/>
        <v>79.058186215220999</v>
      </c>
      <c r="Y33" s="183">
        <f t="shared" si="6"/>
        <v>82.625256185357216</v>
      </c>
      <c r="Z33" s="183">
        <f t="shared" si="6"/>
        <v>86.374864046781951</v>
      </c>
      <c r="AA33" s="104">
        <f t="shared" si="6"/>
        <v>90.316655452728384</v>
      </c>
      <c r="AB33" s="183">
        <f t="shared" si="6"/>
        <v>94.460786323743278</v>
      </c>
      <c r="AC33" s="183">
        <f t="shared" si="6"/>
        <v>98.817949461680641</v>
      </c>
      <c r="AD33" s="183">
        <f t="shared" si="6"/>
        <v>103.39940251958537</v>
      </c>
      <c r="AE33" s="183">
        <f t="shared" si="6"/>
        <v>108.2169973944977</v>
      </c>
      <c r="AF33" s="12">
        <f t="shared" si="6"/>
        <v>113.28321111341806</v>
      </c>
      <c r="AG33" s="183">
        <f t="shared" si="6"/>
        <v>118.61117828600696</v>
      </c>
      <c r="AH33" s="183">
        <f t="shared" si="6"/>
        <v>124.21472520111601</v>
      </c>
      <c r="AI33" s="104">
        <f t="shared" si="6"/>
        <v>130.10840564787199</v>
      </c>
      <c r="AJ33" s="183">
        <f t="shared" si="5"/>
        <v>136.30753854590299</v>
      </c>
      <c r="AK33" s="183">
        <f t="shared" si="5"/>
        <v>142.82824747325628</v>
      </c>
      <c r="AL33" s="183">
        <f t="shared" si="5"/>
        <v>149.68750218478559</v>
      </c>
      <c r="AM33" s="183">
        <f t="shared" si="5"/>
        <v>156.90316221811085</v>
      </c>
      <c r="AN33" s="104">
        <f t="shared" si="5"/>
        <v>164.49402268886445</v>
      </c>
    </row>
    <row r="34" spans="1:40" x14ac:dyDescent="0.4">
      <c r="A34" s="29">
        <v>31</v>
      </c>
      <c r="B34" s="12">
        <f t="shared" si="2"/>
        <v>36.132740448623487</v>
      </c>
      <c r="C34" s="183">
        <f t="shared" si="2"/>
        <v>37.580682160578895</v>
      </c>
      <c r="D34" s="183">
        <f t="shared" si="2"/>
        <v>39.101761586547468</v>
      </c>
      <c r="E34" s="104">
        <f t="shared" si="2"/>
        <v>40.699950420798935</v>
      </c>
      <c r="F34" s="183">
        <f t="shared" si="2"/>
        <v>42.379440789271008</v>
      </c>
      <c r="G34" s="183">
        <f t="shared" si="2"/>
        <v>44.144657463677362</v>
      </c>
      <c r="H34" s="183">
        <f t="shared" si="2"/>
        <v>46.000270742353329</v>
      </c>
      <c r="I34" s="183">
        <f t="shared" si="2"/>
        <v>47.951210033400763</v>
      </c>
      <c r="J34" s="12">
        <f t="shared" si="2"/>
        <v>50.002678177511648</v>
      </c>
      <c r="K34" s="183">
        <f t="shared" si="2"/>
        <v>52.160166549791441</v>
      </c>
      <c r="L34" s="183">
        <f t="shared" si="2"/>
        <v>54.429470981920538</v>
      </c>
      <c r="M34" s="104">
        <f t="shared" si="2"/>
        <v>56.816708548133761</v>
      </c>
      <c r="N34" s="183">
        <f t="shared" si="2"/>
        <v>59.328335260716102</v>
      </c>
      <c r="O34" s="183">
        <f t="shared" si="2"/>
        <v>61.971164723078424</v>
      </c>
      <c r="P34" s="183">
        <f t="shared" si="2"/>
        <v>64.752387790911442</v>
      </c>
      <c r="Q34" s="104">
        <f t="shared" si="2"/>
        <v>67.679593294524437</v>
      </c>
      <c r="S34" s="12">
        <v>31</v>
      </c>
      <c r="T34" s="183">
        <f t="shared" si="6"/>
        <v>70.760789878163948</v>
      </c>
      <c r="U34" s="183">
        <f t="shared" si="6"/>
        <v>74.004429014974406</v>
      </c>
      <c r="V34" s="183">
        <f t="shared" si="6"/>
        <v>77.419429259214326</v>
      </c>
      <c r="W34" s="183">
        <f t="shared" si="6"/>
        <v>81.015201800503618</v>
      </c>
      <c r="X34" s="12">
        <f t="shared" si="6"/>
        <v>84.80167738813428</v>
      </c>
      <c r="Y34" s="183">
        <f t="shared" si="6"/>
        <v>88.789334696942049</v>
      </c>
      <c r="Z34" s="183">
        <f t="shared" si="6"/>
        <v>92.989230209822765</v>
      </c>
      <c r="AA34" s="104">
        <f t="shared" si="6"/>
        <v>97.413029695787529</v>
      </c>
      <c r="AB34" s="183">
        <f t="shared" si="6"/>
        <v>102.07304136640533</v>
      </c>
      <c r="AC34" s="183">
        <f t="shared" si="6"/>
        <v>106.98225079765247</v>
      </c>
      <c r="AD34" s="183">
        <f t="shared" si="6"/>
        <v>112.15435770855427</v>
      </c>
      <c r="AE34" s="183">
        <f t="shared" si="6"/>
        <v>117.60381469257126</v>
      </c>
      <c r="AF34" s="12">
        <f t="shared" si="6"/>
        <v>123.34586800249151</v>
      </c>
      <c r="AG34" s="183">
        <f t="shared" si="6"/>
        <v>129.39660049460255</v>
      </c>
      <c r="AH34" s="183">
        <f t="shared" si="6"/>
        <v>135.77297684321087</v>
      </c>
      <c r="AI34" s="104">
        <f t="shared" si="6"/>
        <v>142.49289114206078</v>
      </c>
      <c r="AJ34" s="183">
        <f t="shared" si="5"/>
        <v>149.57521701503427</v>
      </c>
      <c r="AK34" s="183">
        <f t="shared" si="5"/>
        <v>157.03986036453244</v>
      </c>
      <c r="AL34" s="183">
        <f t="shared" si="5"/>
        <v>164.90781489234021</v>
      </c>
      <c r="AM34" s="183">
        <f t="shared" si="5"/>
        <v>173.20122053437669</v>
      </c>
      <c r="AN34" s="104">
        <f t="shared" si="5"/>
        <v>181.94342495775089</v>
      </c>
    </row>
    <row r="35" spans="1:40" x14ac:dyDescent="0.4">
      <c r="A35" s="29">
        <v>32</v>
      </c>
      <c r="B35" s="12">
        <f t="shared" ref="B35:Q50" si="7">(((1+B$2*0.01)^$A35)-1)/(B$2*0.01)</f>
        <v>37.494067853109755</v>
      </c>
      <c r="C35" s="183">
        <f t="shared" si="7"/>
        <v>39.050440687586146</v>
      </c>
      <c r="D35" s="183">
        <f t="shared" si="7"/>
        <v>40.688288010345659</v>
      </c>
      <c r="E35" s="104">
        <f t="shared" si="7"/>
        <v>42.412199553162942</v>
      </c>
      <c r="F35" s="183">
        <f t="shared" si="7"/>
        <v>44.227029605056444</v>
      </c>
      <c r="G35" s="183">
        <f t="shared" si="7"/>
        <v>46.137912256610079</v>
      </c>
      <c r="H35" s="183">
        <f t="shared" si="7"/>
        <v>48.150277510912147</v>
      </c>
      <c r="I35" s="183">
        <f t="shared" si="7"/>
        <v>50.269868309319286</v>
      </c>
      <c r="J35" s="12">
        <f t="shared" si="7"/>
        <v>52.502758522836977</v>
      </c>
      <c r="K35" s="183">
        <f t="shared" si="7"/>
        <v>54.855371962659689</v>
      </c>
      <c r="L35" s="183">
        <f t="shared" si="7"/>
        <v>57.334502466287731</v>
      </c>
      <c r="M35" s="104">
        <f t="shared" si="7"/>
        <v>59.947335118688791</v>
      </c>
      <c r="N35" s="183">
        <f t="shared" si="7"/>
        <v>62.701468671144752</v>
      </c>
      <c r="O35" s="183">
        <f t="shared" si="7"/>
        <v>65.604939223809254</v>
      </c>
      <c r="P35" s="183">
        <f t="shared" si="7"/>
        <v>68.666245241502409</v>
      </c>
      <c r="Q35" s="104">
        <f t="shared" si="7"/>
        <v>71.894373976014364</v>
      </c>
      <c r="S35" s="12">
        <v>32</v>
      </c>
      <c r="T35" s="183">
        <f t="shared" si="6"/>
        <v>75.298829372072134</v>
      </c>
      <c r="U35" s="183">
        <f t="shared" si="6"/>
        <v>78.889661538260555</v>
      </c>
      <c r="V35" s="183">
        <f t="shared" si="6"/>
        <v>82.677497868471121</v>
      </c>
      <c r="W35" s="183">
        <f t="shared" si="6"/>
        <v>86.673575904032617</v>
      </c>
      <c r="X35" s="12">
        <f t="shared" si="6"/>
        <v>90.88977803142231</v>
      </c>
      <c r="Y35" s="183">
        <f t="shared" si="6"/>
        <v>95.338668115500923</v>
      </c>
      <c r="Z35" s="183">
        <f t="shared" si="6"/>
        <v>100.03353017346123</v>
      </c>
      <c r="AA35" s="104">
        <f t="shared" si="6"/>
        <v>104.98840920025319</v>
      </c>
      <c r="AB35" s="183">
        <f t="shared" si="6"/>
        <v>110.2181542620537</v>
      </c>
      <c r="AC35" s="183">
        <f t="shared" si="6"/>
        <v>115.73846398048228</v>
      </c>
      <c r="AD35" s="183">
        <f t="shared" si="6"/>
        <v>121.56593453669582</v>
      </c>
      <c r="AE35" s="183">
        <f t="shared" si="6"/>
        <v>127.71811033124553</v>
      </c>
      <c r="AF35" s="12">
        <f t="shared" si="6"/>
        <v>134.21353744269084</v>
      </c>
      <c r="AG35" s="183">
        <f t="shared" si="6"/>
        <v>141.07182003540723</v>
      </c>
      <c r="AH35" s="183">
        <f t="shared" si="6"/>
        <v>148.31367987488377</v>
      </c>
      <c r="AI35" s="104">
        <f t="shared" si="6"/>
        <v>155.96101911699108</v>
      </c>
      <c r="AJ35" s="183">
        <f t="shared" si="5"/>
        <v>164.03698654638734</v>
      </c>
      <c r="AK35" s="183">
        <f t="shared" si="5"/>
        <v>172.56604744825174</v>
      </c>
      <c r="AL35" s="183">
        <f t="shared" si="5"/>
        <v>181.57405730711255</v>
      </c>
      <c r="AM35" s="183">
        <f t="shared" si="5"/>
        <v>191.08833953647837</v>
      </c>
      <c r="AN35" s="104">
        <f t="shared" si="5"/>
        <v>201.13776745352598</v>
      </c>
    </row>
    <row r="36" spans="1:40" x14ac:dyDescent="0.4">
      <c r="A36" s="29">
        <v>33</v>
      </c>
      <c r="B36" s="12">
        <f t="shared" si="7"/>
        <v>38.869008531640858</v>
      </c>
      <c r="C36" s="183">
        <f t="shared" si="7"/>
        <v>40.538571196180975</v>
      </c>
      <c r="D36" s="183">
        <f t="shared" si="7"/>
        <v>42.298612330500831</v>
      </c>
      <c r="E36" s="104">
        <f t="shared" si="7"/>
        <v>44.154413045343304</v>
      </c>
      <c r="F36" s="183">
        <f t="shared" si="7"/>
        <v>46.111570197157583</v>
      </c>
      <c r="G36" s="183">
        <f t="shared" si="7"/>
        <v>48.176015282383808</v>
      </c>
      <c r="H36" s="183">
        <f t="shared" si="7"/>
        <v>50.354034448684942</v>
      </c>
      <c r="I36" s="183">
        <f t="shared" si="7"/>
        <v>52.652289687825579</v>
      </c>
      <c r="J36" s="12">
        <f t="shared" si="7"/>
        <v>55.077841278522094</v>
      </c>
      <c r="K36" s="183">
        <f t="shared" si="7"/>
        <v>57.638171551446121</v>
      </c>
      <c r="L36" s="183">
        <f t="shared" si="7"/>
        <v>60.341210052607792</v>
      </c>
      <c r="M36" s="104">
        <f t="shared" si="7"/>
        <v>63.195360185639622</v>
      </c>
      <c r="N36" s="183">
        <f t="shared" si="7"/>
        <v>66.209527417990543</v>
      </c>
      <c r="O36" s="183">
        <f t="shared" si="7"/>
        <v>69.393149140821151</v>
      </c>
      <c r="P36" s="183">
        <f t="shared" si="7"/>
        <v>72.756226277370004</v>
      </c>
      <c r="Q36" s="104">
        <f t="shared" si="7"/>
        <v>76.309356739875057</v>
      </c>
      <c r="S36" s="12">
        <v>33</v>
      </c>
      <c r="T36" s="183">
        <f t="shared" si="6"/>
        <v>80.063770840675744</v>
      </c>
      <c r="U36" s="183">
        <f t="shared" si="6"/>
        <v>84.031368769019238</v>
      </c>
      <c r="V36" s="183">
        <f t="shared" si="6"/>
        <v>88.224760251237015</v>
      </c>
      <c r="W36" s="183">
        <f t="shared" si="6"/>
        <v>92.657306518514503</v>
      </c>
      <c r="X36" s="12">
        <f t="shared" si="6"/>
        <v>97.343164713307644</v>
      </c>
      <c r="Y36" s="183">
        <f t="shared" si="6"/>
        <v>102.29733487271973</v>
      </c>
      <c r="Z36" s="183">
        <f t="shared" si="6"/>
        <v>107.53570963473619</v>
      </c>
      <c r="AA36" s="104">
        <f t="shared" si="6"/>
        <v>113.07512682127027</v>
      </c>
      <c r="AB36" s="183">
        <f t="shared" si="6"/>
        <v>118.93342506039745</v>
      </c>
      <c r="AC36" s="183">
        <f t="shared" si="6"/>
        <v>125.12950261906724</v>
      </c>
      <c r="AD36" s="183">
        <f t="shared" si="6"/>
        <v>131.68337962694801</v>
      </c>
      <c r="AE36" s="183">
        <f t="shared" si="6"/>
        <v>138.61626388191706</v>
      </c>
      <c r="AF36" s="12">
        <f t="shared" si="6"/>
        <v>145.95062043810611</v>
      </c>
      <c r="AG36" s="183">
        <f t="shared" si="6"/>
        <v>153.71024518832834</v>
      </c>
      <c r="AH36" s="183">
        <f t="shared" si="6"/>
        <v>161.92034266424889</v>
      </c>
      <c r="AI36" s="104">
        <f t="shared" si="6"/>
        <v>170.60760828972781</v>
      </c>
      <c r="AJ36" s="183">
        <f t="shared" si="5"/>
        <v>179.8003153355622</v>
      </c>
      <c r="AK36" s="183">
        <f t="shared" si="5"/>
        <v>189.52840683721502</v>
      </c>
      <c r="AL36" s="183">
        <f t="shared" si="5"/>
        <v>199.82359275128823</v>
      </c>
      <c r="AM36" s="183">
        <f t="shared" si="5"/>
        <v>210.71945264128499</v>
      </c>
      <c r="AN36" s="104">
        <f t="shared" si="5"/>
        <v>222.25154419887861</v>
      </c>
    </row>
    <row r="37" spans="1:40" x14ac:dyDescent="0.4">
      <c r="A37" s="29">
        <v>34</v>
      </c>
      <c r="B37" s="12">
        <f t="shared" si="7"/>
        <v>40.257698616957271</v>
      </c>
      <c r="C37" s="183">
        <f t="shared" si="7"/>
        <v>42.045303336133237</v>
      </c>
      <c r="D37" s="183">
        <f t="shared" si="7"/>
        <v>43.933091515458322</v>
      </c>
      <c r="E37" s="104">
        <f t="shared" si="7"/>
        <v>45.927115273636808</v>
      </c>
      <c r="F37" s="183">
        <f t="shared" si="7"/>
        <v>48.03380160110072</v>
      </c>
      <c r="G37" s="183">
        <f t="shared" si="7"/>
        <v>50.259975626237427</v>
      </c>
      <c r="H37" s="183">
        <f t="shared" si="7"/>
        <v>52.612885309902069</v>
      </c>
      <c r="I37" s="183">
        <f t="shared" si="7"/>
        <v>55.100227654240783</v>
      </c>
      <c r="J37" s="12">
        <f t="shared" si="7"/>
        <v>57.730176516877741</v>
      </c>
      <c r="K37" s="183">
        <f t="shared" si="7"/>
        <v>60.511412126868116</v>
      </c>
      <c r="L37" s="183">
        <f t="shared" si="7"/>
        <v>63.453152404449064</v>
      </c>
      <c r="M37" s="104">
        <f t="shared" si="7"/>
        <v>66.565186192601118</v>
      </c>
      <c r="N37" s="183">
        <f t="shared" si="7"/>
        <v>69.857908514710175</v>
      </c>
      <c r="O37" s="183">
        <f t="shared" si="7"/>
        <v>73.342357979306044</v>
      </c>
      <c r="P37" s="183">
        <f t="shared" si="7"/>
        <v>77.030256459851643</v>
      </c>
      <c r="Q37" s="104">
        <f t="shared" si="7"/>
        <v>80.934051185019143</v>
      </c>
      <c r="S37" s="12">
        <v>34</v>
      </c>
      <c r="T37" s="183">
        <f t="shared" si="6"/>
        <v>85.066959382709527</v>
      </c>
      <c r="U37" s="183">
        <f t="shared" si="6"/>
        <v>89.443015629392747</v>
      </c>
      <c r="V37" s="183">
        <f t="shared" si="6"/>
        <v>94.07712206505505</v>
      </c>
      <c r="W37" s="183">
        <f t="shared" si="6"/>
        <v>98.985101643329102</v>
      </c>
      <c r="X37" s="12">
        <f t="shared" si="6"/>
        <v>104.18375459610613</v>
      </c>
      <c r="Y37" s="183">
        <f t="shared" si="6"/>
        <v>109.69091830226472</v>
      </c>
      <c r="Z37" s="183">
        <f t="shared" si="6"/>
        <v>115.52553076099403</v>
      </c>
      <c r="AA37" s="104">
        <f t="shared" si="6"/>
        <v>121.707697881706</v>
      </c>
      <c r="AB37" s="183">
        <f t="shared" si="6"/>
        <v>128.25876481462527</v>
      </c>
      <c r="AC37" s="183">
        <f t="shared" si="6"/>
        <v>135.20139155894961</v>
      </c>
      <c r="AD37" s="183">
        <f t="shared" si="6"/>
        <v>142.5596330989691</v>
      </c>
      <c r="AE37" s="183">
        <f t="shared" si="6"/>
        <v>150.35902433276559</v>
      </c>
      <c r="AF37" s="12">
        <f t="shared" si="6"/>
        <v>158.6266700731546</v>
      </c>
      <c r="AG37" s="183">
        <f t="shared" si="6"/>
        <v>167.39134041636541</v>
      </c>
      <c r="AH37" s="183">
        <f t="shared" si="6"/>
        <v>176.68357179071006</v>
      </c>
      <c r="AI37" s="104">
        <f t="shared" si="6"/>
        <v>186.53577401507894</v>
      </c>
      <c r="AJ37" s="183">
        <f t="shared" si="5"/>
        <v>196.98234371576282</v>
      </c>
      <c r="AK37" s="183">
        <f t="shared" si="5"/>
        <v>208.05978446965742</v>
      </c>
      <c r="AL37" s="183">
        <f t="shared" si="5"/>
        <v>219.80683406266061</v>
      </c>
      <c r="AM37" s="183">
        <f t="shared" si="5"/>
        <v>232.26459927381029</v>
      </c>
      <c r="AN37" s="104">
        <f t="shared" si="5"/>
        <v>245.47669861876648</v>
      </c>
    </row>
    <row r="38" spans="1:40" x14ac:dyDescent="0.4">
      <c r="A38" s="29">
        <v>35</v>
      </c>
      <c r="B38" s="12">
        <f t="shared" si="7"/>
        <v>41.66027560312682</v>
      </c>
      <c r="C38" s="183">
        <f t="shared" si="7"/>
        <v>43.570869627834888</v>
      </c>
      <c r="D38" s="183">
        <f t="shared" si="7"/>
        <v>45.5920878881902</v>
      </c>
      <c r="E38" s="104">
        <f t="shared" si="7"/>
        <v>47.730839790925458</v>
      </c>
      <c r="F38" s="183">
        <f t="shared" si="7"/>
        <v>49.994477633122735</v>
      </c>
      <c r="G38" s="183">
        <f t="shared" si="7"/>
        <v>52.390825077827763</v>
      </c>
      <c r="H38" s="183">
        <f t="shared" si="7"/>
        <v>54.928207442649608</v>
      </c>
      <c r="I38" s="183">
        <f t="shared" si="7"/>
        <v>57.615483914732415</v>
      </c>
      <c r="J38" s="12">
        <f t="shared" si="7"/>
        <v>60.462081812384085</v>
      </c>
      <c r="K38" s="183">
        <f t="shared" si="7"/>
        <v>63.478033020991319</v>
      </c>
      <c r="L38" s="183">
        <f t="shared" si="7"/>
        <v>66.674012738604773</v>
      </c>
      <c r="M38" s="104">
        <f t="shared" si="7"/>
        <v>70.061380674823667</v>
      </c>
      <c r="N38" s="183">
        <f t="shared" si="7"/>
        <v>73.652224855298584</v>
      </c>
      <c r="O38" s="183">
        <f t="shared" si="7"/>
        <v>77.459408193426569</v>
      </c>
      <c r="P38" s="183">
        <f t="shared" si="7"/>
        <v>81.49661800054497</v>
      </c>
      <c r="Q38" s="104">
        <f t="shared" si="7"/>
        <v>85.778418616307547</v>
      </c>
      <c r="S38" s="12">
        <v>35</v>
      </c>
      <c r="T38" s="183">
        <f t="shared" si="6"/>
        <v>90.320307351845017</v>
      </c>
      <c r="U38" s="183">
        <f t="shared" si="6"/>
        <v>95.138773949935867</v>
      </c>
      <c r="V38" s="183">
        <f t="shared" si="6"/>
        <v>100.25136377863306</v>
      </c>
      <c r="W38" s="183">
        <f t="shared" si="6"/>
        <v>105.67674498782053</v>
      </c>
      <c r="X38" s="12">
        <f t="shared" si="6"/>
        <v>111.43477987187251</v>
      </c>
      <c r="Y38" s="183">
        <f t="shared" si="6"/>
        <v>117.54660069615625</v>
      </c>
      <c r="Z38" s="183">
        <f t="shared" si="6"/>
        <v>124.03469026045862</v>
      </c>
      <c r="AA38" s="104">
        <f t="shared" si="6"/>
        <v>130.92296748872113</v>
      </c>
      <c r="AB38" s="183">
        <f t="shared" si="6"/>
        <v>138.23687835164904</v>
      </c>
      <c r="AC38" s="183">
        <f t="shared" si="6"/>
        <v>146.00349244697347</v>
      </c>
      <c r="AD38" s="183">
        <f t="shared" si="6"/>
        <v>154.25160558139177</v>
      </c>
      <c r="AE38" s="183">
        <f t="shared" si="6"/>
        <v>163.01184871855492</v>
      </c>
      <c r="AF38" s="12">
        <f t="shared" si="6"/>
        <v>172.31680367900699</v>
      </c>
      <c r="AG38" s="183">
        <f t="shared" si="6"/>
        <v>182.20112600071556</v>
      </c>
      <c r="AH38" s="183">
        <f t="shared" si="6"/>
        <v>192.70167539292041</v>
      </c>
      <c r="AI38" s="104">
        <f t="shared" si="6"/>
        <v>203.85765424139836</v>
      </c>
      <c r="AJ38" s="183">
        <f t="shared" si="5"/>
        <v>215.71075465018151</v>
      </c>
      <c r="AK38" s="183">
        <f t="shared" si="5"/>
        <v>228.30531453310076</v>
      </c>
      <c r="AL38" s="183">
        <f t="shared" si="5"/>
        <v>241.68848329861336</v>
      </c>
      <c r="AM38" s="183">
        <f t="shared" si="5"/>
        <v>255.91039770300671</v>
      </c>
      <c r="AN38" s="104">
        <f t="shared" si="5"/>
        <v>271.02436848064315</v>
      </c>
    </row>
    <row r="39" spans="1:40" x14ac:dyDescent="0.4">
      <c r="A39" s="29">
        <v>36</v>
      </c>
      <c r="B39" s="12">
        <f t="shared" si="7"/>
        <v>43.076878359158101</v>
      </c>
      <c r="C39" s="183">
        <f t="shared" si="7"/>
        <v>45.115505498182827</v>
      </c>
      <c r="D39" s="183">
        <f t="shared" si="7"/>
        <v>47.275969206513032</v>
      </c>
      <c r="E39" s="104">
        <f t="shared" si="7"/>
        <v>49.566129487266672</v>
      </c>
      <c r="F39" s="183">
        <f t="shared" si="7"/>
        <v>51.99436718578518</v>
      </c>
      <c r="G39" s="183">
        <f t="shared" si="7"/>
        <v>54.569618642078886</v>
      </c>
      <c r="H39" s="183">
        <f t="shared" si="7"/>
        <v>57.301412628715852</v>
      </c>
      <c r="I39" s="183">
        <f t="shared" si="7"/>
        <v>60.199909722387559</v>
      </c>
      <c r="J39" s="12">
        <f t="shared" si="7"/>
        <v>63.275944266755602</v>
      </c>
      <c r="K39" s="183">
        <f t="shared" si="7"/>
        <v>66.541069094173537</v>
      </c>
      <c r="L39" s="183">
        <f t="shared" si="7"/>
        <v>70.007603184455931</v>
      </c>
      <c r="M39" s="104">
        <f t="shared" si="7"/>
        <v>73.688682450129591</v>
      </c>
      <c r="N39" s="183">
        <f t="shared" si="7"/>
        <v>77.598313849510518</v>
      </c>
      <c r="O39" s="183">
        <f t="shared" si="7"/>
        <v>81.751433041647175</v>
      </c>
      <c r="P39" s="183">
        <f t="shared" si="7"/>
        <v>86.163965810569465</v>
      </c>
      <c r="Q39" s="104">
        <f t="shared" si="7"/>
        <v>90.852893500582184</v>
      </c>
      <c r="S39" s="12">
        <v>36</v>
      </c>
      <c r="T39" s="183">
        <f t="shared" si="6"/>
        <v>95.836322719437248</v>
      </c>
      <c r="U39" s="183">
        <f t="shared" si="6"/>
        <v>101.1335595823075</v>
      </c>
      <c r="V39" s="183">
        <f t="shared" si="6"/>
        <v>106.7651887864579</v>
      </c>
      <c r="W39" s="183">
        <f t="shared" si="6"/>
        <v>112.75315782462023</v>
      </c>
      <c r="X39" s="12">
        <f t="shared" si="6"/>
        <v>119.12086666418486</v>
      </c>
      <c r="Y39" s="183">
        <f t="shared" si="6"/>
        <v>125.89326323966603</v>
      </c>
      <c r="Z39" s="183">
        <f t="shared" si="6"/>
        <v>133.09694512738844</v>
      </c>
      <c r="AA39" s="104">
        <f t="shared" si="6"/>
        <v>140.76026779420982</v>
      </c>
      <c r="AB39" s="183">
        <f t="shared" si="6"/>
        <v>148.91345983626448</v>
      </c>
      <c r="AC39" s="183">
        <f t="shared" si="6"/>
        <v>157.58874564937904</v>
      </c>
      <c r="AD39" s="183">
        <f t="shared" si="6"/>
        <v>166.82047599999618</v>
      </c>
      <c r="AE39" s="183">
        <f t="shared" si="6"/>
        <v>176.64526699424289</v>
      </c>
      <c r="AF39" s="12">
        <f t="shared" si="6"/>
        <v>187.10214797332759</v>
      </c>
      <c r="AG39" s="183">
        <f t="shared" si="6"/>
        <v>198.23271889577458</v>
      </c>
      <c r="AH39" s="183">
        <f t="shared" si="6"/>
        <v>210.08131780131862</v>
      </c>
      <c r="AI39" s="104">
        <f t="shared" si="6"/>
        <v>222.69519898752063</v>
      </c>
      <c r="AJ39" s="183">
        <f t="shared" si="5"/>
        <v>236.12472256869785</v>
      </c>
      <c r="AK39" s="183">
        <f t="shared" si="5"/>
        <v>250.42355612741258</v>
      </c>
      <c r="AL39" s="183">
        <f t="shared" si="5"/>
        <v>265.64888921198161</v>
      </c>
      <c r="AM39" s="183">
        <f t="shared" si="5"/>
        <v>281.86166147904993</v>
      </c>
      <c r="AN39" s="104">
        <f t="shared" si="5"/>
        <v>299.12680532870746</v>
      </c>
    </row>
    <row r="40" spans="1:40" x14ac:dyDescent="0.4">
      <c r="A40" s="29">
        <v>37</v>
      </c>
      <c r="B40" s="12">
        <f t="shared" si="7"/>
        <v>44.507647142749683</v>
      </c>
      <c r="C40" s="183">
        <f t="shared" si="7"/>
        <v>46.679449316910109</v>
      </c>
      <c r="D40" s="183">
        <f t="shared" si="7"/>
        <v>48.985108744610706</v>
      </c>
      <c r="E40" s="104">
        <f t="shared" si="7"/>
        <v>51.433536753293851</v>
      </c>
      <c r="F40" s="183">
        <f t="shared" si="7"/>
        <v>54.034254529500899</v>
      </c>
      <c r="G40" s="183">
        <f t="shared" si="7"/>
        <v>56.797435061525668</v>
      </c>
      <c r="H40" s="183">
        <f t="shared" si="7"/>
        <v>59.733947944433737</v>
      </c>
      <c r="I40" s="183">
        <f t="shared" si="7"/>
        <v>62.855407239753234</v>
      </c>
      <c r="J40" s="12">
        <f t="shared" si="7"/>
        <v>66.174222594758263</v>
      </c>
      <c r="K40" s="183">
        <f t="shared" si="7"/>
        <v>69.703653839734187</v>
      </c>
      <c r="L40" s="183">
        <f t="shared" si="7"/>
        <v>73.457869295911877</v>
      </c>
      <c r="M40" s="104">
        <f t="shared" si="7"/>
        <v>77.452008042009453</v>
      </c>
      <c r="N40" s="183">
        <f t="shared" si="7"/>
        <v>81.702246403490975</v>
      </c>
      <c r="O40" s="183">
        <f t="shared" si="7"/>
        <v>86.225868945917171</v>
      </c>
      <c r="P40" s="183">
        <f t="shared" si="7"/>
        <v>91.041344272045094</v>
      </c>
      <c r="Q40" s="104">
        <f t="shared" si="7"/>
        <v>96.168405941859845</v>
      </c>
      <c r="S40" s="12">
        <v>37</v>
      </c>
      <c r="T40" s="183">
        <f t="shared" si="6"/>
        <v>101.62813885540913</v>
      </c>
      <c r="U40" s="183">
        <f t="shared" si="6"/>
        <v>107.44307146037863</v>
      </c>
      <c r="V40" s="183">
        <f t="shared" si="6"/>
        <v>113.63727416971308</v>
      </c>
      <c r="W40" s="183">
        <f t="shared" si="6"/>
        <v>120.23646439953593</v>
      </c>
      <c r="X40" s="12">
        <f t="shared" si="6"/>
        <v>127.26811866403597</v>
      </c>
      <c r="Y40" s="183">
        <f t="shared" si="6"/>
        <v>134.76159219214514</v>
      </c>
      <c r="Z40" s="183">
        <f t="shared" si="6"/>
        <v>142.74824656066869</v>
      </c>
      <c r="AA40" s="104">
        <f t="shared" si="6"/>
        <v>151.26158587031892</v>
      </c>
      <c r="AB40" s="183">
        <f t="shared" si="6"/>
        <v>160.33740202480303</v>
      </c>
      <c r="AC40" s="183">
        <f t="shared" si="6"/>
        <v>170.01392970895904</v>
      </c>
      <c r="AD40" s="183">
        <f t="shared" si="6"/>
        <v>180.33201169999586</v>
      </c>
      <c r="AE40" s="183">
        <f t="shared" si="6"/>
        <v>191.33527518629671</v>
      </c>
      <c r="AF40" s="12">
        <f t="shared" si="6"/>
        <v>203.0703198111938</v>
      </c>
      <c r="AG40" s="183">
        <f t="shared" si="6"/>
        <v>215.58691820467598</v>
      </c>
      <c r="AH40" s="183">
        <f t="shared" si="6"/>
        <v>228.93822981443068</v>
      </c>
      <c r="AI40" s="104">
        <f t="shared" si="6"/>
        <v>243.18102889892864</v>
      </c>
      <c r="AJ40" s="183">
        <f t="shared" si="5"/>
        <v>258.37594759988065</v>
      </c>
      <c r="AK40" s="183">
        <f t="shared" si="5"/>
        <v>274.58773506919823</v>
      </c>
      <c r="AL40" s="183">
        <f t="shared" si="5"/>
        <v>291.8855336871199</v>
      </c>
      <c r="AM40" s="183">
        <f t="shared" si="5"/>
        <v>310.3431734732572</v>
      </c>
      <c r="AN40" s="104">
        <f t="shared" si="5"/>
        <v>330.03948586157821</v>
      </c>
    </row>
    <row r="41" spans="1:40" x14ac:dyDescent="0.4">
      <c r="A41" s="29">
        <v>38</v>
      </c>
      <c r="B41" s="12">
        <f t="shared" si="7"/>
        <v>45.952723614177195</v>
      </c>
      <c r="C41" s="183">
        <f t="shared" si="7"/>
        <v>48.262942433371485</v>
      </c>
      <c r="D41" s="183">
        <f t="shared" si="7"/>
        <v>50.719885375779853</v>
      </c>
      <c r="E41" s="104">
        <f t="shared" si="7"/>
        <v>53.333623646476489</v>
      </c>
      <c r="F41" s="183">
        <f t="shared" si="7"/>
        <v>56.114939620090929</v>
      </c>
      <c r="G41" s="183">
        <f t="shared" si="7"/>
        <v>59.075377350409994</v>
      </c>
      <c r="H41" s="183">
        <f t="shared" si="7"/>
        <v>62.227296643044561</v>
      </c>
      <c r="I41" s="183">
        <f t="shared" si="7"/>
        <v>65.583930938846436</v>
      </c>
      <c r="J41" s="12">
        <f t="shared" si="7"/>
        <v>69.159449272601009</v>
      </c>
      <c r="K41" s="183">
        <f t="shared" si="7"/>
        <v>72.969022589525537</v>
      </c>
      <c r="L41" s="183">
        <f t="shared" si="7"/>
        <v>77.028894721268799</v>
      </c>
      <c r="M41" s="104">
        <f t="shared" si="7"/>
        <v>81.356458343584805</v>
      </c>
      <c r="N41" s="183">
        <f t="shared" si="7"/>
        <v>85.970336259630599</v>
      </c>
      <c r="O41" s="183">
        <f t="shared" si="7"/>
        <v>90.890468376118633</v>
      </c>
      <c r="P41" s="183">
        <f t="shared" si="7"/>
        <v>96.138204764287096</v>
      </c>
      <c r="Q41" s="104">
        <f t="shared" si="7"/>
        <v>101.73640522409821</v>
      </c>
      <c r="S41" s="12">
        <v>38</v>
      </c>
      <c r="T41" s="183">
        <f t="shared" si="6"/>
        <v>107.70954579817956</v>
      </c>
      <c r="U41" s="183">
        <f t="shared" si="6"/>
        <v>114.0838327120485</v>
      </c>
      <c r="V41" s="183">
        <f t="shared" si="6"/>
        <v>120.88732424904728</v>
      </c>
      <c r="W41" s="183">
        <f t="shared" si="6"/>
        <v>128.15006110250926</v>
      </c>
      <c r="X41" s="12">
        <f t="shared" si="6"/>
        <v>135.90420578387815</v>
      </c>
      <c r="Y41" s="183">
        <f t="shared" si="6"/>
        <v>144.18419170415422</v>
      </c>
      <c r="Z41" s="183">
        <f t="shared" si="6"/>
        <v>153.02688258711211</v>
      </c>
      <c r="AA41" s="104">
        <f t="shared" si="6"/>
        <v>162.47174291656546</v>
      </c>
      <c r="AB41" s="183">
        <f t="shared" si="6"/>
        <v>172.56102016653921</v>
      </c>
      <c r="AC41" s="183">
        <f t="shared" si="6"/>
        <v>183.33993961285856</v>
      </c>
      <c r="AD41" s="183">
        <f t="shared" si="6"/>
        <v>194.85691257749554</v>
      </c>
      <c r="AE41" s="183">
        <f t="shared" si="6"/>
        <v>207.16375901323471</v>
      </c>
      <c r="AF41" s="12">
        <f t="shared" si="6"/>
        <v>220.31594539608932</v>
      </c>
      <c r="AG41" s="183">
        <f t="shared" si="6"/>
        <v>234.37283895656174</v>
      </c>
      <c r="AH41" s="183">
        <f t="shared" si="6"/>
        <v>249.39797934865732</v>
      </c>
      <c r="AI41" s="104">
        <f t="shared" si="6"/>
        <v>265.45936892758488</v>
      </c>
      <c r="AJ41" s="183">
        <f t="shared" si="5"/>
        <v>282.62978288386995</v>
      </c>
      <c r="AK41" s="183">
        <f t="shared" si="5"/>
        <v>300.98710056309909</v>
      </c>
      <c r="AL41" s="183">
        <f t="shared" si="5"/>
        <v>320.61465938739633</v>
      </c>
      <c r="AM41" s="183">
        <f t="shared" si="5"/>
        <v>341.60163288689978</v>
      </c>
      <c r="AN41" s="104">
        <f t="shared" si="5"/>
        <v>364.04343444773616</v>
      </c>
    </row>
    <row r="42" spans="1:40" x14ac:dyDescent="0.4">
      <c r="A42" s="29">
        <v>39</v>
      </c>
      <c r="B42" s="12">
        <f t="shared" si="7"/>
        <v>47.412250850318927</v>
      </c>
      <c r="C42" s="183">
        <f t="shared" si="7"/>
        <v>49.866229213788614</v>
      </c>
      <c r="D42" s="183">
        <f t="shared" si="7"/>
        <v>52.480683656416524</v>
      </c>
      <c r="E42" s="104">
        <f t="shared" si="7"/>
        <v>55.266962060289814</v>
      </c>
      <c r="F42" s="183">
        <f t="shared" si="7"/>
        <v>58.237238412492708</v>
      </c>
      <c r="G42" s="183">
        <f t="shared" si="7"/>
        <v>61.404573340794208</v>
      </c>
      <c r="H42" s="183">
        <f t="shared" si="7"/>
        <v>64.782979059120677</v>
      </c>
      <c r="I42" s="183">
        <f t="shared" si="7"/>
        <v>68.387489039664715</v>
      </c>
      <c r="J42" s="12">
        <f t="shared" si="7"/>
        <v>72.234232750779057</v>
      </c>
      <c r="K42" s="183">
        <f t="shared" si="7"/>
        <v>76.340515823685109</v>
      </c>
      <c r="L42" s="183">
        <f t="shared" si="7"/>
        <v>80.72490603651319</v>
      </c>
      <c r="M42" s="104">
        <f t="shared" si="7"/>
        <v>85.40732553146924</v>
      </c>
      <c r="N42" s="183">
        <f t="shared" si="7"/>
        <v>90.409149710015811</v>
      </c>
      <c r="O42" s="183">
        <f t="shared" si="7"/>
        <v>95.753313282103704</v>
      </c>
      <c r="P42" s="183">
        <f t="shared" si="7"/>
        <v>101.46442397868002</v>
      </c>
      <c r="Q42" s="104">
        <f t="shared" si="7"/>
        <v>107.56888447224289</v>
      </c>
      <c r="S42" s="12">
        <v>39</v>
      </c>
      <c r="T42" s="183">
        <f t="shared" si="6"/>
        <v>114.09502308808857</v>
      </c>
      <c r="U42" s="183">
        <f t="shared" si="6"/>
        <v>121.07323392943105</v>
      </c>
      <c r="V42" s="183">
        <f t="shared" si="6"/>
        <v>128.53612708274488</v>
      </c>
      <c r="W42" s="183">
        <f t="shared" si="6"/>
        <v>136.51868961590355</v>
      </c>
      <c r="X42" s="12">
        <f t="shared" si="6"/>
        <v>145.05845813091085</v>
      </c>
      <c r="Y42" s="183">
        <f t="shared" si="6"/>
        <v>154.19570368566386</v>
      </c>
      <c r="Z42" s="183">
        <f t="shared" si="6"/>
        <v>163.97362995527439</v>
      </c>
      <c r="AA42" s="104">
        <f t="shared" si="6"/>
        <v>174.43858556343358</v>
      </c>
      <c r="AB42" s="183">
        <f t="shared" si="6"/>
        <v>185.64029157819698</v>
      </c>
      <c r="AC42" s="183">
        <f t="shared" si="6"/>
        <v>197.63208523479076</v>
      </c>
      <c r="AD42" s="183">
        <f t="shared" si="6"/>
        <v>210.47118102080771</v>
      </c>
      <c r="AE42" s="183">
        <f t="shared" si="6"/>
        <v>224.21895033676034</v>
      </c>
      <c r="AF42" s="12">
        <f t="shared" si="6"/>
        <v>238.94122102777646</v>
      </c>
      <c r="AG42" s="183">
        <f t="shared" si="6"/>
        <v>254.7085981704781</v>
      </c>
      <c r="AH42" s="183">
        <f t="shared" si="6"/>
        <v>271.59680759329319</v>
      </c>
      <c r="AI42" s="104">
        <f t="shared" si="6"/>
        <v>289.68706370874855</v>
      </c>
      <c r="AJ42" s="183">
        <f t="shared" si="5"/>
        <v>309.06646334341821</v>
      </c>
      <c r="AK42" s="183">
        <f t="shared" si="5"/>
        <v>329.82840736518574</v>
      </c>
      <c r="AL42" s="183">
        <f t="shared" si="5"/>
        <v>352.07305202919889</v>
      </c>
      <c r="AM42" s="183">
        <f t="shared" si="5"/>
        <v>375.90779209337251</v>
      </c>
      <c r="AN42" s="104">
        <f t="shared" si="5"/>
        <v>401.44777789250981</v>
      </c>
    </row>
    <row r="43" spans="1:40" x14ac:dyDescent="0.4">
      <c r="A43" s="29">
        <v>40</v>
      </c>
      <c r="B43" s="12">
        <f t="shared" si="7"/>
        <v>48.886373358822155</v>
      </c>
      <c r="C43" s="183">
        <f t="shared" si="7"/>
        <v>51.489557078960978</v>
      </c>
      <c r="D43" s="183">
        <f t="shared" si="7"/>
        <v>54.267893911262767</v>
      </c>
      <c r="E43" s="104">
        <f t="shared" si="7"/>
        <v>57.234133896344929</v>
      </c>
      <c r="F43" s="183">
        <f t="shared" si="7"/>
        <v>60.40198318074259</v>
      </c>
      <c r="G43" s="183">
        <f t="shared" si="7"/>
        <v>63.786176240962064</v>
      </c>
      <c r="H43" s="183">
        <f t="shared" si="7"/>
        <v>67.402553535598685</v>
      </c>
      <c r="I43" s="183">
        <f t="shared" si="7"/>
        <v>71.2681449882555</v>
      </c>
      <c r="J43" s="12">
        <f t="shared" si="7"/>
        <v>75.401259733302396</v>
      </c>
      <c r="K43" s="183">
        <f t="shared" si="7"/>
        <v>79.821582587954893</v>
      </c>
      <c r="L43" s="183">
        <f t="shared" si="7"/>
        <v>84.550277747791128</v>
      </c>
      <c r="M43" s="104">
        <f t="shared" si="7"/>
        <v>89.610100238899363</v>
      </c>
      <c r="N43" s="183">
        <f t="shared" si="7"/>
        <v>95.025515698416484</v>
      </c>
      <c r="O43" s="183">
        <f t="shared" si="7"/>
        <v>100.8228290965931</v>
      </c>
      <c r="P43" s="183">
        <f t="shared" si="7"/>
        <v>107.03032305772059</v>
      </c>
      <c r="Q43" s="104">
        <f t="shared" si="7"/>
        <v>113.67840648467443</v>
      </c>
      <c r="S43" s="12">
        <v>40</v>
      </c>
      <c r="T43" s="183">
        <f t="shared" si="6"/>
        <v>120.79977424249297</v>
      </c>
      <c r="U43" s="183">
        <f t="shared" si="6"/>
        <v>128.42957871072619</v>
      </c>
      <c r="V43" s="183">
        <f t="shared" si="6"/>
        <v>136.60561407229585</v>
      </c>
      <c r="W43" s="183">
        <f t="shared" si="6"/>
        <v>145.36851426881802</v>
      </c>
      <c r="X43" s="12">
        <f t="shared" si="6"/>
        <v>154.76196561876549</v>
      </c>
      <c r="Y43" s="183">
        <f t="shared" si="6"/>
        <v>164.83293516601785</v>
      </c>
      <c r="Z43" s="183">
        <f t="shared" si="6"/>
        <v>175.63191590236721</v>
      </c>
      <c r="AA43" s="104">
        <f t="shared" si="6"/>
        <v>187.21319008896535</v>
      </c>
      <c r="AB43" s="183">
        <f t="shared" si="6"/>
        <v>199.63511198867076</v>
      </c>
      <c r="AC43" s="183">
        <f t="shared" si="6"/>
        <v>212.96041141431311</v>
      </c>
      <c r="AD43" s="183">
        <f t="shared" si="6"/>
        <v>227.25651959736828</v>
      </c>
      <c r="AE43" s="183">
        <f t="shared" si="6"/>
        <v>242.59591898785925</v>
      </c>
      <c r="AF43" s="12">
        <f t="shared" si="6"/>
        <v>259.05651870999861</v>
      </c>
      <c r="AG43" s="183">
        <f t="shared" si="6"/>
        <v>276.72205751954249</v>
      </c>
      <c r="AH43" s="183">
        <f t="shared" si="6"/>
        <v>295.68253623872306</v>
      </c>
      <c r="AI43" s="104">
        <f t="shared" si="6"/>
        <v>316.03468178326398</v>
      </c>
      <c r="AJ43" s="183">
        <f t="shared" si="5"/>
        <v>337.88244504432589</v>
      </c>
      <c r="AK43" s="183">
        <f t="shared" si="5"/>
        <v>361.33753504646552</v>
      </c>
      <c r="AL43" s="183">
        <f t="shared" si="5"/>
        <v>386.51999197197284</v>
      </c>
      <c r="AM43" s="183">
        <f t="shared" si="5"/>
        <v>413.55880182247631</v>
      </c>
      <c r="AN43" s="104">
        <f t="shared" si="5"/>
        <v>442.5925556817607</v>
      </c>
    </row>
    <row r="44" spans="1:40" x14ac:dyDescent="0.4">
      <c r="A44" s="29">
        <v>41</v>
      </c>
      <c r="B44" s="12">
        <f t="shared" si="7"/>
        <v>50.375237092410387</v>
      </c>
      <c r="C44" s="183">
        <f t="shared" si="7"/>
        <v>53.133176542447998</v>
      </c>
      <c r="D44" s="183">
        <f t="shared" si="7"/>
        <v>56.081912319931696</v>
      </c>
      <c r="E44" s="104">
        <f t="shared" si="7"/>
        <v>59.235731239530963</v>
      </c>
      <c r="F44" s="183">
        <f t="shared" si="7"/>
        <v>62.610022844357438</v>
      </c>
      <c r="G44" s="183">
        <f t="shared" si="7"/>
        <v>66.221365206383695</v>
      </c>
      <c r="H44" s="183">
        <f t="shared" si="7"/>
        <v>70.08761737398865</v>
      </c>
      <c r="I44" s="183">
        <f t="shared" si="7"/>
        <v>74.228018975432533</v>
      </c>
      <c r="J44" s="12">
        <f t="shared" si="7"/>
        <v>78.663297525301488</v>
      </c>
      <c r="K44" s="183">
        <f t="shared" si="7"/>
        <v>83.415784022063434</v>
      </c>
      <c r="L44" s="183">
        <f t="shared" si="7"/>
        <v>88.509537468963799</v>
      </c>
      <c r="M44" s="104">
        <f t="shared" si="7"/>
        <v>93.970478997858109</v>
      </c>
      <c r="N44" s="183">
        <f t="shared" si="7"/>
        <v>99.826536326353136</v>
      </c>
      <c r="O44" s="183">
        <f t="shared" si="7"/>
        <v>106.10779933319832</v>
      </c>
      <c r="P44" s="183">
        <f t="shared" si="7"/>
        <v>112.846687595318</v>
      </c>
      <c r="Q44" s="104">
        <f t="shared" si="7"/>
        <v>120.07813079269646</v>
      </c>
      <c r="S44" s="12">
        <v>41</v>
      </c>
      <c r="T44" s="183">
        <f t="shared" si="6"/>
        <v>127.83976295461764</v>
      </c>
      <c r="U44" s="183">
        <f t="shared" si="6"/>
        <v>136.17213159303932</v>
      </c>
      <c r="V44" s="183">
        <f t="shared" si="6"/>
        <v>145.11892284627211</v>
      </c>
      <c r="W44" s="183">
        <f t="shared" si="6"/>
        <v>154.72720383927509</v>
      </c>
      <c r="X44" s="12">
        <f t="shared" si="6"/>
        <v>165.04768355589138</v>
      </c>
      <c r="Y44" s="183">
        <f t="shared" si="6"/>
        <v>176.13499361389398</v>
      </c>
      <c r="Z44" s="183">
        <f t="shared" si="6"/>
        <v>188.04799043602108</v>
      </c>
      <c r="AA44" s="104">
        <f t="shared" si="6"/>
        <v>200.85008041997048</v>
      </c>
      <c r="AB44" s="183">
        <f t="shared" si="6"/>
        <v>214.60956982787769</v>
      </c>
      <c r="AC44" s="183">
        <f t="shared" si="6"/>
        <v>229.40004124185086</v>
      </c>
      <c r="AD44" s="183">
        <f t="shared" si="6"/>
        <v>245.3007585671709</v>
      </c>
      <c r="AE44" s="183">
        <f t="shared" si="6"/>
        <v>262.39710270941833</v>
      </c>
      <c r="AF44" s="12">
        <f t="shared" si="6"/>
        <v>280.78104020679848</v>
      </c>
      <c r="AG44" s="183">
        <f t="shared" si="6"/>
        <v>300.55162726490477</v>
      </c>
      <c r="AH44" s="183">
        <f t="shared" si="6"/>
        <v>321.8155518190145</v>
      </c>
      <c r="AI44" s="104">
        <f t="shared" si="6"/>
        <v>344.68771643929961</v>
      </c>
      <c r="AJ44" s="183">
        <f t="shared" si="5"/>
        <v>369.29186509831527</v>
      </c>
      <c r="AK44" s="183">
        <f t="shared" si="5"/>
        <v>395.76125703826358</v>
      </c>
      <c r="AL44" s="183">
        <f t="shared" si="5"/>
        <v>424.23939120931021</v>
      </c>
      <c r="AM44" s="183">
        <f t="shared" si="5"/>
        <v>454.88078500016769</v>
      </c>
      <c r="AN44" s="104">
        <f t="shared" si="5"/>
        <v>487.85181124993682</v>
      </c>
    </row>
    <row r="45" spans="1:40" x14ac:dyDescent="0.4">
      <c r="A45" s="29">
        <v>42</v>
      </c>
      <c r="B45" s="12">
        <f t="shared" si="7"/>
        <v>51.878989463334513</v>
      </c>
      <c r="C45" s="183">
        <f t="shared" si="7"/>
        <v>54.797341249228602</v>
      </c>
      <c r="D45" s="183">
        <f t="shared" si="7"/>
        <v>57.923141004730653</v>
      </c>
      <c r="E45" s="104">
        <f t="shared" si="7"/>
        <v>61.272356536222759</v>
      </c>
      <c r="F45" s="183">
        <f t="shared" si="7"/>
        <v>64.862223301244583</v>
      </c>
      <c r="G45" s="183">
        <f t="shared" si="7"/>
        <v>68.711345923527318</v>
      </c>
      <c r="H45" s="183">
        <f t="shared" si="7"/>
        <v>72.839807808338364</v>
      </c>
      <c r="I45" s="183">
        <f t="shared" si="7"/>
        <v>77.269289497256935</v>
      </c>
      <c r="J45" s="12">
        <f t="shared" si="7"/>
        <v>82.023196451060528</v>
      </c>
      <c r="K45" s="183">
        <f t="shared" si="7"/>
        <v>87.126797002780492</v>
      </c>
      <c r="L45" s="183">
        <f t="shared" si="7"/>
        <v>92.607371280377535</v>
      </c>
      <c r="M45" s="104">
        <f t="shared" si="7"/>
        <v>98.494371960277817</v>
      </c>
      <c r="N45" s="183">
        <f t="shared" si="7"/>
        <v>104.81959777940726</v>
      </c>
      <c r="O45" s="183">
        <f t="shared" si="7"/>
        <v>111.61738080485924</v>
      </c>
      <c r="P45" s="183">
        <f t="shared" si="7"/>
        <v>118.92478853710729</v>
      </c>
      <c r="Q45" s="104">
        <f t="shared" si="7"/>
        <v>126.78184200534956</v>
      </c>
      <c r="S45" s="12">
        <v>42</v>
      </c>
      <c r="T45" s="183">
        <f t="shared" si="6"/>
        <v>135.23175110234851</v>
      </c>
      <c r="U45" s="183">
        <f t="shared" si="6"/>
        <v>144.32116850167387</v>
      </c>
      <c r="V45" s="183">
        <f t="shared" si="6"/>
        <v>154.10046360281706</v>
      </c>
      <c r="W45" s="183">
        <f t="shared" si="6"/>
        <v>164.62401806003342</v>
      </c>
      <c r="X45" s="12">
        <f t="shared" si="6"/>
        <v>175.9505445692449</v>
      </c>
      <c r="Y45" s="183">
        <f t="shared" si="6"/>
        <v>188.14343071476233</v>
      </c>
      <c r="Z45" s="183">
        <f t="shared" si="6"/>
        <v>201.27110981436243</v>
      </c>
      <c r="AA45" s="104">
        <f t="shared" si="6"/>
        <v>215.40746084831849</v>
      </c>
      <c r="AB45" s="183">
        <f t="shared" si="6"/>
        <v>230.63223971582914</v>
      </c>
      <c r="AC45" s="183">
        <f t="shared" si="6"/>
        <v>247.03154423188499</v>
      </c>
      <c r="AD45" s="183">
        <f t="shared" si="6"/>
        <v>264.69831545970868</v>
      </c>
      <c r="AE45" s="183">
        <f t="shared" si="6"/>
        <v>283.73287816939825</v>
      </c>
      <c r="AF45" s="12">
        <f t="shared" si="6"/>
        <v>304.24352342334237</v>
      </c>
      <c r="AG45" s="183">
        <f t="shared" si="6"/>
        <v>326.34713651425943</v>
      </c>
      <c r="AH45" s="183">
        <f t="shared" si="6"/>
        <v>350.16987372363076</v>
      </c>
      <c r="AI45" s="104">
        <f t="shared" si="6"/>
        <v>375.84789162773825</v>
      </c>
      <c r="AJ45" s="183">
        <f t="shared" si="5"/>
        <v>403.52813295716368</v>
      </c>
      <c r="AK45" s="183">
        <f t="shared" si="5"/>
        <v>433.369173314303</v>
      </c>
      <c r="AL45" s="183">
        <f t="shared" si="5"/>
        <v>465.5421333741948</v>
      </c>
      <c r="AM45" s="183">
        <f t="shared" si="5"/>
        <v>500.23166153768409</v>
      </c>
      <c r="AN45" s="104">
        <f t="shared" si="5"/>
        <v>537.63699237493051</v>
      </c>
    </row>
    <row r="46" spans="1:40" x14ac:dyDescent="0.4">
      <c r="A46" s="29">
        <v>43</v>
      </c>
      <c r="B46" s="12">
        <f t="shared" si="7"/>
        <v>53.397779357967813</v>
      </c>
      <c r="C46" s="183">
        <f t="shared" si="7"/>
        <v>56.48230801484393</v>
      </c>
      <c r="D46" s="183">
        <f t="shared" si="7"/>
        <v>59.791988119801601</v>
      </c>
      <c r="E46" s="104">
        <f t="shared" si="7"/>
        <v>63.344622775606666</v>
      </c>
      <c r="F46" s="183">
        <f t="shared" si="7"/>
        <v>67.159467767269462</v>
      </c>
      <c r="G46" s="183">
        <f t="shared" si="7"/>
        <v>71.257351206806675</v>
      </c>
      <c r="H46" s="183">
        <f t="shared" si="7"/>
        <v>75.660803003546818</v>
      </c>
      <c r="I46" s="183">
        <f t="shared" si="7"/>
        <v>80.394194958431498</v>
      </c>
      <c r="J46" s="12">
        <f t="shared" si="7"/>
        <v>85.483892344592348</v>
      </c>
      <c r="K46" s="183">
        <f t="shared" si="7"/>
        <v>90.958417905370837</v>
      </c>
      <c r="L46" s="183">
        <f t="shared" si="7"/>
        <v>96.84862927519076</v>
      </c>
      <c r="M46" s="104">
        <f t="shared" si="7"/>
        <v>103.18791090878824</v>
      </c>
      <c r="N46" s="183">
        <f t="shared" si="7"/>
        <v>110.01238169058355</v>
      </c>
      <c r="O46" s="183">
        <f t="shared" si="7"/>
        <v>117.36111948906574</v>
      </c>
      <c r="P46" s="183">
        <f t="shared" si="7"/>
        <v>125.27640402127712</v>
      </c>
      <c r="Q46" s="104">
        <f t="shared" si="7"/>
        <v>133.80397950060367</v>
      </c>
      <c r="S46" s="12">
        <v>43</v>
      </c>
      <c r="T46" s="183">
        <f t="shared" si="6"/>
        <v>142.99333865746596</v>
      </c>
      <c r="U46" s="183">
        <f t="shared" si="6"/>
        <v>152.89802984801176</v>
      </c>
      <c r="V46" s="183">
        <f t="shared" si="6"/>
        <v>163.57598910097198</v>
      </c>
      <c r="W46" s="183">
        <f t="shared" si="6"/>
        <v>175.08989909848538</v>
      </c>
      <c r="X46" s="12">
        <f t="shared" si="6"/>
        <v>187.50757724339962</v>
      </c>
      <c r="Y46" s="183">
        <f t="shared" si="6"/>
        <v>200.90239513443498</v>
      </c>
      <c r="Z46" s="183">
        <f t="shared" si="6"/>
        <v>215.35373195229596</v>
      </c>
      <c r="AA46" s="104">
        <f t="shared" si="6"/>
        <v>230.94746445557993</v>
      </c>
      <c r="AB46" s="183">
        <f t="shared" si="6"/>
        <v>247.77649649593721</v>
      </c>
      <c r="AC46" s="183">
        <f t="shared" si="6"/>
        <v>265.94133118869667</v>
      </c>
      <c r="AD46" s="183">
        <f t="shared" si="6"/>
        <v>285.55068911918687</v>
      </c>
      <c r="AE46" s="183">
        <f t="shared" si="6"/>
        <v>306.72217622752657</v>
      </c>
      <c r="AF46" s="12">
        <f t="shared" si="6"/>
        <v>329.58300529720975</v>
      </c>
      <c r="AG46" s="183">
        <f t="shared" si="6"/>
        <v>354.27077527668581</v>
      </c>
      <c r="AH46" s="183">
        <f t="shared" si="6"/>
        <v>380.9343129901394</v>
      </c>
      <c r="AI46" s="104">
        <f t="shared" si="6"/>
        <v>409.73458214516529</v>
      </c>
      <c r="AJ46" s="183">
        <f t="shared" si="5"/>
        <v>440.84566492330839</v>
      </c>
      <c r="AK46" s="183">
        <f t="shared" si="5"/>
        <v>474.45582184587607</v>
      </c>
      <c r="AL46" s="183">
        <f t="shared" si="5"/>
        <v>510.76863604474329</v>
      </c>
      <c r="AM46" s="183">
        <f t="shared" si="5"/>
        <v>550.00424853760808</v>
      </c>
      <c r="AN46" s="104">
        <f t="shared" si="5"/>
        <v>592.40069161242366</v>
      </c>
    </row>
    <row r="47" spans="1:40" x14ac:dyDescent="0.4">
      <c r="A47" s="29">
        <v>44</v>
      </c>
      <c r="B47" s="12">
        <f t="shared" si="7"/>
        <v>54.931757151547501</v>
      </c>
      <c r="C47" s="183">
        <f t="shared" si="7"/>
        <v>58.188336865029498</v>
      </c>
      <c r="D47" s="183">
        <f t="shared" si="7"/>
        <v>61.688867941598588</v>
      </c>
      <c r="E47" s="104">
        <f t="shared" si="7"/>
        <v>65.453153674179802</v>
      </c>
      <c r="F47" s="183">
        <f t="shared" si="7"/>
        <v>69.502657122614877</v>
      </c>
      <c r="G47" s="183">
        <f t="shared" si="7"/>
        <v>73.860641608959838</v>
      </c>
      <c r="H47" s="183">
        <f t="shared" si="7"/>
        <v>78.552323078635467</v>
      </c>
      <c r="I47" s="183">
        <f t="shared" si="7"/>
        <v>83.605035319788371</v>
      </c>
      <c r="J47" s="12">
        <f t="shared" si="7"/>
        <v>89.048409114930095</v>
      </c>
      <c r="K47" s="183">
        <f t="shared" si="7"/>
        <v>94.914566487295403</v>
      </c>
      <c r="L47" s="183">
        <f t="shared" si="7"/>
        <v>101.23833129982242</v>
      </c>
      <c r="M47" s="104">
        <f t="shared" si="7"/>
        <v>108.05745756786783</v>
      </c>
      <c r="N47" s="183">
        <f t="shared" si="7"/>
        <v>115.41287695820692</v>
      </c>
      <c r="O47" s="183">
        <f t="shared" si="7"/>
        <v>123.34896706735103</v>
      </c>
      <c r="P47" s="183">
        <f t="shared" si="7"/>
        <v>131.91384220223455</v>
      </c>
      <c r="Q47" s="104">
        <f t="shared" si="7"/>
        <v>141.1596685268824</v>
      </c>
      <c r="S47" s="12">
        <v>44</v>
      </c>
      <c r="T47" s="183">
        <f t="shared" si="6"/>
        <v>151.14300559033924</v>
      </c>
      <c r="U47" s="183">
        <f t="shared" si="6"/>
        <v>161.92517641503235</v>
      </c>
      <c r="V47" s="183">
        <f t="shared" si="6"/>
        <v>173.57266850152544</v>
      </c>
      <c r="W47" s="183">
        <f t="shared" si="6"/>
        <v>186.15756829664829</v>
      </c>
      <c r="X47" s="12">
        <f t="shared" si="6"/>
        <v>199.75803187800364</v>
      </c>
      <c r="Y47" s="183">
        <f t="shared" si="6"/>
        <v>214.45879483033718</v>
      </c>
      <c r="Z47" s="183">
        <f t="shared" si="6"/>
        <v>230.35172452919514</v>
      </c>
      <c r="AA47" s="104">
        <f t="shared" si="6"/>
        <v>247.53641830633157</v>
      </c>
      <c r="AB47" s="183">
        <f t="shared" si="6"/>
        <v>266.12085125065278</v>
      </c>
      <c r="AC47" s="183">
        <f t="shared" si="6"/>
        <v>286.22207769987716</v>
      </c>
      <c r="AD47" s="183">
        <f t="shared" si="6"/>
        <v>307.96699080312584</v>
      </c>
      <c r="AE47" s="183">
        <f t="shared" si="6"/>
        <v>331.49314488515984</v>
      </c>
      <c r="AF47" s="12">
        <f t="shared" si="6"/>
        <v>356.94964572098661</v>
      </c>
      <c r="AG47" s="183">
        <f t="shared" si="6"/>
        <v>384.49811423701237</v>
      </c>
      <c r="AH47" s="183">
        <f t="shared" si="6"/>
        <v>414.31372959430109</v>
      </c>
      <c r="AI47" s="104">
        <f t="shared" si="6"/>
        <v>446.58635808286709</v>
      </c>
      <c r="AJ47" s="183">
        <f t="shared" si="5"/>
        <v>481.52177476640617</v>
      </c>
      <c r="AK47" s="183">
        <f t="shared" si="5"/>
        <v>519.34298536661959</v>
      </c>
      <c r="AL47" s="183">
        <f t="shared" si="5"/>
        <v>560.29165646899389</v>
      </c>
      <c r="AM47" s="183">
        <f t="shared" si="5"/>
        <v>604.62966277002499</v>
      </c>
      <c r="AN47" s="104">
        <f t="shared" si="5"/>
        <v>652.6407607736661</v>
      </c>
    </row>
    <row r="48" spans="1:40" x14ac:dyDescent="0.4">
      <c r="A48" s="29">
        <v>45</v>
      </c>
      <c r="B48" s="12">
        <f t="shared" si="7"/>
        <v>56.481074723062981</v>
      </c>
      <c r="C48" s="183">
        <f t="shared" si="7"/>
        <v>59.915691075842346</v>
      </c>
      <c r="D48" s="183">
        <f t="shared" si="7"/>
        <v>63.61420096072257</v>
      </c>
      <c r="E48" s="104">
        <f t="shared" si="7"/>
        <v>67.598583863477955</v>
      </c>
      <c r="F48" s="183">
        <f t="shared" si="7"/>
        <v>71.892710265067166</v>
      </c>
      <c r="G48" s="183">
        <f t="shared" si="7"/>
        <v>76.522506045161421</v>
      </c>
      <c r="H48" s="183">
        <f t="shared" si="7"/>
        <v>81.516131155601357</v>
      </c>
      <c r="I48" s="183">
        <f t="shared" si="7"/>
        <v>86.904173791082584</v>
      </c>
      <c r="J48" s="12">
        <f t="shared" si="7"/>
        <v>92.719861388378007</v>
      </c>
      <c r="K48" s="183">
        <f t="shared" si="7"/>
        <v>98.999289898132488</v>
      </c>
      <c r="L48" s="183">
        <f t="shared" si="7"/>
        <v>105.78167289531619</v>
      </c>
      <c r="M48" s="104">
        <f t="shared" si="7"/>
        <v>113.10961222666286</v>
      </c>
      <c r="N48" s="183">
        <f t="shared" si="7"/>
        <v>121.0293920365352</v>
      </c>
      <c r="O48" s="183">
        <f t="shared" si="7"/>
        <v>129.59129816771346</v>
      </c>
      <c r="P48" s="183">
        <f t="shared" si="7"/>
        <v>138.84996510133513</v>
      </c>
      <c r="Q48" s="104">
        <f t="shared" si="7"/>
        <v>148.86475278190929</v>
      </c>
      <c r="S48" s="12">
        <v>45</v>
      </c>
      <c r="T48" s="183">
        <f t="shared" si="6"/>
        <v>159.70015586985625</v>
      </c>
      <c r="U48" s="183">
        <f t="shared" si="6"/>
        <v>171.42624817682156</v>
      </c>
      <c r="V48" s="183">
        <f t="shared" si="6"/>
        <v>184.11916526910935</v>
      </c>
      <c r="W48" s="183">
        <f t="shared" si="6"/>
        <v>197.86162847370559</v>
      </c>
      <c r="X48" s="12">
        <f t="shared" si="6"/>
        <v>212.74351379068386</v>
      </c>
      <c r="Y48" s="183">
        <f t="shared" si="6"/>
        <v>228.86246950723321</v>
      </c>
      <c r="Z48" s="183">
        <f t="shared" si="6"/>
        <v>246.32458662359286</v>
      </c>
      <c r="AA48" s="104">
        <f t="shared" si="6"/>
        <v>265.24512654200896</v>
      </c>
      <c r="AB48" s="183">
        <f t="shared" si="6"/>
        <v>285.74931083819848</v>
      </c>
      <c r="AC48" s="183">
        <f t="shared" si="6"/>
        <v>307.97317833311837</v>
      </c>
      <c r="AD48" s="183">
        <f t="shared" si="6"/>
        <v>332.06451511336036</v>
      </c>
      <c r="AE48" s="183">
        <f t="shared" si="6"/>
        <v>358.18386361375968</v>
      </c>
      <c r="AF48" s="12">
        <f t="shared" si="6"/>
        <v>386.50561737866548</v>
      </c>
      <c r="AG48" s="183">
        <f t="shared" si="6"/>
        <v>417.21920866156586</v>
      </c>
      <c r="AH48" s="183">
        <f t="shared" si="6"/>
        <v>450.53039660981676</v>
      </c>
      <c r="AI48" s="104">
        <f t="shared" ref="AI48:AN58" si="8">(((1+AI$2*0.01)^$A48)-1)/(AI$2*0.01)</f>
        <v>486.66266441511794</v>
      </c>
      <c r="AJ48" s="183">
        <f t="shared" si="8"/>
        <v>525.85873449538281</v>
      </c>
      <c r="AK48" s="183">
        <f t="shared" si="8"/>
        <v>568.38221151303185</v>
      </c>
      <c r="AL48" s="183">
        <f t="shared" si="8"/>
        <v>614.51936383354825</v>
      </c>
      <c r="AM48" s="183">
        <f t="shared" si="8"/>
        <v>664.58105489010234</v>
      </c>
      <c r="AN48" s="104">
        <f t="shared" si="8"/>
        <v>718.90483685103277</v>
      </c>
    </row>
    <row r="49" spans="1:40" x14ac:dyDescent="0.4">
      <c r="A49" s="29">
        <v>46</v>
      </c>
      <c r="B49" s="12">
        <f t="shared" si="7"/>
        <v>58.045885470293634</v>
      </c>
      <c r="C49" s="183">
        <f t="shared" si="7"/>
        <v>61.664637214290394</v>
      </c>
      <c r="D49" s="183">
        <f t="shared" si="7"/>
        <v>65.568413975133367</v>
      </c>
      <c r="E49" s="104">
        <f t="shared" si="7"/>
        <v>69.781559081088844</v>
      </c>
      <c r="F49" s="183">
        <f t="shared" si="7"/>
        <v>74.330564470368515</v>
      </c>
      <c r="G49" s="183">
        <f t="shared" si="7"/>
        <v>79.244262431177546</v>
      </c>
      <c r="H49" s="183">
        <f t="shared" si="7"/>
        <v>84.554034434491371</v>
      </c>
      <c r="I49" s="183">
        <f t="shared" si="7"/>
        <v>90.294038570337349</v>
      </c>
      <c r="J49" s="12">
        <f t="shared" si="7"/>
        <v>96.501457230029345</v>
      </c>
      <c r="K49" s="183">
        <f t="shared" si="7"/>
        <v>103.21676681982177</v>
      </c>
      <c r="L49" s="183">
        <f t="shared" si="7"/>
        <v>110.48403144665227</v>
      </c>
      <c r="M49" s="104">
        <f t="shared" si="7"/>
        <v>118.35122268516275</v>
      </c>
      <c r="N49" s="183">
        <f t="shared" si="7"/>
        <v>126.87056771799661</v>
      </c>
      <c r="O49" s="183">
        <f t="shared" si="7"/>
        <v>136.09892833984125</v>
      </c>
      <c r="P49" s="183">
        <f t="shared" si="7"/>
        <v>146.09821353089515</v>
      </c>
      <c r="Q49" s="104">
        <f t="shared" si="7"/>
        <v>156.93582853905002</v>
      </c>
      <c r="S49" s="12">
        <v>46</v>
      </c>
      <c r="T49" s="183">
        <f t="shared" ref="T49:AI58" si="9">(((1+T$2*0.01)^$A49)-1)/(T$2*0.01)</f>
        <v>168.68516366334902</v>
      </c>
      <c r="U49" s="183">
        <f t="shared" si="9"/>
        <v>181.4261262061047</v>
      </c>
      <c r="V49" s="183">
        <f t="shared" si="9"/>
        <v>195.24571935891038</v>
      </c>
      <c r="W49" s="183">
        <f t="shared" si="9"/>
        <v>210.2386721109437</v>
      </c>
      <c r="X49" s="12">
        <f t="shared" si="9"/>
        <v>226.5081246181249</v>
      </c>
      <c r="Y49" s="183">
        <f t="shared" si="9"/>
        <v>244.16637385143531</v>
      </c>
      <c r="Z49" s="183">
        <f t="shared" si="9"/>
        <v>263.33568475412636</v>
      </c>
      <c r="AA49" s="104">
        <f t="shared" si="9"/>
        <v>284.14917258359446</v>
      </c>
      <c r="AB49" s="183">
        <f t="shared" si="9"/>
        <v>306.75176259687237</v>
      </c>
      <c r="AC49" s="183">
        <f t="shared" si="9"/>
        <v>331.30123376226942</v>
      </c>
      <c r="AD49" s="183">
        <f t="shared" si="9"/>
        <v>357.96935374686228</v>
      </c>
      <c r="AE49" s="183">
        <f t="shared" si="9"/>
        <v>386.94311304382597</v>
      </c>
      <c r="AF49" s="12">
        <f t="shared" si="9"/>
        <v>418.42606676895883</v>
      </c>
      <c r="AG49" s="183">
        <f t="shared" si="9"/>
        <v>452.63979337614495</v>
      </c>
      <c r="AH49" s="183">
        <f t="shared" si="9"/>
        <v>489.82548032165118</v>
      </c>
      <c r="AI49" s="104">
        <f t="shared" si="9"/>
        <v>530.2456475514407</v>
      </c>
      <c r="AJ49" s="183">
        <f t="shared" si="8"/>
        <v>574.18602059996726</v>
      </c>
      <c r="AK49" s="183">
        <f t="shared" si="8"/>
        <v>621.95756607798739</v>
      </c>
      <c r="AL49" s="183">
        <f t="shared" si="8"/>
        <v>673.89870339773529</v>
      </c>
      <c r="AM49" s="183">
        <f t="shared" si="8"/>
        <v>730.37770774188721</v>
      </c>
      <c r="AN49" s="104">
        <f t="shared" si="8"/>
        <v>791.79532053613605</v>
      </c>
    </row>
    <row r="50" spans="1:40" x14ac:dyDescent="0.4">
      <c r="A50" s="29">
        <v>47</v>
      </c>
      <c r="B50" s="12">
        <f t="shared" si="7"/>
        <v>59.626344324996516</v>
      </c>
      <c r="C50" s="183">
        <f t="shared" si="7"/>
        <v>63.435445179468992</v>
      </c>
      <c r="D50" s="183">
        <f t="shared" si="7"/>
        <v>67.551940184760369</v>
      </c>
      <c r="E50" s="104">
        <f t="shared" si="7"/>
        <v>72.002736365007863</v>
      </c>
      <c r="F50" s="183">
        <f t="shared" si="7"/>
        <v>76.81717575977585</v>
      </c>
      <c r="G50" s="183">
        <f t="shared" si="7"/>
        <v>82.02725833587904</v>
      </c>
      <c r="H50" s="183">
        <f t="shared" si="7"/>
        <v>87.667885295353685</v>
      </c>
      <c r="I50" s="183">
        <f t="shared" si="7"/>
        <v>93.777124631021621</v>
      </c>
      <c r="J50" s="12">
        <f t="shared" si="7"/>
        <v>100.39650094693025</v>
      </c>
      <c r="K50" s="183">
        <f t="shared" si="7"/>
        <v>107.57131174146598</v>
      </c>
      <c r="L50" s="183">
        <f t="shared" si="7"/>
        <v>115.35097254728507</v>
      </c>
      <c r="M50" s="104">
        <f t="shared" si="7"/>
        <v>123.78939353585635</v>
      </c>
      <c r="N50" s="183">
        <f t="shared" si="7"/>
        <v>132.94539042671647</v>
      </c>
      <c r="O50" s="183">
        <f t="shared" si="7"/>
        <v>142.88313279428451</v>
      </c>
      <c r="P50" s="183">
        <f t="shared" si="7"/>
        <v>153.67263313978546</v>
      </c>
      <c r="Q50" s="104">
        <f t="shared" ref="C50:Q58" si="10">(((1+Q$2*0.01)^$A50)-1)/(Q$2*0.01)</f>
        <v>165.39028039465492</v>
      </c>
      <c r="S50" s="12">
        <v>47</v>
      </c>
      <c r="T50" s="183">
        <f t="shared" si="9"/>
        <v>178.1194218465165</v>
      </c>
      <c r="U50" s="183">
        <f t="shared" si="9"/>
        <v>191.95099783192518</v>
      </c>
      <c r="V50" s="183">
        <f t="shared" si="9"/>
        <v>206.98423392365041</v>
      </c>
      <c r="W50" s="183">
        <f t="shared" si="9"/>
        <v>223.32739575732299</v>
      </c>
      <c r="X50" s="12">
        <f t="shared" si="9"/>
        <v>241.09861209521245</v>
      </c>
      <c r="Y50" s="183">
        <f t="shared" si="9"/>
        <v>260.42677221715002</v>
      </c>
      <c r="Z50" s="183">
        <f t="shared" si="9"/>
        <v>281.45250426314453</v>
      </c>
      <c r="AA50" s="104">
        <f t="shared" si="9"/>
        <v>304.32924173298704</v>
      </c>
      <c r="AB50" s="183">
        <f t="shared" si="9"/>
        <v>329.22438597865346</v>
      </c>
      <c r="AC50" s="183">
        <f t="shared" si="9"/>
        <v>356.3205732100339</v>
      </c>
      <c r="AD50" s="183">
        <f t="shared" si="9"/>
        <v>385.81705527787699</v>
      </c>
      <c r="AE50" s="183">
        <f t="shared" si="9"/>
        <v>417.93120430472248</v>
      </c>
      <c r="AF50" s="12">
        <f t="shared" si="9"/>
        <v>452.90015211047557</v>
      </c>
      <c r="AG50" s="183">
        <f t="shared" si="9"/>
        <v>490.98257632967699</v>
      </c>
      <c r="AH50" s="183">
        <f t="shared" si="9"/>
        <v>532.4606461489916</v>
      </c>
      <c r="AI50" s="104">
        <f t="shared" si="9"/>
        <v>577.6421417121918</v>
      </c>
      <c r="AJ50" s="183">
        <f t="shared" si="8"/>
        <v>626.86276245396436</v>
      </c>
      <c r="AK50" s="183">
        <f t="shared" si="8"/>
        <v>680.48864094020121</v>
      </c>
      <c r="AL50" s="183">
        <f t="shared" si="8"/>
        <v>738.91908022052019</v>
      </c>
      <c r="AM50" s="183">
        <f t="shared" si="8"/>
        <v>802.58953424672131</v>
      </c>
      <c r="AN50" s="104">
        <f t="shared" si="8"/>
        <v>871.97485258974973</v>
      </c>
    </row>
    <row r="51" spans="1:40" x14ac:dyDescent="0.4">
      <c r="A51" s="29">
        <v>48</v>
      </c>
      <c r="B51" s="12">
        <f t="shared" ref="B51:B58" si="11">(((1+B$2*0.01)^$A51)-1)/(B$2*0.01)</f>
        <v>61.222607768246526</v>
      </c>
      <c r="C51" s="183">
        <f t="shared" si="10"/>
        <v>65.228388244212383</v>
      </c>
      <c r="D51" s="183">
        <f t="shared" si="10"/>
        <v>69.565219287531747</v>
      </c>
      <c r="E51" s="104">
        <f t="shared" si="10"/>
        <v>74.262784251395544</v>
      </c>
      <c r="F51" s="183">
        <f t="shared" si="10"/>
        <v>79.35351927497139</v>
      </c>
      <c r="G51" s="183">
        <f t="shared" si="10"/>
        <v>84.872871648436288</v>
      </c>
      <c r="H51" s="183">
        <f t="shared" si="10"/>
        <v>90.859582427737507</v>
      </c>
      <c r="I51" s="183">
        <f t="shared" si="10"/>
        <v>97.355995558374701</v>
      </c>
      <c r="J51" s="12">
        <f t="shared" si="10"/>
        <v>104.40839597533814</v>
      </c>
      <c r="K51" s="183">
        <f t="shared" si="10"/>
        <v>112.06737937306366</v>
      </c>
      <c r="L51" s="183">
        <f t="shared" si="10"/>
        <v>120.38825658644002</v>
      </c>
      <c r="M51" s="104">
        <f t="shared" si="10"/>
        <v>129.43149579345101</v>
      </c>
      <c r="N51" s="183">
        <f t="shared" si="10"/>
        <v>139.26320604378515</v>
      </c>
      <c r="O51" s="183">
        <f t="shared" si="10"/>
        <v>149.95566593804162</v>
      </c>
      <c r="P51" s="183">
        <f t="shared" si="10"/>
        <v>161.58790163107574</v>
      </c>
      <c r="Q51" s="104">
        <f t="shared" si="10"/>
        <v>174.24631871340105</v>
      </c>
      <c r="S51" s="12">
        <v>48</v>
      </c>
      <c r="T51" s="183">
        <f t="shared" si="9"/>
        <v>188.02539293884232</v>
      </c>
      <c r="U51" s="183">
        <f t="shared" si="9"/>
        <v>203.02842521810123</v>
      </c>
      <c r="V51" s="183">
        <f t="shared" si="9"/>
        <v>219.36836678945116</v>
      </c>
      <c r="W51" s="183">
        <f t="shared" si="9"/>
        <v>237.16872101336912</v>
      </c>
      <c r="X51" s="12">
        <f t="shared" si="9"/>
        <v>256.56452882092515</v>
      </c>
      <c r="Y51" s="183">
        <f t="shared" si="9"/>
        <v>277.70344548072194</v>
      </c>
      <c r="Z51" s="183">
        <f t="shared" si="9"/>
        <v>300.74691704024895</v>
      </c>
      <c r="AA51" s="104">
        <f t="shared" si="9"/>
        <v>325.87146554996377</v>
      </c>
      <c r="AB51" s="183">
        <f t="shared" si="9"/>
        <v>353.27009299715917</v>
      </c>
      <c r="AC51" s="183">
        <f t="shared" si="9"/>
        <v>383.15381476776139</v>
      </c>
      <c r="AD51" s="183">
        <f t="shared" si="9"/>
        <v>415.75333442371772</v>
      </c>
      <c r="AE51" s="183">
        <f t="shared" si="9"/>
        <v>451.32087263833847</v>
      </c>
      <c r="AF51" s="12">
        <f t="shared" si="9"/>
        <v>490.13216427931354</v>
      </c>
      <c r="AG51" s="183">
        <f t="shared" si="9"/>
        <v>532.48863887687526</v>
      </c>
      <c r="AH51" s="183">
        <f t="shared" si="9"/>
        <v>578.71980107165575</v>
      </c>
      <c r="AI51" s="104">
        <f t="shared" si="9"/>
        <v>629.18582911200838</v>
      </c>
      <c r="AJ51" s="183">
        <f t="shared" si="8"/>
        <v>684.28041107482113</v>
      </c>
      <c r="AK51" s="183">
        <f t="shared" si="8"/>
        <v>744.43384022716998</v>
      </c>
      <c r="AL51" s="183">
        <f t="shared" si="8"/>
        <v>810.11639284146975</v>
      </c>
      <c r="AM51" s="183">
        <f t="shared" si="8"/>
        <v>881.84201383577647</v>
      </c>
      <c r="AN51" s="104">
        <f t="shared" si="8"/>
        <v>960.17233784872474</v>
      </c>
    </row>
    <row r="52" spans="1:40" x14ac:dyDescent="0.4">
      <c r="A52" s="29">
        <v>49</v>
      </c>
      <c r="B52" s="12">
        <f t="shared" si="11"/>
        <v>62.834833845929005</v>
      </c>
      <c r="C52" s="183">
        <f t="shared" si="10"/>
        <v>67.043743097265036</v>
      </c>
      <c r="D52" s="183">
        <f t="shared" si="10"/>
        <v>71.608697576844691</v>
      </c>
      <c r="E52" s="104">
        <f t="shared" si="10"/>
        <v>76.562382975794989</v>
      </c>
      <c r="F52" s="183">
        <f t="shared" si="10"/>
        <v>81.94058966047082</v>
      </c>
      <c r="G52" s="183">
        <f t="shared" si="10"/>
        <v>87.782511260526107</v>
      </c>
      <c r="H52" s="183">
        <f t="shared" si="10"/>
        <v>94.131071988430932</v>
      </c>
      <c r="I52" s="183">
        <f t="shared" si="10"/>
        <v>101.03328543623003</v>
      </c>
      <c r="J52" s="12">
        <f t="shared" si="10"/>
        <v>108.54064785459826</v>
      </c>
      <c r="K52" s="183">
        <f t="shared" si="10"/>
        <v>116.70956920268821</v>
      </c>
      <c r="L52" s="183">
        <f t="shared" si="10"/>
        <v>125.60184556696539</v>
      </c>
      <c r="M52" s="104">
        <f t="shared" si="10"/>
        <v>135.28517688570543</v>
      </c>
      <c r="N52" s="183">
        <f t="shared" si="10"/>
        <v>145.83373428553656</v>
      </c>
      <c r="O52" s="183">
        <f t="shared" si="10"/>
        <v>157.32878174040837</v>
      </c>
      <c r="P52" s="183">
        <f t="shared" si="10"/>
        <v>169.85935720447415</v>
      </c>
      <c r="Q52" s="104">
        <f t="shared" si="10"/>
        <v>183.52301885228763</v>
      </c>
      <c r="S52" s="12">
        <v>49</v>
      </c>
      <c r="T52" s="183">
        <f t="shared" si="9"/>
        <v>198.42666258578447</v>
      </c>
      <c r="U52" s="183">
        <f t="shared" si="9"/>
        <v>214.68741754205158</v>
      </c>
      <c r="V52" s="183">
        <f t="shared" si="9"/>
        <v>232.43362696287096</v>
      </c>
      <c r="W52" s="183">
        <f t="shared" si="9"/>
        <v>251.8059224716379</v>
      </c>
      <c r="X52" s="12">
        <f t="shared" si="9"/>
        <v>272.95840055018067</v>
      </c>
      <c r="Y52" s="183">
        <f t="shared" si="9"/>
        <v>296.05991082326705</v>
      </c>
      <c r="Z52" s="183">
        <f t="shared" si="9"/>
        <v>321.29546664786506</v>
      </c>
      <c r="AA52" s="104">
        <f t="shared" si="9"/>
        <v>348.86778947458629</v>
      </c>
      <c r="AB52" s="183">
        <f t="shared" si="9"/>
        <v>378.99899950696027</v>
      </c>
      <c r="AC52" s="183">
        <f t="shared" si="9"/>
        <v>411.93246633842409</v>
      </c>
      <c r="AD52" s="183">
        <f t="shared" si="9"/>
        <v>447.93483450549655</v>
      </c>
      <c r="AE52" s="183">
        <f t="shared" si="9"/>
        <v>487.29824026780966</v>
      </c>
      <c r="AF52" s="12">
        <f t="shared" si="9"/>
        <v>530.34273742165863</v>
      </c>
      <c r="AG52" s="183">
        <f t="shared" si="9"/>
        <v>577.41895158421744</v>
      </c>
      <c r="AH52" s="183">
        <f t="shared" si="9"/>
        <v>628.91098416274644</v>
      </c>
      <c r="AI52" s="104">
        <f t="shared" si="9"/>
        <v>685.23958915930905</v>
      </c>
      <c r="AJ52" s="183">
        <f t="shared" si="8"/>
        <v>746.86564807155503</v>
      </c>
      <c r="AK52" s="183">
        <f t="shared" si="8"/>
        <v>814.29397044818313</v>
      </c>
      <c r="AL52" s="183">
        <f t="shared" si="8"/>
        <v>888.07745016140939</v>
      </c>
      <c r="AM52" s="183">
        <f t="shared" si="8"/>
        <v>968.82161018476472</v>
      </c>
      <c r="AN52" s="104">
        <f t="shared" si="8"/>
        <v>1057.1895716335973</v>
      </c>
    </row>
    <row r="53" spans="1:40" x14ac:dyDescent="0.4">
      <c r="A53" s="29">
        <v>50</v>
      </c>
      <c r="B53" s="12">
        <f t="shared" si="11"/>
        <v>64.463182184388316</v>
      </c>
      <c r="C53" s="183">
        <f t="shared" si="10"/>
        <v>68.881789885980865</v>
      </c>
      <c r="D53" s="183">
        <f t="shared" si="10"/>
        <v>73.68282804049737</v>
      </c>
      <c r="E53" s="104">
        <f t="shared" si="10"/>
        <v>78.902224677871388</v>
      </c>
      <c r="F53" s="183">
        <f t="shared" si="10"/>
        <v>84.579401453680234</v>
      </c>
      <c r="G53" s="183">
        <f t="shared" si="10"/>
        <v>90.757617763887907</v>
      </c>
      <c r="H53" s="183">
        <f t="shared" si="10"/>
        <v>97.484348788141702</v>
      </c>
      <c r="I53" s="183">
        <f t="shared" si="10"/>
        <v>104.81170078572637</v>
      </c>
      <c r="J53" s="12">
        <f t="shared" si="10"/>
        <v>112.79686729023621</v>
      </c>
      <c r="K53" s="183">
        <f t="shared" si="10"/>
        <v>121.50263020177557</v>
      </c>
      <c r="L53" s="183">
        <f t="shared" si="10"/>
        <v>130.99791016180919</v>
      </c>
      <c r="M53" s="104">
        <f t="shared" si="10"/>
        <v>141.3583710189194</v>
      </c>
      <c r="N53" s="183">
        <f t="shared" si="10"/>
        <v>152.66708365695806</v>
      </c>
      <c r="O53" s="183">
        <f t="shared" si="10"/>
        <v>165.01525496437574</v>
      </c>
      <c r="P53" s="183">
        <f t="shared" si="10"/>
        <v>178.50302827867543</v>
      </c>
      <c r="Q53" s="104">
        <f t="shared" si="10"/>
        <v>193.24036224777134</v>
      </c>
      <c r="S53" s="12">
        <v>50</v>
      </c>
      <c r="T53" s="183">
        <f t="shared" si="9"/>
        <v>209.34799571507369</v>
      </c>
      <c r="U53" s="183">
        <f t="shared" si="9"/>
        <v>226.95850696300926</v>
      </c>
      <c r="V53" s="183">
        <f t="shared" si="9"/>
        <v>246.21747644582888</v>
      </c>
      <c r="W53" s="183">
        <f t="shared" si="9"/>
        <v>267.28476301375707</v>
      </c>
      <c r="X53" s="12">
        <f t="shared" si="9"/>
        <v>290.33590458319151</v>
      </c>
      <c r="Y53" s="183">
        <f t="shared" si="9"/>
        <v>315.56365524972119</v>
      </c>
      <c r="Z53" s="183">
        <f t="shared" si="9"/>
        <v>343.17967197997626</v>
      </c>
      <c r="AA53" s="104">
        <f t="shared" si="9"/>
        <v>373.41636526412077</v>
      </c>
      <c r="AB53" s="183">
        <f t="shared" si="9"/>
        <v>406.52892947244754</v>
      </c>
      <c r="AC53" s="183">
        <f t="shared" si="9"/>
        <v>442.79757014795985</v>
      </c>
      <c r="AD53" s="183">
        <f t="shared" si="9"/>
        <v>482.52994709340868</v>
      </c>
      <c r="AE53" s="183">
        <f t="shared" si="9"/>
        <v>526.06385388856484</v>
      </c>
      <c r="AF53" s="12">
        <f t="shared" si="9"/>
        <v>573.7701564153914</v>
      </c>
      <c r="AG53" s="183">
        <f t="shared" si="9"/>
        <v>626.05601508991538</v>
      </c>
      <c r="AH53" s="183">
        <f t="shared" si="9"/>
        <v>683.36841781657995</v>
      </c>
      <c r="AI53" s="104">
        <f t="shared" si="9"/>
        <v>746.19805321074841</v>
      </c>
      <c r="AJ53" s="183">
        <f t="shared" si="8"/>
        <v>815.08355639799515</v>
      </c>
      <c r="AK53" s="183">
        <f t="shared" si="8"/>
        <v>890.61616271464015</v>
      </c>
      <c r="AL53" s="183">
        <f t="shared" si="8"/>
        <v>973.44480792674335</v>
      </c>
      <c r="AM53" s="183">
        <f t="shared" si="8"/>
        <v>1064.2817171777792</v>
      </c>
      <c r="AN53" s="104">
        <f t="shared" si="8"/>
        <v>1163.9085287969572</v>
      </c>
    </row>
    <row r="54" spans="1:40" x14ac:dyDescent="0.4">
      <c r="A54" s="29">
        <v>60</v>
      </c>
      <c r="B54" s="12">
        <f t="shared" si="11"/>
        <v>81.669669856409129</v>
      </c>
      <c r="C54" s="183">
        <f t="shared" si="10"/>
        <v>88.574507756099123</v>
      </c>
      <c r="D54" s="183">
        <f t="shared" si="10"/>
        <v>96.214651712648148</v>
      </c>
      <c r="E54" s="104">
        <f t="shared" si="10"/>
        <v>104.67521587556243</v>
      </c>
      <c r="F54" s="183">
        <f t="shared" si="10"/>
        <v>114.05153941827051</v>
      </c>
      <c r="G54" s="183">
        <f t="shared" si="10"/>
        <v>124.45043493094978</v>
      </c>
      <c r="H54" s="183">
        <f t="shared" si="10"/>
        <v>135.99158995260134</v>
      </c>
      <c r="I54" s="183">
        <f t="shared" si="10"/>
        <v>148.80914038411106</v>
      </c>
      <c r="J54" s="12">
        <f t="shared" si="10"/>
        <v>163.05343680152438</v>
      </c>
      <c r="K54" s="183">
        <f t="shared" si="10"/>
        <v>178.89302724025814</v>
      </c>
      <c r="L54" s="183">
        <f t="shared" si="10"/>
        <v>196.51688287880847</v>
      </c>
      <c r="M54" s="104">
        <f t="shared" si="10"/>
        <v>216.13689625120776</v>
      </c>
      <c r="N54" s="183">
        <f t="shared" si="10"/>
        <v>237.99068520132161</v>
      </c>
      <c r="O54" s="183">
        <f t="shared" si="10"/>
        <v>262.34473980471768</v>
      </c>
      <c r="P54" s="183">
        <f t="shared" si="10"/>
        <v>289.49795397534734</v>
      </c>
      <c r="Q54" s="104">
        <f t="shared" si="10"/>
        <v>319.78558850166502</v>
      </c>
      <c r="S54" s="12">
        <v>60</v>
      </c>
      <c r="T54" s="183">
        <f t="shared" si="9"/>
        <v>353.58371788245915</v>
      </c>
      <c r="U54" s="183">
        <f t="shared" si="9"/>
        <v>391.31421962742166</v>
      </c>
      <c r="V54" s="183">
        <f t="shared" si="9"/>
        <v>433.45037172899606</v>
      </c>
      <c r="W54" s="183">
        <f t="shared" si="9"/>
        <v>480.52313188864503</v>
      </c>
      <c r="X54" s="12">
        <f t="shared" si="9"/>
        <v>533.12818088887536</v>
      </c>
      <c r="Y54" s="183">
        <f t="shared" si="9"/>
        <v>591.93382235170895</v>
      </c>
      <c r="Z54" s="183">
        <f t="shared" si="9"/>
        <v>657.68984213506803</v>
      </c>
      <c r="AA54" s="104">
        <f t="shared" si="9"/>
        <v>731.23744292671927</v>
      </c>
      <c r="AB54" s="183">
        <f t="shared" si="9"/>
        <v>813.52038335047871</v>
      </c>
      <c r="AC54" s="183">
        <f t="shared" si="9"/>
        <v>905.59746626967797</v>
      </c>
      <c r="AD54" s="183">
        <f t="shared" si="9"/>
        <v>1008.6565381447132</v>
      </c>
      <c r="AE54" s="183">
        <f t="shared" si="9"/>
        <v>1124.0301804827518</v>
      </c>
      <c r="AF54" s="12">
        <f t="shared" si="9"/>
        <v>1253.2132958402156</v>
      </c>
      <c r="AG54" s="183">
        <f t="shared" si="9"/>
        <v>1397.8828147595957</v>
      </c>
      <c r="AH54" s="183">
        <f t="shared" si="9"/>
        <v>1559.9197767292769</v>
      </c>
      <c r="AI54" s="104">
        <f t="shared" si="9"/>
        <v>1741.4340680659752</v>
      </c>
      <c r="AJ54" s="183">
        <f t="shared" si="8"/>
        <v>1944.7921328916602</v>
      </c>
      <c r="AK54" s="183">
        <f t="shared" si="8"/>
        <v>2172.648010502573</v>
      </c>
      <c r="AL54" s="183">
        <f t="shared" si="8"/>
        <v>2427.9780938499889</v>
      </c>
      <c r="AM54" s="183">
        <f t="shared" si="8"/>
        <v>2714.1200500553955</v>
      </c>
      <c r="AN54" s="104">
        <f t="shared" si="8"/>
        <v>3034.8163954141933</v>
      </c>
    </row>
    <row r="55" spans="1:40" x14ac:dyDescent="0.4">
      <c r="A55" s="29">
        <v>70</v>
      </c>
      <c r="B55" s="12">
        <f t="shared" si="11"/>
        <v>100.67633683953856</v>
      </c>
      <c r="C55" s="183">
        <f t="shared" si="10"/>
        <v>110.87199775724211</v>
      </c>
      <c r="D55" s="183">
        <f t="shared" si="10"/>
        <v>122.36375294644726</v>
      </c>
      <c r="E55" s="104">
        <f t="shared" si="10"/>
        <v>135.33075825692336</v>
      </c>
      <c r="F55" s="183">
        <f t="shared" si="10"/>
        <v>149.9779111424217</v>
      </c>
      <c r="G55" s="183">
        <f t="shared" si="10"/>
        <v>166.53961758320537</v>
      </c>
      <c r="H55" s="183">
        <f t="shared" si="10"/>
        <v>185.28411420686788</v>
      </c>
      <c r="I55" s="183">
        <f t="shared" si="10"/>
        <v>206.51842746450652</v>
      </c>
      <c r="J55" s="12">
        <f t="shared" si="10"/>
        <v>230.59406373739088</v>
      </c>
      <c r="K55" s="183">
        <f t="shared" si="10"/>
        <v>257.91353801893979</v>
      </c>
      <c r="L55" s="183">
        <f t="shared" si="10"/>
        <v>288.93786459057668</v>
      </c>
      <c r="M55" s="104">
        <f t="shared" si="10"/>
        <v>324.19515117699319</v>
      </c>
      <c r="N55" s="183">
        <f t="shared" si="10"/>
        <v>364.29045875601571</v>
      </c>
      <c r="O55" s="183">
        <f t="shared" si="10"/>
        <v>409.91711288807784</v>
      </c>
      <c r="P55" s="183">
        <f t="shared" si="10"/>
        <v>461.86967954979355</v>
      </c>
      <c r="Q55" s="104">
        <f t="shared" si="10"/>
        <v>521.05884949755387</v>
      </c>
      <c r="S55" s="12">
        <v>70</v>
      </c>
      <c r="T55" s="183">
        <f t="shared" si="9"/>
        <v>588.52851071027737</v>
      </c>
      <c r="U55" s="183">
        <f t="shared" si="9"/>
        <v>665.47532910646396</v>
      </c>
      <c r="V55" s="183">
        <f t="shared" si="9"/>
        <v>753.27120422843655</v>
      </c>
      <c r="W55" s="183">
        <f t="shared" si="9"/>
        <v>853.48901977084017</v>
      </c>
      <c r="X55" s="12">
        <f t="shared" si="9"/>
        <v>967.93216964930582</v>
      </c>
      <c r="Y55" s="183">
        <f t="shared" si="9"/>
        <v>1098.6684098436626</v>
      </c>
      <c r="Z55" s="183">
        <f t="shared" si="9"/>
        <v>1248.0686657414317</v>
      </c>
      <c r="AA55" s="104">
        <f t="shared" si="9"/>
        <v>1418.8515155610019</v>
      </c>
      <c r="AB55" s="183">
        <f t="shared" si="9"/>
        <v>1614.1341742519014</v>
      </c>
      <c r="AC55" s="183">
        <f t="shared" si="9"/>
        <v>1837.490920880671</v>
      </c>
      <c r="AD55" s="183">
        <f t="shared" si="9"/>
        <v>2093.0200479955779</v>
      </c>
      <c r="AE55" s="183">
        <f t="shared" si="9"/>
        <v>2385.4205661917899</v>
      </c>
      <c r="AF55" s="12">
        <f t="shared" si="9"/>
        <v>2720.0800737699692</v>
      </c>
      <c r="AG55" s="183">
        <f t="shared" si="9"/>
        <v>3103.1754030655429</v>
      </c>
      <c r="AH55" s="183">
        <f t="shared" si="9"/>
        <v>3541.7878852211097</v>
      </c>
      <c r="AI55" s="104">
        <f t="shared" si="9"/>
        <v>4044.0353378532786</v>
      </c>
      <c r="AJ55" s="183">
        <f t="shared" si="8"/>
        <v>4619.2231797579343</v>
      </c>
      <c r="AK55" s="183">
        <f t="shared" si="8"/>
        <v>5278.0174186415716</v>
      </c>
      <c r="AL55" s="183">
        <f t="shared" si="8"/>
        <v>6032.6426477197174</v>
      </c>
      <c r="AM55" s="183">
        <f t="shared" si="8"/>
        <v>6897.1086315258444</v>
      </c>
      <c r="AN55" s="104">
        <f t="shared" si="8"/>
        <v>7887.4695679944307</v>
      </c>
    </row>
    <row r="56" spans="1:40" x14ac:dyDescent="0.4">
      <c r="A56" s="29">
        <v>80</v>
      </c>
      <c r="B56" s="12">
        <f t="shared" si="11"/>
        <v>121.67152171942588</v>
      </c>
      <c r="C56" s="183">
        <f t="shared" si="10"/>
        <v>136.11879526026675</v>
      </c>
      <c r="D56" s="183">
        <f t="shared" si="10"/>
        <v>152.71085246598656</v>
      </c>
      <c r="E56" s="104">
        <f t="shared" si="10"/>
        <v>171.79382424282281</v>
      </c>
      <c r="F56" s="183">
        <f t="shared" si="10"/>
        <v>193.77195780481938</v>
      </c>
      <c r="G56" s="183">
        <f t="shared" si="10"/>
        <v>219.11756876939324</v>
      </c>
      <c r="H56" s="183">
        <f t="shared" si="10"/>
        <v>248.38271264917859</v>
      </c>
      <c r="I56" s="183">
        <f t="shared" si="10"/>
        <v>282.21287345335367</v>
      </c>
      <c r="J56" s="12">
        <f t="shared" si="10"/>
        <v>321.36301854767271</v>
      </c>
      <c r="K56" s="183">
        <f t="shared" si="10"/>
        <v>366.71642919839519</v>
      </c>
      <c r="L56" s="183">
        <f t="shared" si="10"/>
        <v>419.30678684858412</v>
      </c>
      <c r="M56" s="104">
        <f t="shared" si="10"/>
        <v>480.34407790875844</v>
      </c>
      <c r="N56" s="183">
        <f t="shared" si="10"/>
        <v>551.24497674683278</v>
      </c>
      <c r="O56" s="183">
        <f t="shared" si="10"/>
        <v>633.66848004242115</v>
      </c>
      <c r="P56" s="183">
        <f t="shared" si="10"/>
        <v>729.55769853824268</v>
      </c>
      <c r="Q56" s="104">
        <f t="shared" si="10"/>
        <v>841.18886776185525</v>
      </c>
      <c r="S56" s="12">
        <v>80</v>
      </c>
      <c r="T56" s="183">
        <f t="shared" si="9"/>
        <v>971.22882133684982</v>
      </c>
      <c r="U56" s="183">
        <f t="shared" si="9"/>
        <v>1122.8023835317194</v>
      </c>
      <c r="V56" s="183">
        <f t="shared" si="9"/>
        <v>1299.5713869283884</v>
      </c>
      <c r="W56" s="183">
        <f t="shared" si="9"/>
        <v>1505.8273126292404</v>
      </c>
      <c r="X56" s="12">
        <f t="shared" si="9"/>
        <v>1746.5998913685673</v>
      </c>
      <c r="Y56" s="183">
        <f t="shared" si="9"/>
        <v>2027.784402547326</v>
      </c>
      <c r="Z56" s="183">
        <f t="shared" si="9"/>
        <v>2356.2908742345867</v>
      </c>
      <c r="AA56" s="104">
        <f t="shared" si="9"/>
        <v>2740.2189318498085</v>
      </c>
      <c r="AB56" s="183">
        <f t="shared" si="9"/>
        <v>3189.0626796883789</v>
      </c>
      <c r="AC56" s="183">
        <f t="shared" si="9"/>
        <v>3713.9507429857558</v>
      </c>
      <c r="AD56" s="183">
        <f t="shared" si="9"/>
        <v>4327.927466657914</v>
      </c>
      <c r="AE56" s="183">
        <f t="shared" si="9"/>
        <v>5046.282280966926</v>
      </c>
      <c r="AF56" s="12">
        <f t="shared" si="9"/>
        <v>5886.9354283115053</v>
      </c>
      <c r="AG56" s="183">
        <f t="shared" si="9"/>
        <v>6870.8896272616266</v>
      </c>
      <c r="AH56" s="183">
        <f t="shared" si="9"/>
        <v>8022.7588625853678</v>
      </c>
      <c r="AI56" s="104">
        <f t="shared" si="9"/>
        <v>9371.3873714283109</v>
      </c>
      <c r="AJ56" s="183">
        <f t="shared" si="8"/>
        <v>10950.574090310523</v>
      </c>
      <c r="AK56" s="183">
        <f t="shared" si="8"/>
        <v>12799.920386687581</v>
      </c>
      <c r="AL56" s="183">
        <f t="shared" si="8"/>
        <v>14965.821882375272</v>
      </c>
      <c r="AM56" s="183">
        <f t="shared" si="8"/>
        <v>17502.628653717071</v>
      </c>
      <c r="AN56" s="104">
        <f t="shared" si="8"/>
        <v>20474.002145854767</v>
      </c>
    </row>
    <row r="57" spans="1:40" x14ac:dyDescent="0.4">
      <c r="A57" s="29">
        <v>90</v>
      </c>
      <c r="B57" s="12">
        <f t="shared" si="11"/>
        <v>144.86326746484826</v>
      </c>
      <c r="C57" s="183">
        <f t="shared" si="10"/>
        <v>164.70500761538196</v>
      </c>
      <c r="D57" s="183">
        <f t="shared" si="10"/>
        <v>187.92990037951304</v>
      </c>
      <c r="E57" s="104">
        <f t="shared" si="10"/>
        <v>215.16461718304004</v>
      </c>
      <c r="F57" s="183">
        <f t="shared" si="10"/>
        <v>247.15665631527219</v>
      </c>
      <c r="G57" s="183">
        <f t="shared" si="10"/>
        <v>284.79812554753755</v>
      </c>
      <c r="H57" s="183">
        <f t="shared" si="10"/>
        <v>329.15425327563281</v>
      </c>
      <c r="I57" s="183">
        <f t="shared" si="10"/>
        <v>381.49757169570887</v>
      </c>
      <c r="J57" s="12">
        <f t="shared" si="10"/>
        <v>443.34890365315692</v>
      </c>
      <c r="K57" s="183">
        <f t="shared" si="10"/>
        <v>516.5265103071356</v>
      </c>
      <c r="L57" s="183">
        <f t="shared" si="10"/>
        <v>603.20502700924078</v>
      </c>
      <c r="M57" s="104">
        <f t="shared" si="10"/>
        <v>705.98613863080243</v>
      </c>
      <c r="N57" s="183">
        <f t="shared" si="10"/>
        <v>827.98333354240356</v>
      </c>
      <c r="O57" s="183">
        <f t="shared" si="10"/>
        <v>972.92354016913851</v>
      </c>
      <c r="P57" s="183">
        <f t="shared" si="10"/>
        <v>1145.2690065915588</v>
      </c>
      <c r="Q57" s="104">
        <f t="shared" si="10"/>
        <v>1350.3634500527201</v>
      </c>
      <c r="S57" s="12">
        <v>90</v>
      </c>
      <c r="T57" s="183">
        <f t="shared" si="9"/>
        <v>1594.6073009825311</v>
      </c>
      <c r="U57" s="183">
        <f t="shared" si="9"/>
        <v>1885.6678209626571</v>
      </c>
      <c r="V57" s="183">
        <f t="shared" si="9"/>
        <v>2232.7310166048669</v>
      </c>
      <c r="W57" s="183">
        <f t="shared" si="9"/>
        <v>2646.8036382277469</v>
      </c>
      <c r="X57" s="12">
        <f t="shared" si="9"/>
        <v>3141.0751871817802</v>
      </c>
      <c r="Y57" s="183">
        <f t="shared" si="9"/>
        <v>3731.3518108237954</v>
      </c>
      <c r="Z57" s="183">
        <f t="shared" si="9"/>
        <v>4436.576301640639</v>
      </c>
      <c r="AA57" s="104">
        <f t="shared" si="9"/>
        <v>5279.4512109983461</v>
      </c>
      <c r="AB57" s="183">
        <f t="shared" si="9"/>
        <v>6287.1854267917734</v>
      </c>
      <c r="AC57" s="183">
        <f t="shared" si="9"/>
        <v>7492.3885531799306</v>
      </c>
      <c r="AD57" s="183">
        <f t="shared" si="9"/>
        <v>8934.1421950370495</v>
      </c>
      <c r="AE57" s="183">
        <f t="shared" si="9"/>
        <v>10659.28293910675</v>
      </c>
      <c r="AF57" s="12">
        <f t="shared" si="9"/>
        <v>12723.938615978403</v>
      </c>
      <c r="AG57" s="183">
        <f t="shared" si="9"/>
        <v>15195.367533608249</v>
      </c>
      <c r="AH57" s="183">
        <f t="shared" si="9"/>
        <v>18154.160046118534</v>
      </c>
      <c r="AI57" s="104">
        <f t="shared" si="9"/>
        <v>21696.873360697136</v>
      </c>
      <c r="AJ57" s="183">
        <f t="shared" si="8"/>
        <v>25939.184247048459</v>
      </c>
      <c r="AK57" s="183">
        <f t="shared" si="8"/>
        <v>31019.660721737226</v>
      </c>
      <c r="AL57" s="183">
        <f t="shared" si="8"/>
        <v>37104.273337674051</v>
      </c>
      <c r="AM57" s="183">
        <f t="shared" si="8"/>
        <v>44391.790015367231</v>
      </c>
      <c r="AN57" s="104">
        <f t="shared" si="8"/>
        <v>53120.226118483064</v>
      </c>
    </row>
    <row r="58" spans="1:40" x14ac:dyDescent="0.4">
      <c r="A58" s="30">
        <v>100</v>
      </c>
      <c r="B58" s="15">
        <f t="shared" si="11"/>
        <v>170.48138294215289</v>
      </c>
      <c r="C58" s="182">
        <f t="shared" si="10"/>
        <v>197.07234199566687</v>
      </c>
      <c r="D58" s="182">
        <f t="shared" si="10"/>
        <v>228.80304330167723</v>
      </c>
      <c r="E58" s="19">
        <f t="shared" si="10"/>
        <v>266.75176789029553</v>
      </c>
      <c r="F58" s="182">
        <f t="shared" si="10"/>
        <v>312.23230591261654</v>
      </c>
      <c r="G58" s="182">
        <f t="shared" si="10"/>
        <v>366.84650212673552</v>
      </c>
      <c r="H58" s="182">
        <f t="shared" si="10"/>
        <v>432.54865404248511</v>
      </c>
      <c r="I58" s="182">
        <f t="shared" si="10"/>
        <v>511.72444866536011</v>
      </c>
      <c r="J58" s="15">
        <f t="shared" si="10"/>
        <v>607.28773269520718</v>
      </c>
      <c r="K58" s="182">
        <f t="shared" si="10"/>
        <v>722.79915764690759</v>
      </c>
      <c r="L58" s="182">
        <f t="shared" si="10"/>
        <v>862.61165666026841</v>
      </c>
      <c r="M58" s="19">
        <f t="shared" si="10"/>
        <v>1032.0488316799315</v>
      </c>
      <c r="N58" s="182">
        <f t="shared" si="10"/>
        <v>1237.6237046067408</v>
      </c>
      <c r="O58" s="182">
        <f t="shared" si="10"/>
        <v>1487.3069706944636</v>
      </c>
      <c r="P58" s="182">
        <f t="shared" si="10"/>
        <v>1790.8559562669423</v>
      </c>
      <c r="Q58" s="19">
        <f t="shared" si="10"/>
        <v>2160.2180105739126</v>
      </c>
      <c r="S58" s="15">
        <v>100</v>
      </c>
      <c r="T58" s="182">
        <f t="shared" si="9"/>
        <v>2610.0251569260722</v>
      </c>
      <c r="U58" s="182">
        <f t="shared" si="9"/>
        <v>3158.2006177771309</v>
      </c>
      <c r="V58" s="182">
        <f t="shared" si="9"/>
        <v>3826.7024667960341</v>
      </c>
      <c r="W58" s="182">
        <f t="shared" si="9"/>
        <v>4642.4353370384315</v>
      </c>
      <c r="X58" s="15">
        <f t="shared" si="9"/>
        <v>5638.3680585747879</v>
      </c>
      <c r="Y58" s="182">
        <f t="shared" si="9"/>
        <v>6854.9035926597489</v>
      </c>
      <c r="Z58" s="182">
        <f t="shared" si="9"/>
        <v>8341.5580158784178</v>
      </c>
      <c r="AA58" s="19">
        <f t="shared" si="9"/>
        <v>10159.018005205284</v>
      </c>
      <c r="AB58" s="182">
        <f t="shared" si="9"/>
        <v>12381.661793805893</v>
      </c>
      <c r="AC58" s="182">
        <f t="shared" si="9"/>
        <v>15100.647529643882</v>
      </c>
      <c r="AD58" s="182">
        <f t="shared" si="9"/>
        <v>18427.696132334408</v>
      </c>
      <c r="AE58" s="182">
        <f t="shared" si="9"/>
        <v>22499.724031304046</v>
      </c>
      <c r="AF58" s="15">
        <f t="shared" si="9"/>
        <v>27484.51570426621</v>
      </c>
      <c r="AG58" s="182">
        <f t="shared" si="9"/>
        <v>33587.66808767664</v>
      </c>
      <c r="AH58" s="182">
        <f t="shared" si="9"/>
        <v>41061.090365509699</v>
      </c>
      <c r="AI58" s="19">
        <f t="shared" si="9"/>
        <v>50213.405385278711</v>
      </c>
      <c r="AJ58" s="182">
        <f t="shared" si="8"/>
        <v>61422.675464732325</v>
      </c>
      <c r="AK58" s="182">
        <f t="shared" si="8"/>
        <v>75151.968634620178</v>
      </c>
      <c r="AL58" s="182">
        <f t="shared" si="8"/>
        <v>91968.395053409215</v>
      </c>
      <c r="AM58" s="182">
        <f t="shared" si="8"/>
        <v>112566.38185244659</v>
      </c>
      <c r="AN58" s="19">
        <f t="shared" si="8"/>
        <v>137796.12339822363</v>
      </c>
    </row>
  </sheetData>
  <mergeCells count="39">
    <mergeCell ref="AJ2:AJ3"/>
    <mergeCell ref="AK2:AK3"/>
    <mergeCell ref="AL2:AL3"/>
    <mergeCell ref="AM2:AM3"/>
    <mergeCell ref="AN2:AN3"/>
    <mergeCell ref="V2:V3"/>
    <mergeCell ref="AI2:AI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  <mergeCell ref="AH2:AH3"/>
    <mergeCell ref="O2:O3"/>
    <mergeCell ref="P2:P3"/>
    <mergeCell ref="Q2:Q3"/>
    <mergeCell ref="T2:T3"/>
    <mergeCell ref="U2:U3"/>
    <mergeCell ref="A1:Q1"/>
    <mergeCell ref="S1:AI1"/>
    <mergeCell ref="B2:B3"/>
    <mergeCell ref="C2:C3"/>
    <mergeCell ref="D2:D3"/>
    <mergeCell ref="E2:E3"/>
    <mergeCell ref="F2:F3"/>
    <mergeCell ref="G2:G3"/>
    <mergeCell ref="H2:H3"/>
    <mergeCell ref="I2:I3"/>
    <mergeCell ref="W2:W3"/>
    <mergeCell ref="J2:J3"/>
    <mergeCell ref="K2:K3"/>
    <mergeCell ref="L2:L3"/>
    <mergeCell ref="M2:M3"/>
    <mergeCell ref="N2:N3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8"/>
  <sheetViews>
    <sheetView zoomScaleNormal="100" workbookViewId="0">
      <selection sqref="A1:Q1"/>
    </sheetView>
  </sheetViews>
  <sheetFormatPr defaultRowHeight="16.5" x14ac:dyDescent="0.4"/>
  <cols>
    <col min="1" max="1" width="3.69921875" style="175" customWidth="1"/>
    <col min="2" max="17" width="5.8984375" style="175" customWidth="1"/>
    <col min="18" max="18" width="2.09765625" style="175" customWidth="1"/>
    <col min="19" max="19" width="3.69921875" style="175" customWidth="1"/>
    <col min="20" max="40" width="5.8984375" style="175" customWidth="1"/>
    <col min="41" max="16384" width="8.796875" style="175"/>
  </cols>
  <sheetData>
    <row r="1" spans="1:40" x14ac:dyDescent="0.4">
      <c r="A1" s="245" t="s">
        <v>244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S1" s="245" t="s">
        <v>244</v>
      </c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</row>
    <row r="2" spans="1:40" x14ac:dyDescent="0.4">
      <c r="A2" s="220" t="s">
        <v>240</v>
      </c>
      <c r="B2" s="269">
        <v>1</v>
      </c>
      <c r="C2" s="265">
        <v>1.25</v>
      </c>
      <c r="D2" s="265">
        <v>1.5</v>
      </c>
      <c r="E2" s="261">
        <v>1.75</v>
      </c>
      <c r="F2" s="267">
        <v>2</v>
      </c>
      <c r="G2" s="265">
        <v>2.25</v>
      </c>
      <c r="H2" s="265">
        <v>2.5</v>
      </c>
      <c r="I2" s="265">
        <v>2.75</v>
      </c>
      <c r="J2" s="269">
        <v>3</v>
      </c>
      <c r="K2" s="265">
        <v>3.25</v>
      </c>
      <c r="L2" s="265">
        <v>3.5</v>
      </c>
      <c r="M2" s="261">
        <v>3.75</v>
      </c>
      <c r="N2" s="267">
        <v>4</v>
      </c>
      <c r="O2" s="265">
        <v>4.25</v>
      </c>
      <c r="P2" s="265">
        <v>4.5</v>
      </c>
      <c r="Q2" s="261">
        <v>4.75</v>
      </c>
      <c r="R2" s="218"/>
      <c r="S2" s="219" t="s">
        <v>240</v>
      </c>
      <c r="T2" s="267">
        <v>5</v>
      </c>
      <c r="U2" s="265">
        <v>5.25</v>
      </c>
      <c r="V2" s="265">
        <v>5.5</v>
      </c>
      <c r="W2" s="265">
        <v>5.75</v>
      </c>
      <c r="X2" s="269">
        <v>6</v>
      </c>
      <c r="Y2" s="265">
        <v>6.25</v>
      </c>
      <c r="Z2" s="265">
        <v>6.5</v>
      </c>
      <c r="AA2" s="261">
        <v>6.75</v>
      </c>
      <c r="AB2" s="267">
        <v>7</v>
      </c>
      <c r="AC2" s="265">
        <v>7.25</v>
      </c>
      <c r="AD2" s="265">
        <v>7.5</v>
      </c>
      <c r="AE2" s="265">
        <v>7.75</v>
      </c>
      <c r="AF2" s="269">
        <v>8</v>
      </c>
      <c r="AG2" s="265">
        <v>8.25</v>
      </c>
      <c r="AH2" s="265">
        <v>8.5</v>
      </c>
      <c r="AI2" s="261">
        <v>8.75</v>
      </c>
      <c r="AJ2" s="267">
        <v>9</v>
      </c>
      <c r="AK2" s="265">
        <v>9.25</v>
      </c>
      <c r="AL2" s="265">
        <v>9.5</v>
      </c>
      <c r="AM2" s="265">
        <v>9.75</v>
      </c>
      <c r="AN2" s="263">
        <v>10</v>
      </c>
    </row>
    <row r="3" spans="1:40" x14ac:dyDescent="0.4">
      <c r="A3" s="221" t="s">
        <v>21</v>
      </c>
      <c r="B3" s="270"/>
      <c r="C3" s="266"/>
      <c r="D3" s="266"/>
      <c r="E3" s="262"/>
      <c r="F3" s="268"/>
      <c r="G3" s="266"/>
      <c r="H3" s="266"/>
      <c r="I3" s="266"/>
      <c r="J3" s="270"/>
      <c r="K3" s="266"/>
      <c r="L3" s="266"/>
      <c r="M3" s="262"/>
      <c r="N3" s="268"/>
      <c r="O3" s="266"/>
      <c r="P3" s="266"/>
      <c r="Q3" s="262"/>
      <c r="R3" s="218"/>
      <c r="S3" s="222" t="s">
        <v>21</v>
      </c>
      <c r="T3" s="268"/>
      <c r="U3" s="266"/>
      <c r="V3" s="266"/>
      <c r="W3" s="266"/>
      <c r="X3" s="270"/>
      <c r="Y3" s="266"/>
      <c r="Z3" s="266"/>
      <c r="AA3" s="262"/>
      <c r="AB3" s="268"/>
      <c r="AC3" s="266"/>
      <c r="AD3" s="266"/>
      <c r="AE3" s="266"/>
      <c r="AF3" s="270"/>
      <c r="AG3" s="266"/>
      <c r="AH3" s="266"/>
      <c r="AI3" s="262"/>
      <c r="AJ3" s="268"/>
      <c r="AK3" s="266"/>
      <c r="AL3" s="266"/>
      <c r="AM3" s="266"/>
      <c r="AN3" s="264"/>
    </row>
    <row r="4" spans="1:40" x14ac:dyDescent="0.4">
      <c r="A4" s="29">
        <v>1</v>
      </c>
      <c r="B4" s="12">
        <f>(1-((1+B$2*0.01)^(-$A4)))/(B$2*0.01)</f>
        <v>0.99009900990099098</v>
      </c>
      <c r="C4" s="183">
        <f t="shared" ref="C4:Q19" si="0">(1-((1+C$2*0.01)^(-$A4)))/(C$2*0.01)</f>
        <v>0.98765432098764983</v>
      </c>
      <c r="D4" s="183">
        <f t="shared" si="0"/>
        <v>0.98522167487683876</v>
      </c>
      <c r="E4" s="104">
        <f t="shared" si="0"/>
        <v>0.98280098280098771</v>
      </c>
      <c r="F4" s="183">
        <f t="shared" si="0"/>
        <v>0.98039215686274717</v>
      </c>
      <c r="G4" s="183">
        <f t="shared" si="0"/>
        <v>0.97799511002444706</v>
      </c>
      <c r="H4" s="183">
        <f t="shared" si="0"/>
        <v>0.9756097560975574</v>
      </c>
      <c r="I4" s="183">
        <f t="shared" si="0"/>
        <v>0.97323600973236291</v>
      </c>
      <c r="J4" s="12">
        <f t="shared" si="0"/>
        <v>0.97087378640776656</v>
      </c>
      <c r="K4" s="183">
        <f t="shared" si="0"/>
        <v>0.96852300242130729</v>
      </c>
      <c r="L4" s="183">
        <f t="shared" si="0"/>
        <v>0.9661835748792249</v>
      </c>
      <c r="M4" s="104">
        <f t="shared" si="0"/>
        <v>0.96385542168675009</v>
      </c>
      <c r="N4" s="183">
        <f t="shared" si="0"/>
        <v>0.96153846153846367</v>
      </c>
      <c r="O4" s="183">
        <f t="shared" si="0"/>
        <v>0.95923261390887204</v>
      </c>
      <c r="P4" s="183">
        <f t="shared" si="0"/>
        <v>0.95693779904305987</v>
      </c>
      <c r="Q4" s="104">
        <f t="shared" si="0"/>
        <v>0.95465393794749509</v>
      </c>
      <c r="S4" s="12">
        <v>1</v>
      </c>
      <c r="T4" s="183">
        <f>(1-((1+T$2*0.01)^(-$A4)))/(T$2*0.01)</f>
        <v>0.95238095238095344</v>
      </c>
      <c r="U4" s="183">
        <f t="shared" ref="U4:AN16" si="1">(1-((1+U$2*0.01)^(-$A4)))/(U$2*0.01)</f>
        <v>0.95011876484560465</v>
      </c>
      <c r="V4" s="183">
        <f t="shared" si="1"/>
        <v>0.94786729857819874</v>
      </c>
      <c r="W4" s="183">
        <f t="shared" si="1"/>
        <v>0.94562647754137252</v>
      </c>
      <c r="X4" s="12">
        <f t="shared" si="1"/>
        <v>0.94339622641509602</v>
      </c>
      <c r="Y4" s="183">
        <f t="shared" si="1"/>
        <v>0.9411764705882355</v>
      </c>
      <c r="Z4" s="183">
        <f t="shared" si="1"/>
        <v>0.93896713615023464</v>
      </c>
      <c r="AA4" s="104">
        <f t="shared" si="1"/>
        <v>0.93676814988290336</v>
      </c>
      <c r="AB4" s="183">
        <f t="shared" si="1"/>
        <v>0.93457943925233644</v>
      </c>
      <c r="AC4" s="183">
        <f t="shared" si="1"/>
        <v>0.93240093240093302</v>
      </c>
      <c r="AD4" s="183">
        <f t="shared" si="1"/>
        <v>0.93023255813953509</v>
      </c>
      <c r="AE4" s="183">
        <f t="shared" si="1"/>
        <v>0.92807424593967425</v>
      </c>
      <c r="AF4" s="12">
        <f t="shared" si="1"/>
        <v>0.92592592592592726</v>
      </c>
      <c r="AG4" s="183">
        <f t="shared" si="1"/>
        <v>0.92378752886836069</v>
      </c>
      <c r="AH4" s="183">
        <f t="shared" si="1"/>
        <v>0.9216589861751151</v>
      </c>
      <c r="AI4" s="104">
        <f t="shared" si="1"/>
        <v>0.91954022988505624</v>
      </c>
      <c r="AJ4" s="183">
        <f t="shared" si="1"/>
        <v>0.91743119266055118</v>
      </c>
      <c r="AK4" s="183">
        <f t="shared" si="1"/>
        <v>0.91533180778032108</v>
      </c>
      <c r="AL4" s="183">
        <f t="shared" si="1"/>
        <v>0.91324200913241949</v>
      </c>
      <c r="AM4" s="183">
        <f t="shared" si="1"/>
        <v>0.91116173120728838</v>
      </c>
      <c r="AN4" s="104">
        <f t="shared" si="1"/>
        <v>0.90909090909090939</v>
      </c>
    </row>
    <row r="5" spans="1:40" x14ac:dyDescent="0.4">
      <c r="A5" s="29">
        <v>2</v>
      </c>
      <c r="B5" s="12">
        <f t="shared" ref="B5:Q34" si="2">(1-((1+B$2*0.01)^(-$A5)))/(B$2*0.01)</f>
        <v>1.9703950593079167</v>
      </c>
      <c r="C5" s="183">
        <f t="shared" si="0"/>
        <v>1.9631153787532352</v>
      </c>
      <c r="D5" s="183">
        <f t="shared" si="0"/>
        <v>1.9558834235239668</v>
      </c>
      <c r="E5" s="104">
        <f t="shared" si="0"/>
        <v>1.9486987545955663</v>
      </c>
      <c r="F5" s="183">
        <f t="shared" si="0"/>
        <v>1.9415609381007282</v>
      </c>
      <c r="G5" s="183">
        <f t="shared" si="0"/>
        <v>1.9344695452561813</v>
      </c>
      <c r="H5" s="183">
        <f t="shared" si="0"/>
        <v>1.9274241522903024</v>
      </c>
      <c r="I5" s="183">
        <f t="shared" si="0"/>
        <v>1.9204243403721319</v>
      </c>
      <c r="J5" s="12">
        <f t="shared" si="0"/>
        <v>1.9134696955415218</v>
      </c>
      <c r="K5" s="183">
        <f t="shared" si="0"/>
        <v>1.9065598086404905</v>
      </c>
      <c r="L5" s="183">
        <f t="shared" si="0"/>
        <v>1.8996942752456272</v>
      </c>
      <c r="M5" s="104">
        <f t="shared" si="0"/>
        <v>1.8928726956016906</v>
      </c>
      <c r="N5" s="183">
        <f t="shared" si="0"/>
        <v>1.8860946745562157</v>
      </c>
      <c r="O5" s="183">
        <f t="shared" si="0"/>
        <v>1.8793598214953213</v>
      </c>
      <c r="P5" s="183">
        <f t="shared" si="0"/>
        <v>1.8726677502804399</v>
      </c>
      <c r="Q5" s="104">
        <f t="shared" si="0"/>
        <v>1.8660180791861556</v>
      </c>
      <c r="S5" s="12">
        <v>2</v>
      </c>
      <c r="T5" s="183">
        <f t="shared" ref="T5:AI32" si="3">(1-((1+T$2*0.01)^(-$A5)))/(T$2*0.01)</f>
        <v>1.8594104308390036</v>
      </c>
      <c r="U5" s="183">
        <f t="shared" si="1"/>
        <v>1.8528444321573445</v>
      </c>
      <c r="V5" s="183">
        <f t="shared" si="1"/>
        <v>1.8463197142921297</v>
      </c>
      <c r="W5" s="183">
        <f t="shared" si="1"/>
        <v>1.8398359125686763</v>
      </c>
      <c r="X5" s="12">
        <f t="shared" si="1"/>
        <v>1.8333926664293363</v>
      </c>
      <c r="Y5" s="183">
        <f t="shared" si="1"/>
        <v>1.8269896193771622</v>
      </c>
      <c r="Z5" s="183">
        <f t="shared" si="1"/>
        <v>1.8206264189204064</v>
      </c>
      <c r="AA5" s="104">
        <f t="shared" si="1"/>
        <v>1.8143027165179402</v>
      </c>
      <c r="AB5" s="183">
        <f t="shared" si="1"/>
        <v>1.8080181675255489</v>
      </c>
      <c r="AC5" s="183">
        <f t="shared" si="1"/>
        <v>1.8017724311430601</v>
      </c>
      <c r="AD5" s="183">
        <f t="shared" si="1"/>
        <v>1.7955651703623574</v>
      </c>
      <c r="AE5" s="183">
        <f t="shared" si="1"/>
        <v>1.7893960519161694</v>
      </c>
      <c r="AF5" s="12">
        <f t="shared" si="1"/>
        <v>1.7832647462277098</v>
      </c>
      <c r="AG5" s="183">
        <f t="shared" si="1"/>
        <v>1.7771709273610714</v>
      </c>
      <c r="AH5" s="183">
        <f t="shared" si="1"/>
        <v>1.7711142729724554</v>
      </c>
      <c r="AI5" s="104">
        <f t="shared" si="1"/>
        <v>1.7650944642621191</v>
      </c>
      <c r="AJ5" s="183">
        <f t="shared" si="1"/>
        <v>1.7591111859271116</v>
      </c>
      <c r="AK5" s="183">
        <f t="shared" si="1"/>
        <v>1.7531641261147102</v>
      </c>
      <c r="AL5" s="183">
        <f t="shared" si="1"/>
        <v>1.7472529763766389</v>
      </c>
      <c r="AM5" s="183">
        <f t="shared" si="1"/>
        <v>1.7413774316239528</v>
      </c>
      <c r="AN5" s="104">
        <f t="shared" si="1"/>
        <v>1.7355371900826455</v>
      </c>
    </row>
    <row r="6" spans="1:40" x14ac:dyDescent="0.4">
      <c r="A6" s="29">
        <v>3</v>
      </c>
      <c r="B6" s="12">
        <f t="shared" si="2"/>
        <v>2.9409852072355469</v>
      </c>
      <c r="C6" s="183">
        <f t="shared" si="0"/>
        <v>2.9265337074105968</v>
      </c>
      <c r="D6" s="183">
        <f t="shared" si="0"/>
        <v>2.9122004172649874</v>
      </c>
      <c r="E6" s="104">
        <f t="shared" si="0"/>
        <v>2.897984034000554</v>
      </c>
      <c r="F6" s="183">
        <f t="shared" si="0"/>
        <v>2.8838832726477692</v>
      </c>
      <c r="G6" s="183">
        <f t="shared" si="0"/>
        <v>2.8698968657762141</v>
      </c>
      <c r="H6" s="183">
        <f t="shared" si="0"/>
        <v>2.8560235632100461</v>
      </c>
      <c r="I6" s="183">
        <f t="shared" si="0"/>
        <v>2.8422621317490333</v>
      </c>
      <c r="J6" s="12">
        <f t="shared" si="0"/>
        <v>2.8286113548946799</v>
      </c>
      <c r="K6" s="183">
        <f t="shared" si="0"/>
        <v>2.8150700325815849</v>
      </c>
      <c r="L6" s="183">
        <f t="shared" si="0"/>
        <v>2.8016369809136461</v>
      </c>
      <c r="M6" s="104">
        <f t="shared" si="0"/>
        <v>2.7883110319052427</v>
      </c>
      <c r="N6" s="183">
        <f t="shared" si="0"/>
        <v>2.7750910332271284</v>
      </c>
      <c r="O6" s="183">
        <f t="shared" si="0"/>
        <v>2.7619758479571419</v>
      </c>
      <c r="P6" s="183">
        <f t="shared" si="0"/>
        <v>2.7489643543353495</v>
      </c>
      <c r="Q6" s="104">
        <f t="shared" si="0"/>
        <v>2.7360554455237787</v>
      </c>
      <c r="S6" s="12">
        <v>3</v>
      </c>
      <c r="T6" s="183">
        <f t="shared" si="3"/>
        <v>2.7232480293704797</v>
      </c>
      <c r="U6" s="183">
        <f t="shared" si="1"/>
        <v>2.7105410281779987</v>
      </c>
      <c r="V6" s="183">
        <f t="shared" si="1"/>
        <v>2.6979333784759514</v>
      </c>
      <c r="W6" s="183">
        <f t="shared" si="1"/>
        <v>2.6854240307978037</v>
      </c>
      <c r="X6" s="12">
        <f t="shared" si="1"/>
        <v>2.6730119494616402</v>
      </c>
      <c r="Y6" s="183">
        <f t="shared" si="1"/>
        <v>2.6606961123549766</v>
      </c>
      <c r="Z6" s="183">
        <f t="shared" si="1"/>
        <v>2.6484755107233853</v>
      </c>
      <c r="AA6" s="104">
        <f t="shared" si="1"/>
        <v>2.6363491489629403</v>
      </c>
      <c r="AB6" s="183">
        <f t="shared" si="1"/>
        <v>2.6243160444164015</v>
      </c>
      <c r="AC6" s="183">
        <f t="shared" si="1"/>
        <v>2.6123752271730165</v>
      </c>
      <c r="AD6" s="183">
        <f t="shared" si="1"/>
        <v>2.6005257398719595</v>
      </c>
      <c r="AE6" s="183">
        <f t="shared" si="1"/>
        <v>2.588766637509206</v>
      </c>
      <c r="AF6" s="12">
        <f t="shared" si="1"/>
        <v>2.5770969872478804</v>
      </c>
      <c r="AG6" s="183">
        <f t="shared" si="1"/>
        <v>2.5655158682319374</v>
      </c>
      <c r="AH6" s="183">
        <f t="shared" si="1"/>
        <v>2.5540223714031862</v>
      </c>
      <c r="AI6" s="104">
        <f t="shared" si="1"/>
        <v>2.542615599321489</v>
      </c>
      <c r="AJ6" s="183">
        <f t="shared" si="1"/>
        <v>2.5312946659881757</v>
      </c>
      <c r="AK6" s="183">
        <f t="shared" si="1"/>
        <v>2.5200586966725047</v>
      </c>
      <c r="AL6" s="183">
        <f t="shared" si="1"/>
        <v>2.5089068277412228</v>
      </c>
      <c r="AM6" s="183">
        <f t="shared" si="1"/>
        <v>2.497838206491072</v>
      </c>
      <c r="AN6" s="104">
        <f t="shared" si="1"/>
        <v>2.4868519909842246</v>
      </c>
    </row>
    <row r="7" spans="1:40" x14ac:dyDescent="0.4">
      <c r="A7" s="29">
        <v>4</v>
      </c>
      <c r="B7" s="12">
        <f t="shared" si="2"/>
        <v>3.9019655517183782</v>
      </c>
      <c r="C7" s="183">
        <f t="shared" si="0"/>
        <v>3.8780579826277517</v>
      </c>
      <c r="D7" s="183">
        <f t="shared" si="0"/>
        <v>3.8543846475517007</v>
      </c>
      <c r="E7" s="104">
        <f t="shared" si="0"/>
        <v>3.8309425395582934</v>
      </c>
      <c r="F7" s="183">
        <f t="shared" si="0"/>
        <v>3.8077286986742895</v>
      </c>
      <c r="G7" s="183">
        <f t="shared" si="0"/>
        <v>3.7847402110280814</v>
      </c>
      <c r="H7" s="183">
        <f t="shared" si="0"/>
        <v>3.7619742080097973</v>
      </c>
      <c r="I7" s="183">
        <f t="shared" si="0"/>
        <v>3.7394278654491853</v>
      </c>
      <c r="J7" s="12">
        <f t="shared" si="0"/>
        <v>3.7170984028103669</v>
      </c>
      <c r="K7" s="183">
        <f t="shared" si="0"/>
        <v>3.6949830824034731</v>
      </c>
      <c r="L7" s="183">
        <f t="shared" si="0"/>
        <v>3.6730792086122173</v>
      </c>
      <c r="M7" s="104">
        <f t="shared" si="0"/>
        <v>3.6513841271375886</v>
      </c>
      <c r="N7" s="183">
        <f t="shared" si="0"/>
        <v>3.629895224256857</v>
      </c>
      <c r="O7" s="183">
        <f t="shared" si="0"/>
        <v>3.6086099260979756</v>
      </c>
      <c r="P7" s="183">
        <f t="shared" si="0"/>
        <v>3.5875256979285584</v>
      </c>
      <c r="Q7" s="104">
        <f t="shared" si="0"/>
        <v>3.5666400434594556</v>
      </c>
      <c r="S7" s="12">
        <v>4</v>
      </c>
      <c r="T7" s="183">
        <f t="shared" si="3"/>
        <v>3.5459505041623607</v>
      </c>
      <c r="U7" s="183">
        <f t="shared" si="1"/>
        <v>3.5254546586014239</v>
      </c>
      <c r="V7" s="183">
        <f t="shared" si="1"/>
        <v>3.5051501217781524</v>
      </c>
      <c r="W7" s="183">
        <f t="shared" si="1"/>
        <v>3.48503454448965</v>
      </c>
      <c r="X7" s="12">
        <f t="shared" si="1"/>
        <v>3.4651056126996593</v>
      </c>
      <c r="Y7" s="183">
        <f t="shared" si="1"/>
        <v>3.445361046922331</v>
      </c>
      <c r="Z7" s="183">
        <f t="shared" si="1"/>
        <v>3.4257986016182</v>
      </c>
      <c r="AA7" s="104">
        <f t="shared" si="1"/>
        <v>3.4064160646022854</v>
      </c>
      <c r="AB7" s="183">
        <f t="shared" si="1"/>
        <v>3.3872112564639254</v>
      </c>
      <c r="AC7" s="183">
        <f t="shared" si="1"/>
        <v>3.3681820299981515</v>
      </c>
      <c r="AD7" s="183">
        <f t="shared" si="1"/>
        <v>3.3493262696483348</v>
      </c>
      <c r="AE7" s="183">
        <f t="shared" si="1"/>
        <v>3.3306418909598179</v>
      </c>
      <c r="AF7" s="12">
        <f t="shared" si="1"/>
        <v>3.3121268400443338</v>
      </c>
      <c r="AG7" s="183">
        <f t="shared" si="1"/>
        <v>3.2937790930549062</v>
      </c>
      <c r="AH7" s="183">
        <f t="shared" si="1"/>
        <v>3.2755966556711371</v>
      </c>
      <c r="AI7" s="104">
        <f t="shared" si="1"/>
        <v>3.257577562594471</v>
      </c>
      <c r="AJ7" s="183">
        <f t="shared" si="1"/>
        <v>3.2397198770533735</v>
      </c>
      <c r="AK7" s="183">
        <f t="shared" si="1"/>
        <v>3.2220216903180816</v>
      </c>
      <c r="AL7" s="183">
        <f t="shared" si="1"/>
        <v>3.2044811212248612</v>
      </c>
      <c r="AM7" s="183">
        <f t="shared" si="1"/>
        <v>3.1870963157094052</v>
      </c>
      <c r="AN7" s="104">
        <f t="shared" si="1"/>
        <v>3.1698654463492946</v>
      </c>
    </row>
    <row r="8" spans="1:40" x14ac:dyDescent="0.4">
      <c r="A8" s="29">
        <v>5</v>
      </c>
      <c r="B8" s="12">
        <f t="shared" si="2"/>
        <v>4.8534312393251122</v>
      </c>
      <c r="C8" s="183">
        <f t="shared" si="0"/>
        <v>4.8178350445706108</v>
      </c>
      <c r="D8" s="183">
        <f t="shared" si="0"/>
        <v>4.7826449729573364</v>
      </c>
      <c r="E8" s="104">
        <f t="shared" si="0"/>
        <v>4.7478550757329741</v>
      </c>
      <c r="F8" s="183">
        <f t="shared" si="0"/>
        <v>4.7134595085042026</v>
      </c>
      <c r="G8" s="183">
        <f t="shared" si="0"/>
        <v>4.6794525291228171</v>
      </c>
      <c r="H8" s="183">
        <f t="shared" si="0"/>
        <v>4.6458284956193152</v>
      </c>
      <c r="I8" s="183">
        <f t="shared" si="0"/>
        <v>4.6125818641841239</v>
      </c>
      <c r="J8" s="12">
        <f t="shared" si="0"/>
        <v>4.5797071871945301</v>
      </c>
      <c r="K8" s="183">
        <f t="shared" si="0"/>
        <v>4.5471991112866554</v>
      </c>
      <c r="L8" s="183">
        <f t="shared" si="0"/>
        <v>4.515052375470737</v>
      </c>
      <c r="M8" s="104">
        <f t="shared" si="0"/>
        <v>4.4832618092892469</v>
      </c>
      <c r="N8" s="183">
        <f t="shared" si="0"/>
        <v>4.4518223310162117</v>
      </c>
      <c r="O8" s="183">
        <f t="shared" si="0"/>
        <v>4.4207289458973396</v>
      </c>
      <c r="P8" s="183">
        <f t="shared" si="0"/>
        <v>4.3899767444292426</v>
      </c>
      <c r="Q8" s="104">
        <f t="shared" si="0"/>
        <v>4.3595609006772866</v>
      </c>
      <c r="S8" s="12">
        <v>5</v>
      </c>
      <c r="T8" s="183">
        <f t="shared" si="3"/>
        <v>4.3294766706308208</v>
      </c>
      <c r="U8" s="183">
        <f t="shared" si="1"/>
        <v>4.2997193905951772</v>
      </c>
      <c r="V8" s="183">
        <f t="shared" si="1"/>
        <v>4.2702844756191016</v>
      </c>
      <c r="W8" s="183">
        <f t="shared" si="1"/>
        <v>4.2411674179571177</v>
      </c>
      <c r="X8" s="12">
        <f t="shared" si="1"/>
        <v>4.212363785565719</v>
      </c>
      <c r="Y8" s="183">
        <f t="shared" si="1"/>
        <v>4.1838692206327828</v>
      </c>
      <c r="Z8" s="183">
        <f t="shared" si="1"/>
        <v>4.1556794381391553</v>
      </c>
      <c r="AA8" s="104">
        <f t="shared" si="1"/>
        <v>4.1277902244517888</v>
      </c>
      <c r="AB8" s="183">
        <f t="shared" si="1"/>
        <v>4.1001974359475941</v>
      </c>
      <c r="AC8" s="183">
        <f t="shared" si="1"/>
        <v>4.0728969976672742</v>
      </c>
      <c r="AD8" s="183">
        <f t="shared" si="1"/>
        <v>4.0458849019984511</v>
      </c>
      <c r="AE8" s="183">
        <f t="shared" si="1"/>
        <v>4.0191572073873019</v>
      </c>
      <c r="AF8" s="12">
        <f t="shared" si="1"/>
        <v>3.992710037078087</v>
      </c>
      <c r="AG8" s="183">
        <f t="shared" si="1"/>
        <v>3.9665395778798205</v>
      </c>
      <c r="AH8" s="183">
        <f t="shared" si="1"/>
        <v>3.940642078959574</v>
      </c>
      <c r="AI8" s="104">
        <f t="shared" si="1"/>
        <v>3.9150138506615808</v>
      </c>
      <c r="AJ8" s="183">
        <f t="shared" si="1"/>
        <v>3.8896512633517197</v>
      </c>
      <c r="AK8" s="183">
        <f t="shared" si="1"/>
        <v>3.8645507462865734</v>
      </c>
      <c r="AL8" s="183">
        <f t="shared" si="1"/>
        <v>3.8397087865067223</v>
      </c>
      <c r="AM8" s="183">
        <f t="shared" si="1"/>
        <v>3.8151219277534443</v>
      </c>
      <c r="AN8" s="104">
        <f t="shared" si="1"/>
        <v>3.7907867694084505</v>
      </c>
    </row>
    <row r="9" spans="1:40" x14ac:dyDescent="0.4">
      <c r="A9" s="29">
        <v>6</v>
      </c>
      <c r="B9" s="12">
        <f t="shared" si="2"/>
        <v>5.7954764745793419</v>
      </c>
      <c r="C9" s="183">
        <f t="shared" si="0"/>
        <v>5.7460099205635728</v>
      </c>
      <c r="D9" s="183">
        <f t="shared" si="0"/>
        <v>5.6971871654751967</v>
      </c>
      <c r="E9" s="104">
        <f t="shared" si="0"/>
        <v>5.648997617427983</v>
      </c>
      <c r="F9" s="183">
        <f t="shared" si="0"/>
        <v>5.6014308906904011</v>
      </c>
      <c r="G9" s="183">
        <f t="shared" si="0"/>
        <v>5.5544768010981098</v>
      </c>
      <c r="H9" s="183">
        <f t="shared" si="0"/>
        <v>5.5081253615798165</v>
      </c>
      <c r="I9" s="183">
        <f t="shared" si="0"/>
        <v>5.4623667777947711</v>
      </c>
      <c r="J9" s="12">
        <f t="shared" si="0"/>
        <v>5.4171914438781856</v>
      </c>
      <c r="K9" s="183">
        <f t="shared" si="0"/>
        <v>5.3725899382921591</v>
      </c>
      <c r="L9" s="183">
        <f t="shared" si="0"/>
        <v>5.3285530197784903</v>
      </c>
      <c r="M9" s="104">
        <f t="shared" si="0"/>
        <v>5.2850716234113229</v>
      </c>
      <c r="N9" s="183">
        <f t="shared" si="0"/>
        <v>5.2421368567463569</v>
      </c>
      <c r="O9" s="183">
        <f t="shared" si="0"/>
        <v>5.1997399960645927</v>
      </c>
      <c r="P9" s="183">
        <f t="shared" si="0"/>
        <v>5.1578724827074041</v>
      </c>
      <c r="Q9" s="104">
        <f t="shared" si="0"/>
        <v>5.1165259195009929</v>
      </c>
      <c r="S9" s="12">
        <v>6</v>
      </c>
      <c r="T9" s="183">
        <f t="shared" si="3"/>
        <v>5.0756920672674477</v>
      </c>
      <c r="U9" s="183">
        <f t="shared" si="1"/>
        <v>5.0353628414205964</v>
      </c>
      <c r="V9" s="183">
        <f t="shared" si="1"/>
        <v>4.9955303086436986</v>
      </c>
      <c r="W9" s="183">
        <f t="shared" si="1"/>
        <v>4.9561866836473953</v>
      </c>
      <c r="X9" s="12">
        <f t="shared" si="1"/>
        <v>4.9173243260053958</v>
      </c>
      <c r="Y9" s="183">
        <f t="shared" si="1"/>
        <v>4.878935737066147</v>
      </c>
      <c r="Z9" s="183">
        <f t="shared" si="1"/>
        <v>4.8410135569381731</v>
      </c>
      <c r="AA9" s="104">
        <f t="shared" si="1"/>
        <v>4.8035505615473424</v>
      </c>
      <c r="AB9" s="183">
        <f t="shared" si="1"/>
        <v>4.7665396597641063</v>
      </c>
      <c r="AC9" s="183">
        <f t="shared" si="1"/>
        <v>4.7299738905988571</v>
      </c>
      <c r="AD9" s="183">
        <f t="shared" si="1"/>
        <v>4.6938464204636743</v>
      </c>
      <c r="AE9" s="183">
        <f t="shared" si="1"/>
        <v>4.6581505404986556</v>
      </c>
      <c r="AF9" s="12">
        <f t="shared" si="1"/>
        <v>4.6228796639611938</v>
      </c>
      <c r="AG9" s="183">
        <f t="shared" si="1"/>
        <v>4.5880273236765081</v>
      </c>
      <c r="AH9" s="183">
        <f t="shared" si="1"/>
        <v>4.5535871695479937</v>
      </c>
      <c r="AI9" s="104">
        <f t="shared" si="1"/>
        <v>4.5195529661255902</v>
      </c>
      <c r="AJ9" s="183">
        <f t="shared" si="1"/>
        <v>4.485918590230936</v>
      </c>
      <c r="AK9" s="183">
        <f t="shared" si="1"/>
        <v>4.4526780286375969</v>
      </c>
      <c r="AL9" s="183">
        <f t="shared" si="1"/>
        <v>4.4198253758052264</v>
      </c>
      <c r="AM9" s="183">
        <f t="shared" si="1"/>
        <v>4.3873548316660083</v>
      </c>
      <c r="AN9" s="104">
        <f t="shared" si="1"/>
        <v>4.3552606994622272</v>
      </c>
    </row>
    <row r="10" spans="1:40" x14ac:dyDescent="0.4">
      <c r="A10" s="29">
        <v>7</v>
      </c>
      <c r="B10" s="12">
        <f t="shared" si="2"/>
        <v>6.728194529286446</v>
      </c>
      <c r="C10" s="183">
        <f t="shared" si="0"/>
        <v>6.6627258474701812</v>
      </c>
      <c r="D10" s="183">
        <f t="shared" si="0"/>
        <v>6.598213956133189</v>
      </c>
      <c r="E10" s="104">
        <f t="shared" si="0"/>
        <v>6.534641393049613</v>
      </c>
      <c r="F10" s="183">
        <f t="shared" si="0"/>
        <v>6.4719910693043055</v>
      </c>
      <c r="G10" s="183">
        <f t="shared" si="0"/>
        <v>6.4102462602426442</v>
      </c>
      <c r="H10" s="183">
        <f t="shared" si="0"/>
        <v>6.3493905966632358</v>
      </c>
      <c r="I10" s="183">
        <f t="shared" si="0"/>
        <v>6.289408056247952</v>
      </c>
      <c r="J10" s="12">
        <f t="shared" si="0"/>
        <v>6.2302829552215409</v>
      </c>
      <c r="K10" s="183">
        <f t="shared" si="0"/>
        <v>6.1719999402345369</v>
      </c>
      <c r="L10" s="183">
        <f t="shared" si="0"/>
        <v>6.1145439804623098</v>
      </c>
      <c r="M10" s="104">
        <f t="shared" si="0"/>
        <v>6.0579003599145294</v>
      </c>
      <c r="N10" s="183">
        <f t="shared" si="0"/>
        <v>6.002054669948417</v>
      </c>
      <c r="O10" s="183">
        <f t="shared" si="0"/>
        <v>5.9469928019804259</v>
      </c>
      <c r="P10" s="183">
        <f t="shared" si="0"/>
        <v>5.8927009403898625</v>
      </c>
      <c r="Q10" s="104">
        <f t="shared" si="0"/>
        <v>5.8391655556095392</v>
      </c>
      <c r="S10" s="12">
        <v>7</v>
      </c>
      <c r="T10" s="183">
        <f t="shared" si="3"/>
        <v>5.7863733973975702</v>
      </c>
      <c r="U10" s="183">
        <f t="shared" si="1"/>
        <v>5.7343114882856021</v>
      </c>
      <c r="V10" s="183">
        <f t="shared" si="1"/>
        <v>5.6829671171978173</v>
      </c>
      <c r="W10" s="183">
        <f t="shared" si="1"/>
        <v>5.6323278332363085</v>
      </c>
      <c r="X10" s="12">
        <f t="shared" si="1"/>
        <v>5.582381439627734</v>
      </c>
      <c r="Y10" s="183">
        <f t="shared" si="1"/>
        <v>5.533115987826962</v>
      </c>
      <c r="Z10" s="183">
        <f t="shared" si="1"/>
        <v>5.4845197717729315</v>
      </c>
      <c r="AA10" s="104">
        <f t="shared" si="1"/>
        <v>5.4365813222925903</v>
      </c>
      <c r="AB10" s="183">
        <f t="shared" si="1"/>
        <v>5.3892894016486981</v>
      </c>
      <c r="AC10" s="183">
        <f t="shared" si="1"/>
        <v>5.342632998227371</v>
      </c>
      <c r="AD10" s="183">
        <f t="shared" si="1"/>
        <v>5.2966013213615577</v>
      </c>
      <c r="AE10" s="183">
        <f t="shared" si="1"/>
        <v>5.2511837962864547</v>
      </c>
      <c r="AF10" s="12">
        <f t="shared" si="1"/>
        <v>5.2063700592233264</v>
      </c>
      <c r="AG10" s="183">
        <f t="shared" si="1"/>
        <v>5.1621499525879981</v>
      </c>
      <c r="AH10" s="183">
        <f t="shared" si="1"/>
        <v>5.1185135203207315</v>
      </c>
      <c r="AI10" s="104">
        <f t="shared" si="1"/>
        <v>5.0754510033338764</v>
      </c>
      <c r="AJ10" s="183">
        <f t="shared" si="1"/>
        <v>5.0329528350742523</v>
      </c>
      <c r="AK10" s="183">
        <f t="shared" si="1"/>
        <v>4.9910096371968846</v>
      </c>
      <c r="AL10" s="183">
        <f t="shared" si="1"/>
        <v>4.9496122153472388</v>
      </c>
      <c r="AM10" s="183">
        <f t="shared" si="1"/>
        <v>4.9087515550487542</v>
      </c>
      <c r="AN10" s="104">
        <f t="shared" si="1"/>
        <v>4.8684188176929348</v>
      </c>
    </row>
    <row r="11" spans="1:40" x14ac:dyDescent="0.4">
      <c r="A11" s="29">
        <v>8</v>
      </c>
      <c r="B11" s="12">
        <f t="shared" si="2"/>
        <v>7.6516777517687817</v>
      </c>
      <c r="C11" s="183">
        <f t="shared" si="0"/>
        <v>7.5681242937977267</v>
      </c>
      <c r="D11" s="183">
        <f t="shared" si="0"/>
        <v>7.4859250799341677</v>
      </c>
      <c r="E11" s="104">
        <f t="shared" si="0"/>
        <v>7.4050529661421365</v>
      </c>
      <c r="F11" s="183">
        <f t="shared" si="0"/>
        <v>7.3254814404944186</v>
      </c>
      <c r="G11" s="183">
        <f t="shared" si="0"/>
        <v>7.2471846065942671</v>
      </c>
      <c r="H11" s="183">
        <f t="shared" si="0"/>
        <v>7.1701371674763248</v>
      </c>
      <c r="I11" s="183">
        <f t="shared" si="0"/>
        <v>7.0943144099736744</v>
      </c>
      <c r="J11" s="12">
        <f t="shared" si="0"/>
        <v>7.0196921895354762</v>
      </c>
      <c r="K11" s="183">
        <f t="shared" si="0"/>
        <v>6.9462469154813933</v>
      </c>
      <c r="L11" s="183">
        <f t="shared" si="0"/>
        <v>6.8739555366785545</v>
      </c>
      <c r="M11" s="104">
        <f t="shared" si="0"/>
        <v>6.8027955276284668</v>
      </c>
      <c r="N11" s="183">
        <f t="shared" si="0"/>
        <v>6.7327448749504049</v>
      </c>
      <c r="O11" s="183">
        <f t="shared" si="0"/>
        <v>6.6637820642498085</v>
      </c>
      <c r="P11" s="183">
        <f t="shared" si="0"/>
        <v>6.5958860673587152</v>
      </c>
      <c r="Q11" s="104">
        <f t="shared" si="0"/>
        <v>6.5290363299375098</v>
      </c>
      <c r="S11" s="12">
        <v>8</v>
      </c>
      <c r="T11" s="183">
        <f t="shared" si="3"/>
        <v>6.4632127594262556</v>
      </c>
      <c r="U11" s="183">
        <f t="shared" si="1"/>
        <v>6.3983957133354892</v>
      </c>
      <c r="V11" s="183">
        <f t="shared" si="1"/>
        <v>6.3345659878652292</v>
      </c>
      <c r="W11" s="183">
        <f t="shared" si="1"/>
        <v>6.2717048068428465</v>
      </c>
      <c r="X11" s="12">
        <f t="shared" si="1"/>
        <v>6.2097938109695585</v>
      </c>
      <c r="Y11" s="183">
        <f t="shared" si="1"/>
        <v>6.1488150473665524</v>
      </c>
      <c r="Z11" s="183">
        <f t="shared" si="1"/>
        <v>6.0887509594112013</v>
      </c>
      <c r="AA11" s="104">
        <f t="shared" si="1"/>
        <v>6.0295843768548858</v>
      </c>
      <c r="AB11" s="183">
        <f t="shared" si="1"/>
        <v>5.9712985062137367</v>
      </c>
      <c r="AC11" s="183">
        <f t="shared" si="1"/>
        <v>5.9138769214241229</v>
      </c>
      <c r="AD11" s="183">
        <f t="shared" si="1"/>
        <v>5.8573035547549379</v>
      </c>
      <c r="AE11" s="183">
        <f t="shared" si="1"/>
        <v>5.8015626879688664</v>
      </c>
      <c r="AF11" s="12">
        <f t="shared" si="1"/>
        <v>5.7466389437253032</v>
      </c>
      <c r="AG11" s="183">
        <f t="shared" si="1"/>
        <v>5.692517277217549</v>
      </c>
      <c r="AH11" s="183">
        <f t="shared" si="1"/>
        <v>5.6391829680375407</v>
      </c>
      <c r="AI11" s="104">
        <f t="shared" si="1"/>
        <v>5.5866216122610339</v>
      </c>
      <c r="AJ11" s="183">
        <f t="shared" si="1"/>
        <v>5.5348191147470214</v>
      </c>
      <c r="AK11" s="183">
        <f t="shared" si="1"/>
        <v>5.4837616816447454</v>
      </c>
      <c r="AL11" s="183">
        <f t="shared" si="1"/>
        <v>5.4334358131025011</v>
      </c>
      <c r="AM11" s="183">
        <f t="shared" si="1"/>
        <v>5.3838282961719841</v>
      </c>
      <c r="AN11" s="104">
        <f t="shared" si="1"/>
        <v>5.3349261979026679</v>
      </c>
    </row>
    <row r="12" spans="1:40" x14ac:dyDescent="0.4">
      <c r="A12" s="29">
        <v>9</v>
      </c>
      <c r="B12" s="12">
        <f t="shared" si="2"/>
        <v>8.5660175760087114</v>
      </c>
      <c r="C12" s="183">
        <f t="shared" si="0"/>
        <v>8.4623449815286111</v>
      </c>
      <c r="D12" s="183">
        <f t="shared" si="0"/>
        <v>8.3605173201321819</v>
      </c>
      <c r="E12" s="104">
        <f t="shared" si="0"/>
        <v>8.2604943156188089</v>
      </c>
      <c r="F12" s="183">
        <f t="shared" si="0"/>
        <v>8.1622367063670769</v>
      </c>
      <c r="G12" s="183">
        <f t="shared" si="0"/>
        <v>8.0657062167181071</v>
      </c>
      <c r="H12" s="183">
        <f t="shared" si="0"/>
        <v>7.970865529245188</v>
      </c>
      <c r="I12" s="183">
        <f t="shared" si="0"/>
        <v>7.8776782578819242</v>
      </c>
      <c r="J12" s="12">
        <f t="shared" si="0"/>
        <v>7.7861089218791015</v>
      </c>
      <c r="K12" s="183">
        <f t="shared" si="0"/>
        <v>7.6961229205630959</v>
      </c>
      <c r="L12" s="183">
        <f t="shared" si="0"/>
        <v>7.6076865088681664</v>
      </c>
      <c r="M12" s="104">
        <f t="shared" si="0"/>
        <v>7.520766773617801</v>
      </c>
      <c r="N12" s="183">
        <f t="shared" si="0"/>
        <v>7.4353316105292384</v>
      </c>
      <c r="O12" s="183">
        <f t="shared" si="0"/>
        <v>7.3513497019182807</v>
      </c>
      <c r="P12" s="183">
        <f t="shared" si="0"/>
        <v>7.2687904950801085</v>
      </c>
      <c r="Q12" s="104">
        <f t="shared" si="0"/>
        <v>7.1876241813245922</v>
      </c>
      <c r="S12" s="12">
        <v>9</v>
      </c>
      <c r="T12" s="183">
        <f t="shared" si="3"/>
        <v>7.1078216756440549</v>
      </c>
      <c r="U12" s="183">
        <f t="shared" si="1"/>
        <v>7.0293545969933398</v>
      </c>
      <c r="V12" s="183">
        <f t="shared" si="1"/>
        <v>6.9521952491613543</v>
      </c>
      <c r="W12" s="183">
        <f t="shared" si="1"/>
        <v>6.8763166022154589</v>
      </c>
      <c r="X12" s="12">
        <f t="shared" si="1"/>
        <v>6.801692274499584</v>
      </c>
      <c r="Y12" s="183">
        <f t="shared" si="1"/>
        <v>6.7282965151685197</v>
      </c>
      <c r="Z12" s="183">
        <f t="shared" si="1"/>
        <v>6.6561041872405653</v>
      </c>
      <c r="AA12" s="104">
        <f t="shared" si="1"/>
        <v>6.5850907511521157</v>
      </c>
      <c r="AB12" s="183">
        <f t="shared" si="1"/>
        <v>6.5152322487978847</v>
      </c>
      <c r="AC12" s="183">
        <f t="shared" si="1"/>
        <v>6.4465052880411413</v>
      </c>
      <c r="AD12" s="183">
        <f t="shared" si="1"/>
        <v>6.3788870276790117</v>
      </c>
      <c r="AE12" s="183">
        <f t="shared" si="1"/>
        <v>6.312355162848136</v>
      </c>
      <c r="AF12" s="12">
        <f t="shared" si="1"/>
        <v>6.2468879108567616</v>
      </c>
      <c r="AG12" s="183">
        <f t="shared" si="1"/>
        <v>6.1824639974296076</v>
      </c>
      <c r="AH12" s="183">
        <f t="shared" si="1"/>
        <v>6.1190626433525717</v>
      </c>
      <c r="AI12" s="104">
        <f t="shared" si="1"/>
        <v>6.0566635515043989</v>
      </c>
      <c r="AJ12" s="183">
        <f t="shared" si="1"/>
        <v>5.9952468942633228</v>
      </c>
      <c r="AK12" s="183">
        <f t="shared" si="1"/>
        <v>5.9347933012766561</v>
      </c>
      <c r="AL12" s="183">
        <f t="shared" si="1"/>
        <v>5.8752838475821916</v>
      </c>
      <c r="AM12" s="183">
        <f t="shared" si="1"/>
        <v>5.8167000420701456</v>
      </c>
      <c r="AN12" s="104">
        <f t="shared" si="1"/>
        <v>5.7590238162751524</v>
      </c>
    </row>
    <row r="13" spans="1:40" x14ac:dyDescent="0.4">
      <c r="A13" s="29">
        <v>10</v>
      </c>
      <c r="B13" s="12">
        <f t="shared" si="2"/>
        <v>9.4713045307016852</v>
      </c>
      <c r="C13" s="183">
        <f t="shared" si="0"/>
        <v>9.3455259076825925</v>
      </c>
      <c r="D13" s="183">
        <f t="shared" si="0"/>
        <v>9.2221845518543581</v>
      </c>
      <c r="E13" s="104">
        <f t="shared" si="0"/>
        <v>9.1012229146130856</v>
      </c>
      <c r="F13" s="183">
        <f t="shared" si="0"/>
        <v>8.9825850062422337</v>
      </c>
      <c r="G13" s="183">
        <f t="shared" si="0"/>
        <v>8.8662163488685657</v>
      </c>
      <c r="H13" s="183">
        <f t="shared" si="0"/>
        <v>8.7520639309709161</v>
      </c>
      <c r="I13" s="183">
        <f t="shared" si="0"/>
        <v>8.640076163388736</v>
      </c>
      <c r="J13" s="12">
        <f t="shared" si="0"/>
        <v>8.5302028367758282</v>
      </c>
      <c r="K13" s="183">
        <f t="shared" si="0"/>
        <v>8.4223950804485153</v>
      </c>
      <c r="L13" s="183">
        <f t="shared" si="0"/>
        <v>8.3166053225779368</v>
      </c>
      <c r="M13" s="104">
        <f t="shared" si="0"/>
        <v>8.2127872516798117</v>
      </c>
      <c r="N13" s="183">
        <f t="shared" si="0"/>
        <v>8.1108957793550367</v>
      </c>
      <c r="O13" s="183">
        <f t="shared" si="0"/>
        <v>8.0108870042381568</v>
      </c>
      <c r="P13" s="183">
        <f t="shared" si="0"/>
        <v>7.9127181771101505</v>
      </c>
      <c r="Q13" s="104">
        <f t="shared" si="0"/>
        <v>7.8163476671356493</v>
      </c>
      <c r="S13" s="12">
        <v>10</v>
      </c>
      <c r="T13" s="183">
        <f t="shared" si="3"/>
        <v>7.7217349291848132</v>
      </c>
      <c r="U13" s="183">
        <f t="shared" si="1"/>
        <v>7.6288404722026959</v>
      </c>
      <c r="V13" s="183">
        <f t="shared" si="1"/>
        <v>7.5376258285889612</v>
      </c>
      <c r="W13" s="183">
        <f t="shared" si="1"/>
        <v>7.448053524553627</v>
      </c>
      <c r="X13" s="12">
        <f t="shared" si="1"/>
        <v>7.3600870514147028</v>
      </c>
      <c r="Y13" s="183">
        <f t="shared" si="1"/>
        <v>7.2736908378056668</v>
      </c>
      <c r="Z13" s="183">
        <f t="shared" si="1"/>
        <v>7.1888302227610934</v>
      </c>
      <c r="AA13" s="104">
        <f t="shared" si="1"/>
        <v>7.1054714296506933</v>
      </c>
      <c r="AB13" s="183">
        <f t="shared" si="1"/>
        <v>7.0235815409326019</v>
      </c>
      <c r="AC13" s="183">
        <f t="shared" si="1"/>
        <v>6.9431284736980343</v>
      </c>
      <c r="AD13" s="183">
        <f t="shared" si="1"/>
        <v>6.8640809559804756</v>
      </c>
      <c r="AE13" s="183">
        <f t="shared" si="1"/>
        <v>6.7864085038033739</v>
      </c>
      <c r="AF13" s="12">
        <f t="shared" si="1"/>
        <v>6.7100813989414476</v>
      </c>
      <c r="AG13" s="183">
        <f t="shared" si="1"/>
        <v>6.6350706673714619</v>
      </c>
      <c r="AH13" s="183">
        <f t="shared" si="1"/>
        <v>6.5613480583894663</v>
      </c>
      <c r="AI13" s="104">
        <f t="shared" si="1"/>
        <v>6.48888602437186</v>
      </c>
      <c r="AJ13" s="183">
        <f t="shared" si="1"/>
        <v>6.4176577011590128</v>
      </c>
      <c r="AK13" s="183">
        <f t="shared" si="1"/>
        <v>6.3476368890404187</v>
      </c>
      <c r="AL13" s="183">
        <f t="shared" si="1"/>
        <v>6.2787980343216363</v>
      </c>
      <c r="AM13" s="183">
        <f t="shared" si="1"/>
        <v>6.2111162114534366</v>
      </c>
      <c r="AN13" s="104">
        <f t="shared" si="1"/>
        <v>6.1445671057046853</v>
      </c>
    </row>
    <row r="14" spans="1:40" x14ac:dyDescent="0.4">
      <c r="A14" s="29">
        <v>11</v>
      </c>
      <c r="B14" s="12">
        <f t="shared" si="2"/>
        <v>10.367628248219473</v>
      </c>
      <c r="C14" s="183">
        <f t="shared" si="0"/>
        <v>10.217803365612417</v>
      </c>
      <c r="D14" s="183">
        <f t="shared" si="0"/>
        <v>10.071117785078181</v>
      </c>
      <c r="E14" s="104">
        <f t="shared" si="0"/>
        <v>9.9274918079735457</v>
      </c>
      <c r="F14" s="183">
        <f t="shared" si="0"/>
        <v>9.7868480453355158</v>
      </c>
      <c r="G14" s="183">
        <f t="shared" si="0"/>
        <v>9.6491113436367346</v>
      </c>
      <c r="H14" s="183">
        <f t="shared" si="0"/>
        <v>9.5142087131423558</v>
      </c>
      <c r="I14" s="183">
        <f t="shared" si="0"/>
        <v>9.3820692587724928</v>
      </c>
      <c r="J14" s="12">
        <f t="shared" si="0"/>
        <v>9.2526241133745906</v>
      </c>
      <c r="K14" s="183">
        <f t="shared" si="0"/>
        <v>9.1258063733157524</v>
      </c>
      <c r="L14" s="183">
        <f t="shared" si="0"/>
        <v>9.001551036307184</v>
      </c>
      <c r="M14" s="104">
        <f t="shared" si="0"/>
        <v>8.8797949413781332</v>
      </c>
      <c r="N14" s="183">
        <f t="shared" si="0"/>
        <v>8.7604767109183026</v>
      </c>
      <c r="O14" s="183">
        <f t="shared" si="0"/>
        <v>8.6435366947128625</v>
      </c>
      <c r="P14" s="183">
        <f t="shared" si="0"/>
        <v>8.5289169158948805</v>
      </c>
      <c r="Q14" s="104">
        <f t="shared" si="0"/>
        <v>8.416561018745254</v>
      </c>
      <c r="S14" s="12">
        <v>11</v>
      </c>
      <c r="T14" s="183">
        <f t="shared" si="3"/>
        <v>8.3064142182712519</v>
      </c>
      <c r="U14" s="183">
        <f t="shared" si="1"/>
        <v>8.1984232514989994</v>
      </c>
      <c r="V14" s="183">
        <f t="shared" si="1"/>
        <v>8.0925363304160776</v>
      </c>
      <c r="W14" s="183">
        <f t="shared" si="1"/>
        <v>7.9887030965046133</v>
      </c>
      <c r="X14" s="12">
        <f t="shared" si="1"/>
        <v>7.8868745768063242</v>
      </c>
      <c r="Y14" s="183">
        <f t="shared" si="1"/>
        <v>7.7870031414641563</v>
      </c>
      <c r="Z14" s="183">
        <f t="shared" si="1"/>
        <v>7.689042462686472</v>
      </c>
      <c r="AA14" s="104">
        <f t="shared" si="1"/>
        <v>7.5929474750826165</v>
      </c>
      <c r="AB14" s="183">
        <f t="shared" si="1"/>
        <v>7.4986743373201907</v>
      </c>
      <c r="AC14" s="183">
        <f t="shared" si="1"/>
        <v>7.40618039505644</v>
      </c>
      <c r="AD14" s="183">
        <f t="shared" si="1"/>
        <v>7.3154241450981168</v>
      </c>
      <c r="AE14" s="183">
        <f t="shared" si="1"/>
        <v>7.2263652007455894</v>
      </c>
      <c r="AF14" s="12">
        <f t="shared" si="1"/>
        <v>7.1389642582791177</v>
      </c>
      <c r="AG14" s="183">
        <f t="shared" si="1"/>
        <v>7.0531830645463849</v>
      </c>
      <c r="AH14" s="183">
        <f t="shared" si="1"/>
        <v>6.9689843856124121</v>
      </c>
      <c r="AI14" s="104">
        <f t="shared" si="1"/>
        <v>6.8863319764338948</v>
      </c>
      <c r="AJ14" s="183">
        <f t="shared" si="1"/>
        <v>6.8051905515220303</v>
      </c>
      <c r="AK14" s="183">
        <f t="shared" si="1"/>
        <v>6.7255257565587359</v>
      </c>
      <c r="AL14" s="183">
        <f t="shared" si="1"/>
        <v>6.6473041409330014</v>
      </c>
      <c r="AM14" s="183">
        <f t="shared" si="1"/>
        <v>6.5704931311648611</v>
      </c>
      <c r="AN14" s="104">
        <f t="shared" si="1"/>
        <v>6.495061005186078</v>
      </c>
    </row>
    <row r="15" spans="1:40" x14ac:dyDescent="0.4">
      <c r="A15" s="29">
        <v>12</v>
      </c>
      <c r="B15" s="12">
        <f t="shared" si="2"/>
        <v>11.255077473484631</v>
      </c>
      <c r="C15" s="183">
        <f t="shared" si="0"/>
        <v>11.079311966036967</v>
      </c>
      <c r="D15" s="183">
        <f t="shared" si="0"/>
        <v>10.907505206973561</v>
      </c>
      <c r="E15" s="104">
        <f t="shared" si="0"/>
        <v>10.7395496884261</v>
      </c>
      <c r="F15" s="183">
        <f t="shared" si="0"/>
        <v>10.575341220917178</v>
      </c>
      <c r="G15" s="183">
        <f t="shared" si="0"/>
        <v>10.414778820182624</v>
      </c>
      <c r="H15" s="183">
        <f t="shared" si="0"/>
        <v>10.257764598187661</v>
      </c>
      <c r="I15" s="183">
        <f t="shared" si="0"/>
        <v>10.104203658172741</v>
      </c>
      <c r="J15" s="12">
        <f t="shared" si="0"/>
        <v>9.954003993567559</v>
      </c>
      <c r="K15" s="183">
        <f t="shared" si="0"/>
        <v>9.8070763906205833</v>
      </c>
      <c r="L15" s="183">
        <f t="shared" si="0"/>
        <v>9.6633343345963141</v>
      </c>
      <c r="M15" s="104">
        <f t="shared" si="0"/>
        <v>9.5226939194006146</v>
      </c>
      <c r="N15" s="183">
        <f t="shared" si="0"/>
        <v>9.3850737604983721</v>
      </c>
      <c r="O15" s="183">
        <f t="shared" si="0"/>
        <v>9.2503949109955492</v>
      </c>
      <c r="P15" s="183">
        <f t="shared" si="0"/>
        <v>9.1185807807606487</v>
      </c>
      <c r="Q15" s="104">
        <f t="shared" si="0"/>
        <v>8.9895570584680229</v>
      </c>
      <c r="S15" s="12">
        <v>12</v>
      </c>
      <c r="T15" s="183">
        <f t="shared" si="3"/>
        <v>8.8632516364488101</v>
      </c>
      <c r="U15" s="183">
        <f t="shared" si="1"/>
        <v>8.7395945382413309</v>
      </c>
      <c r="V15" s="183">
        <f t="shared" si="1"/>
        <v>8.6185178487356158</v>
      </c>
      <c r="W15" s="183">
        <f t="shared" si="1"/>
        <v>8.4999556468128734</v>
      </c>
      <c r="X15" s="12">
        <f t="shared" si="1"/>
        <v>8.3838439403833256</v>
      </c>
      <c r="Y15" s="183">
        <f t="shared" si="1"/>
        <v>8.2701206037309714</v>
      </c>
      <c r="Z15" s="183">
        <f t="shared" si="1"/>
        <v>8.1587253170764988</v>
      </c>
      <c r="AA15" s="104">
        <f t="shared" si="1"/>
        <v>8.0495995082741114</v>
      </c>
      <c r="AB15" s="183">
        <f t="shared" si="1"/>
        <v>7.9426862965609244</v>
      </c>
      <c r="AC15" s="183">
        <f t="shared" si="1"/>
        <v>7.8379304382810648</v>
      </c>
      <c r="AD15" s="183">
        <f t="shared" si="1"/>
        <v>7.7352782745098771</v>
      </c>
      <c r="AE15" s="183">
        <f t="shared" si="1"/>
        <v>7.6346776805063481</v>
      </c>
      <c r="AF15" s="12">
        <f t="shared" si="1"/>
        <v>7.53607801692511</v>
      </c>
      <c r="AG15" s="183">
        <f t="shared" si="1"/>
        <v>7.4394300827218336</v>
      </c>
      <c r="AH15" s="183">
        <f t="shared" si="1"/>
        <v>7.3446860696888567</v>
      </c>
      <c r="AI15" s="104">
        <f t="shared" si="1"/>
        <v>7.2517995185599018</v>
      </c>
      <c r="AJ15" s="183">
        <f t="shared" si="1"/>
        <v>7.1607252766257155</v>
      </c>
      <c r="AK15" s="183">
        <f t="shared" si="1"/>
        <v>7.0714194568043345</v>
      </c>
      <c r="AL15" s="183">
        <f t="shared" si="1"/>
        <v>6.9838393981123312</v>
      </c>
      <c r="AM15" s="183">
        <f t="shared" si="1"/>
        <v>6.8979436274850672</v>
      </c>
      <c r="AN15" s="104">
        <f t="shared" si="1"/>
        <v>6.8136918228964349</v>
      </c>
    </row>
    <row r="16" spans="1:40" x14ac:dyDescent="0.4">
      <c r="A16" s="29">
        <v>13</v>
      </c>
      <c r="B16" s="12">
        <f t="shared" si="2"/>
        <v>12.133740072757071</v>
      </c>
      <c r="C16" s="183">
        <f t="shared" si="0"/>
        <v>11.930184657814271</v>
      </c>
      <c r="D16" s="183">
        <f t="shared" si="0"/>
        <v>11.731532223619269</v>
      </c>
      <c r="E16" s="104">
        <f t="shared" si="0"/>
        <v>11.537640971426141</v>
      </c>
      <c r="F16" s="183">
        <f t="shared" si="0"/>
        <v>11.348373745997231</v>
      </c>
      <c r="G16" s="183">
        <f t="shared" si="0"/>
        <v>11.163597868149269</v>
      </c>
      <c r="H16" s="183">
        <f t="shared" si="0"/>
        <v>10.983184973841622</v>
      </c>
      <c r="I16" s="183">
        <f t="shared" si="0"/>
        <v>10.80701085953552</v>
      </c>
      <c r="J16" s="12">
        <f t="shared" si="0"/>
        <v>10.634955333560736</v>
      </c>
      <c r="K16" s="183">
        <f t="shared" si="0"/>
        <v>10.466902073240274</v>
      </c>
      <c r="L16" s="183">
        <f t="shared" si="0"/>
        <v>10.302738487532666</v>
      </c>
      <c r="M16" s="104">
        <f t="shared" si="0"/>
        <v>10.142355584964447</v>
      </c>
      <c r="N16" s="183">
        <f t="shared" si="0"/>
        <v>9.9856478466330501</v>
      </c>
      <c r="O16" s="183">
        <f t="shared" si="0"/>
        <v>9.8325131040724685</v>
      </c>
      <c r="P16" s="183">
        <f t="shared" si="0"/>
        <v>9.6828524217805256</v>
      </c>
      <c r="Q16" s="104">
        <f t="shared" si="0"/>
        <v>9.5365699842176852</v>
      </c>
      <c r="S16" s="12">
        <v>13</v>
      </c>
      <c r="T16" s="183">
        <f t="shared" si="3"/>
        <v>9.3935729870941067</v>
      </c>
      <c r="U16" s="183">
        <f t="shared" si="1"/>
        <v>9.253771532770859</v>
      </c>
      <c r="V16" s="183">
        <f t="shared" si="1"/>
        <v>9.1170785296072179</v>
      </c>
      <c r="W16" s="183">
        <f t="shared" si="1"/>
        <v>8.9834095950949155</v>
      </c>
      <c r="X16" s="12">
        <f t="shared" si="1"/>
        <v>8.8526829626257797</v>
      </c>
      <c r="Y16" s="183">
        <f t="shared" si="1"/>
        <v>8.7248193917467951</v>
      </c>
      <c r="Z16" s="183">
        <f t="shared" si="1"/>
        <v>8.5997420817619705</v>
      </c>
      <c r="AA16" s="104">
        <f t="shared" si="1"/>
        <v>8.4773765885471786</v>
      </c>
      <c r="AB16" s="183">
        <f t="shared" si="1"/>
        <v>8.3576507444494617</v>
      </c>
      <c r="AC16" s="183">
        <f t="shared" si="1"/>
        <v>8.2404945811478463</v>
      </c>
      <c r="AD16" s="183">
        <f t="shared" si="1"/>
        <v>8.1258402553580247</v>
      </c>
      <c r="AE16" s="183">
        <f t="shared" si="1"/>
        <v>8.0136219772680715</v>
      </c>
      <c r="AF16" s="12">
        <f t="shared" si="1"/>
        <v>7.9037759415973241</v>
      </c>
      <c r="AG16" s="183">
        <f t="shared" si="1"/>
        <v>7.796240261174904</v>
      </c>
      <c r="AH16" s="183">
        <f t="shared" si="1"/>
        <v>7.6909549029390405</v>
      </c>
      <c r="AI16" s="104">
        <f t="shared" si="1"/>
        <v>7.5878616262619776</v>
      </c>
      <c r="AJ16" s="183">
        <f t="shared" ref="AJ16:AN47" si="4">(1-((1+AJ$2*0.01)^(-$A16)))/(AJ$2*0.01)</f>
        <v>7.4869039235098311</v>
      </c>
      <c r="AK16" s="183">
        <f t="shared" si="4"/>
        <v>7.3880269627499624</v>
      </c>
      <c r="AL16" s="183">
        <f t="shared" si="4"/>
        <v>7.291177532522676</v>
      </c>
      <c r="AM16" s="183">
        <f t="shared" si="4"/>
        <v>7.1963039885968723</v>
      </c>
      <c r="AN16" s="104">
        <f t="shared" si="4"/>
        <v>7.1033562026331216</v>
      </c>
    </row>
    <row r="17" spans="1:40" x14ac:dyDescent="0.4">
      <c r="A17" s="29">
        <v>14</v>
      </c>
      <c r="B17" s="12">
        <f t="shared" si="2"/>
        <v>13.003703042333736</v>
      </c>
      <c r="C17" s="183">
        <f t="shared" si="0"/>
        <v>12.770552748458552</v>
      </c>
      <c r="D17" s="183">
        <f t="shared" si="0"/>
        <v>12.543381501102717</v>
      </c>
      <c r="E17" s="104">
        <f t="shared" si="0"/>
        <v>12.322005868723489</v>
      </c>
      <c r="F17" s="183">
        <f t="shared" si="0"/>
        <v>12.106248770585525</v>
      </c>
      <c r="G17" s="183">
        <f t="shared" si="0"/>
        <v>11.895939235353808</v>
      </c>
      <c r="H17" s="183">
        <f t="shared" si="0"/>
        <v>11.690912169601576</v>
      </c>
      <c r="I17" s="183">
        <f t="shared" si="0"/>
        <v>11.491008135800998</v>
      </c>
      <c r="J17" s="12">
        <f t="shared" si="0"/>
        <v>11.296073139379359</v>
      </c>
      <c r="K17" s="183">
        <f t="shared" si="0"/>
        <v>11.105958424445783</v>
      </c>
      <c r="L17" s="183">
        <f t="shared" si="0"/>
        <v>10.920520277809342</v>
      </c>
      <c r="M17" s="104">
        <f t="shared" si="0"/>
        <v>10.739619840929588</v>
      </c>
      <c r="N17" s="183">
        <f t="shared" si="0"/>
        <v>10.563122929454854</v>
      </c>
      <c r="O17" s="183">
        <f t="shared" si="0"/>
        <v>10.390899860021552</v>
      </c>
      <c r="P17" s="183">
        <f t="shared" si="0"/>
        <v>10.2228252840005</v>
      </c>
      <c r="Q17" s="104">
        <f t="shared" si="0"/>
        <v>10.05877802789278</v>
      </c>
      <c r="S17" s="12">
        <v>14</v>
      </c>
      <c r="T17" s="183">
        <f t="shared" si="3"/>
        <v>9.8986409400896225</v>
      </c>
      <c r="U17" s="183">
        <f t="shared" si="3"/>
        <v>9.7423007437252824</v>
      </c>
      <c r="V17" s="183">
        <f t="shared" si="3"/>
        <v>9.5896478953622939</v>
      </c>
      <c r="W17" s="183">
        <f t="shared" si="3"/>
        <v>9.4405764492623323</v>
      </c>
      <c r="X17" s="12">
        <f t="shared" si="3"/>
        <v>9.2949839270054522</v>
      </c>
      <c r="Y17" s="183">
        <f t="shared" si="3"/>
        <v>9.1527711922322794</v>
      </c>
      <c r="Z17" s="183">
        <f t="shared" si="3"/>
        <v>9.0138423302929311</v>
      </c>
      <c r="AA17" s="104">
        <f t="shared" si="3"/>
        <v>8.8781045325968879</v>
      </c>
      <c r="AB17" s="183">
        <f t="shared" si="3"/>
        <v>8.7454679854667869</v>
      </c>
      <c r="AC17" s="183">
        <f t="shared" si="3"/>
        <v>8.6158457633080161</v>
      </c>
      <c r="AD17" s="183">
        <f t="shared" si="3"/>
        <v>8.4891537259144414</v>
      </c>
      <c r="AE17" s="183">
        <f t="shared" si="3"/>
        <v>8.3653104197383481</v>
      </c>
      <c r="AF17" s="12">
        <f t="shared" si="3"/>
        <v>8.2442369829604836</v>
      </c>
      <c r="AG17" s="183">
        <f t="shared" si="3"/>
        <v>8.1258570542031432</v>
      </c>
      <c r="AH17" s="183">
        <f t="shared" si="3"/>
        <v>8.0100966847364408</v>
      </c>
      <c r="AI17" s="104">
        <f t="shared" si="3"/>
        <v>7.8968842540340027</v>
      </c>
      <c r="AJ17" s="183">
        <f t="shared" si="4"/>
        <v>7.7861503885411292</v>
      </c>
      <c r="AK17" s="183">
        <f t="shared" si="4"/>
        <v>7.6778278835239933</v>
      </c>
      <c r="AL17" s="183">
        <f t="shared" si="4"/>
        <v>7.5718516278745902</v>
      </c>
      <c r="AM17" s="183">
        <f t="shared" si="4"/>
        <v>7.4681585317511354</v>
      </c>
      <c r="AN17" s="104">
        <f t="shared" si="4"/>
        <v>7.3666874569392027</v>
      </c>
    </row>
    <row r="18" spans="1:40" x14ac:dyDescent="0.4">
      <c r="A18" s="29">
        <v>15</v>
      </c>
      <c r="B18" s="12">
        <f t="shared" si="2"/>
        <v>13.865052517162091</v>
      </c>
      <c r="C18" s="183">
        <f t="shared" si="0"/>
        <v>13.600545924403491</v>
      </c>
      <c r="D18" s="183">
        <f t="shared" si="0"/>
        <v>13.343233006012523</v>
      </c>
      <c r="E18" s="104">
        <f t="shared" si="0"/>
        <v>13.092880460661897</v>
      </c>
      <c r="F18" s="183">
        <f t="shared" si="0"/>
        <v>12.849263500574038</v>
      </c>
      <c r="G18" s="183">
        <f t="shared" si="0"/>
        <v>12.612165511348463</v>
      </c>
      <c r="H18" s="183">
        <f t="shared" si="0"/>
        <v>12.381377726440567</v>
      </c>
      <c r="I18" s="183">
        <f t="shared" si="0"/>
        <v>12.156698915621405</v>
      </c>
      <c r="J18" s="12">
        <f t="shared" si="0"/>
        <v>11.937935086776079</v>
      </c>
      <c r="K18" s="183">
        <f t="shared" si="0"/>
        <v>11.72489920043175</v>
      </c>
      <c r="L18" s="183">
        <f t="shared" si="0"/>
        <v>11.517410896434143</v>
      </c>
      <c r="M18" s="104">
        <f t="shared" si="0"/>
        <v>11.315296232221293</v>
      </c>
      <c r="N18" s="183">
        <f t="shared" si="0"/>
        <v>11.118387432168131</v>
      </c>
      <c r="O18" s="183">
        <f t="shared" si="0"/>
        <v>10.92652264750269</v>
      </c>
      <c r="P18" s="183">
        <f t="shared" si="0"/>
        <v>10.739545726316267</v>
      </c>
      <c r="Q18" s="104">
        <f t="shared" si="0"/>
        <v>10.557305993215063</v>
      </c>
      <c r="S18" s="12">
        <v>15</v>
      </c>
      <c r="T18" s="183">
        <f t="shared" si="3"/>
        <v>10.379658038180594</v>
      </c>
      <c r="U18" s="183">
        <f t="shared" si="3"/>
        <v>10.206461514228298</v>
      </c>
      <c r="V18" s="183">
        <f t="shared" si="3"/>
        <v>10.037580943471367</v>
      </c>
      <c r="W18" s="183">
        <f t="shared" si="3"/>
        <v>9.8728855312173369</v>
      </c>
      <c r="X18" s="12">
        <f t="shared" si="3"/>
        <v>9.7122489877409937</v>
      </c>
      <c r="Y18" s="183">
        <f t="shared" si="3"/>
        <v>9.5555493573950869</v>
      </c>
      <c r="Z18" s="183">
        <f t="shared" si="3"/>
        <v>9.4026688547351434</v>
      </c>
      <c r="AA18" s="104">
        <f t="shared" si="3"/>
        <v>9.2534937073507137</v>
      </c>
      <c r="AB18" s="183">
        <f t="shared" si="3"/>
        <v>9.1079140051091461</v>
      </c>
      <c r="AC18" s="183">
        <f t="shared" si="3"/>
        <v>8.9658235555319479</v>
      </c>
      <c r="AD18" s="183">
        <f t="shared" si="3"/>
        <v>8.8271197450366898</v>
      </c>
      <c r="AE18" s="183">
        <f t="shared" si="3"/>
        <v>8.6917034057896494</v>
      </c>
      <c r="AF18" s="12">
        <f t="shared" si="3"/>
        <v>8.5594786879263758</v>
      </c>
      <c r="AG18" s="183">
        <f t="shared" si="3"/>
        <v>8.430352936908216</v>
      </c>
      <c r="AH18" s="183">
        <f t="shared" si="3"/>
        <v>8.304236575793956</v>
      </c>
      <c r="AI18" s="104">
        <f t="shared" si="3"/>
        <v>8.1810429922151737</v>
      </c>
      <c r="AJ18" s="183">
        <f t="shared" si="4"/>
        <v>8.0606884298542472</v>
      </c>
      <c r="AK18" s="183">
        <f t="shared" si="4"/>
        <v>7.943091884232488</v>
      </c>
      <c r="AL18" s="183">
        <f t="shared" si="4"/>
        <v>7.8281750026251959</v>
      </c>
      <c r="AM18" s="183">
        <f t="shared" si="4"/>
        <v>7.7158619879281414</v>
      </c>
      <c r="AN18" s="104">
        <f t="shared" si="4"/>
        <v>7.6060795063083662</v>
      </c>
    </row>
    <row r="19" spans="1:40" x14ac:dyDescent="0.4">
      <c r="A19" s="29">
        <v>16</v>
      </c>
      <c r="B19" s="12">
        <f t="shared" si="2"/>
        <v>14.717873779368439</v>
      </c>
      <c r="C19" s="183">
        <f t="shared" si="0"/>
        <v>14.420292271015809</v>
      </c>
      <c r="D19" s="183">
        <f t="shared" si="0"/>
        <v>14.13126404533253</v>
      </c>
      <c r="E19" s="104">
        <f t="shared" si="0"/>
        <v>13.850496767235295</v>
      </c>
      <c r="F19" s="183">
        <f t="shared" si="0"/>
        <v>13.577709314288278</v>
      </c>
      <c r="G19" s="183">
        <f t="shared" si="0"/>
        <v>13.312631306942254</v>
      </c>
      <c r="H19" s="183">
        <f t="shared" si="0"/>
        <v>13.055002659942016</v>
      </c>
      <c r="I19" s="183">
        <f t="shared" si="0"/>
        <v>12.804573153889445</v>
      </c>
      <c r="J19" s="12">
        <f t="shared" si="0"/>
        <v>12.561102025996188</v>
      </c>
      <c r="K19" s="183">
        <f t="shared" si="0"/>
        <v>12.324357579110657</v>
      </c>
      <c r="L19" s="183">
        <f t="shared" si="0"/>
        <v>12.094116808148929</v>
      </c>
      <c r="M19" s="104">
        <f t="shared" si="0"/>
        <v>11.870165043104864</v>
      </c>
      <c r="N19" s="183">
        <f t="shared" si="0"/>
        <v>11.652295607853974</v>
      </c>
      <c r="O19" s="183">
        <f t="shared" si="0"/>
        <v>11.440309494007375</v>
      </c>
      <c r="P19" s="183">
        <f t="shared" si="0"/>
        <v>11.234015049106471</v>
      </c>
      <c r="Q19" s="104">
        <f t="shared" si="0"/>
        <v>11.033227678486936</v>
      </c>
      <c r="S19" s="12">
        <v>16</v>
      </c>
      <c r="T19" s="183">
        <f t="shared" si="3"/>
        <v>10.837769560171994</v>
      </c>
      <c r="U19" s="183">
        <f t="shared" si="3"/>
        <v>10.647469372188406</v>
      </c>
      <c r="V19" s="183">
        <f t="shared" si="3"/>
        <v>10.462162031726416</v>
      </c>
      <c r="W19" s="183">
        <f t="shared" si="3"/>
        <v>10.281688445595591</v>
      </c>
      <c r="X19" s="12">
        <f t="shared" si="3"/>
        <v>10.105895271453765</v>
      </c>
      <c r="Y19" s="183">
        <f t="shared" si="3"/>
        <v>9.9346346893130217</v>
      </c>
      <c r="Z19" s="183">
        <f t="shared" si="3"/>
        <v>9.7677641828499002</v>
      </c>
      <c r="AA19" s="104">
        <f t="shared" si="3"/>
        <v>9.6051463300709266</v>
      </c>
      <c r="AB19" s="183">
        <f t="shared" si="3"/>
        <v>9.4466486029057446</v>
      </c>
      <c r="AC19" s="183">
        <f t="shared" si="3"/>
        <v>9.292143175321165</v>
      </c>
      <c r="AD19" s="183">
        <f t="shared" si="3"/>
        <v>9.1415067395690119</v>
      </c>
      <c r="AE19" s="183">
        <f t="shared" si="3"/>
        <v>8.9946203301992114</v>
      </c>
      <c r="AF19" s="12">
        <f t="shared" si="3"/>
        <v>8.8513691554873848</v>
      </c>
      <c r="AG19" s="183">
        <f t="shared" si="3"/>
        <v>8.7116424359429239</v>
      </c>
      <c r="AH19" s="183">
        <f t="shared" si="3"/>
        <v>8.5753332495796819</v>
      </c>
      <c r="AI19" s="104">
        <f t="shared" si="3"/>
        <v>8.4423383836461365</v>
      </c>
      <c r="AJ19" s="183">
        <f t="shared" si="4"/>
        <v>8.3125581925268328</v>
      </c>
      <c r="AK19" s="183">
        <f t="shared" si="4"/>
        <v>8.185896461540036</v>
      </c>
      <c r="AL19" s="183">
        <f t="shared" si="4"/>
        <v>8.0622602763700417</v>
      </c>
      <c r="AM19" s="183">
        <f t="shared" si="4"/>
        <v>7.9415598978844111</v>
      </c>
      <c r="AN19" s="104">
        <f t="shared" si="4"/>
        <v>7.8237086420985147</v>
      </c>
    </row>
    <row r="20" spans="1:40" x14ac:dyDescent="0.4">
      <c r="A20" s="29">
        <v>17</v>
      </c>
      <c r="B20" s="12">
        <f t="shared" si="2"/>
        <v>15.562251266701432</v>
      </c>
      <c r="C20" s="183">
        <f t="shared" si="2"/>
        <v>15.229918292361289</v>
      </c>
      <c r="D20" s="183">
        <f t="shared" si="2"/>
        <v>14.907649305746322</v>
      </c>
      <c r="E20" s="104">
        <f t="shared" si="2"/>
        <v>14.595082817921664</v>
      </c>
      <c r="F20" s="183">
        <f t="shared" si="2"/>
        <v>14.291871876753214</v>
      </c>
      <c r="G20" s="183">
        <f t="shared" si="2"/>
        <v>13.997683429772378</v>
      </c>
      <c r="H20" s="183">
        <f t="shared" si="2"/>
        <v>13.712197717016599</v>
      </c>
      <c r="I20" s="183">
        <f t="shared" si="2"/>
        <v>13.435107692349826</v>
      </c>
      <c r="J20" s="12">
        <f t="shared" si="2"/>
        <v>13.16611847184096</v>
      </c>
      <c r="K20" s="183">
        <f t="shared" si="2"/>
        <v>12.904946807855357</v>
      </c>
      <c r="L20" s="183">
        <f t="shared" si="2"/>
        <v>12.651320587583504</v>
      </c>
      <c r="M20" s="104">
        <f t="shared" si="2"/>
        <v>12.404978354799868</v>
      </c>
      <c r="N20" s="183">
        <f t="shared" si="2"/>
        <v>12.165668853705744</v>
      </c>
      <c r="O20" s="183">
        <f t="shared" si="2"/>
        <v>11.93315059377206</v>
      </c>
      <c r="P20" s="183">
        <f t="shared" si="2"/>
        <v>11.70719143455165</v>
      </c>
      <c r="Q20" s="104">
        <f t="shared" si="2"/>
        <v>11.487568189486337</v>
      </c>
      <c r="S20" s="12">
        <v>17</v>
      </c>
      <c r="T20" s="183">
        <f t="shared" si="3"/>
        <v>11.274066247782853</v>
      </c>
      <c r="U20" s="183">
        <f t="shared" si="3"/>
        <v>11.066479213480669</v>
      </c>
      <c r="V20" s="183">
        <f t="shared" si="3"/>
        <v>10.864608560878118</v>
      </c>
      <c r="W20" s="183">
        <f t="shared" si="3"/>
        <v>10.668263305527748</v>
      </c>
      <c r="X20" s="12">
        <f t="shared" si="3"/>
        <v>10.477259690050724</v>
      </c>
      <c r="Y20" s="183">
        <f t="shared" si="3"/>
        <v>10.291420884059315</v>
      </c>
      <c r="Z20" s="183">
        <f t="shared" si="3"/>
        <v>10.110576697511643</v>
      </c>
      <c r="AA20" s="104">
        <f t="shared" si="3"/>
        <v>9.9345633068580099</v>
      </c>
      <c r="AB20" s="183">
        <f t="shared" si="3"/>
        <v>9.7632229933698529</v>
      </c>
      <c r="AC20" s="183">
        <f t="shared" si="3"/>
        <v>9.5964038930733473</v>
      </c>
      <c r="AD20" s="183">
        <f t="shared" si="3"/>
        <v>9.4339597577386165</v>
      </c>
      <c r="AE20" s="183">
        <f t="shared" si="3"/>
        <v>9.2757497264029798</v>
      </c>
      <c r="AF20" s="12">
        <f t="shared" si="3"/>
        <v>9.1216381069327639</v>
      </c>
      <c r="AG20" s="183">
        <f t="shared" si="3"/>
        <v>8.9714941671528177</v>
      </c>
      <c r="AH20" s="183">
        <f t="shared" si="3"/>
        <v>8.8251919350964823</v>
      </c>
      <c r="AI20" s="104">
        <f t="shared" si="3"/>
        <v>8.6826100079504709</v>
      </c>
      <c r="AJ20" s="183">
        <f t="shared" si="4"/>
        <v>8.5436313692906722</v>
      </c>
      <c r="AK20" s="183">
        <f t="shared" si="4"/>
        <v>8.4081432142242889</v>
      </c>
      <c r="AL20" s="183">
        <f t="shared" si="4"/>
        <v>8.2760367820730991</v>
      </c>
      <c r="AM20" s="183">
        <f t="shared" si="4"/>
        <v>8.147207196250033</v>
      </c>
      <c r="AN20" s="104">
        <f t="shared" si="4"/>
        <v>8.0215533109986499</v>
      </c>
    </row>
    <row r="21" spans="1:40" x14ac:dyDescent="0.4">
      <c r="A21" s="29">
        <v>18</v>
      </c>
      <c r="B21" s="12">
        <f t="shared" si="2"/>
        <v>16.398268580892505</v>
      </c>
      <c r="C21" s="183">
        <f t="shared" si="2"/>
        <v>16.029548930727209</v>
      </c>
      <c r="D21" s="183">
        <f t="shared" si="2"/>
        <v>15.672560892360909</v>
      </c>
      <c r="E21" s="104">
        <f t="shared" si="2"/>
        <v>15.326862720316138</v>
      </c>
      <c r="F21" s="183">
        <f t="shared" si="2"/>
        <v>14.992031251718835</v>
      </c>
      <c r="G21" s="183">
        <f t="shared" si="2"/>
        <v>14.667661056012099</v>
      </c>
      <c r="H21" s="183">
        <f t="shared" si="2"/>
        <v>14.353363626357657</v>
      </c>
      <c r="I21" s="183">
        <f t="shared" si="2"/>
        <v>14.048766610559445</v>
      </c>
      <c r="J21" s="12">
        <f t="shared" si="2"/>
        <v>13.753513079457244</v>
      </c>
      <c r="K21" s="183">
        <f t="shared" si="2"/>
        <v>13.467260830852647</v>
      </c>
      <c r="L21" s="183">
        <f t="shared" si="2"/>
        <v>13.18968172713382</v>
      </c>
      <c r="M21" s="104">
        <f t="shared" si="2"/>
        <v>12.920461064867345</v>
      </c>
      <c r="N21" s="183">
        <f t="shared" si="2"/>
        <v>12.659296974717062</v>
      </c>
      <c r="O21" s="183">
        <f t="shared" si="2"/>
        <v>12.405899850141068</v>
      </c>
      <c r="P21" s="183">
        <f t="shared" si="2"/>
        <v>12.159991803398704</v>
      </c>
      <c r="Q21" s="104">
        <f t="shared" si="2"/>
        <v>11.92130614748099</v>
      </c>
      <c r="S21" s="12">
        <v>18</v>
      </c>
      <c r="T21" s="183">
        <f t="shared" si="3"/>
        <v>11.689586902650337</v>
      </c>
      <c r="U21" s="183">
        <f t="shared" si="3"/>
        <v>11.46458832634743</v>
      </c>
      <c r="V21" s="183">
        <f t="shared" si="3"/>
        <v>11.246074465287315</v>
      </c>
      <c r="W21" s="183">
        <f t="shared" si="3"/>
        <v>11.03381872863144</v>
      </c>
      <c r="X21" s="12">
        <f t="shared" si="3"/>
        <v>10.827603481179928</v>
      </c>
      <c r="Y21" s="183">
        <f t="shared" si="3"/>
        <v>10.627219655585236</v>
      </c>
      <c r="Z21" s="183">
        <f t="shared" si="3"/>
        <v>10.432466382640039</v>
      </c>
      <c r="AA21" s="104">
        <f t="shared" si="3"/>
        <v>10.243150638742867</v>
      </c>
      <c r="AB21" s="183">
        <f t="shared" si="3"/>
        <v>10.059086909691452</v>
      </c>
      <c r="AC21" s="183">
        <f t="shared" si="3"/>
        <v>9.880096869998459</v>
      </c>
      <c r="AD21" s="183">
        <f t="shared" si="3"/>
        <v>9.706009076966156</v>
      </c>
      <c r="AE21" s="183">
        <f t="shared" si="3"/>
        <v>9.5366586787962699</v>
      </c>
      <c r="AF21" s="12">
        <f t="shared" si="3"/>
        <v>9.3718871360488567</v>
      </c>
      <c r="AG21" s="183">
        <f t="shared" si="3"/>
        <v>9.211541955799369</v>
      </c>
      <c r="AH21" s="183">
        <f t="shared" si="3"/>
        <v>9.0554764378769406</v>
      </c>
      <c r="AI21" s="104">
        <f t="shared" si="3"/>
        <v>8.9035494325981315</v>
      </c>
      <c r="AJ21" s="183">
        <f t="shared" si="4"/>
        <v>8.7556251094409845</v>
      </c>
      <c r="AK21" s="183">
        <f t="shared" si="4"/>
        <v>8.6115727361320733</v>
      </c>
      <c r="AL21" s="183">
        <f t="shared" si="4"/>
        <v>8.4712664676466645</v>
      </c>
      <c r="AM21" s="183">
        <f t="shared" si="4"/>
        <v>8.3345851446469545</v>
      </c>
      <c r="AN21" s="104">
        <f t="shared" si="4"/>
        <v>8.2014121009078629</v>
      </c>
    </row>
    <row r="22" spans="1:40" x14ac:dyDescent="0.4">
      <c r="A22" s="29">
        <v>19</v>
      </c>
      <c r="B22" s="12">
        <f t="shared" si="2"/>
        <v>17.226008495933154</v>
      </c>
      <c r="C22" s="183">
        <f t="shared" si="2"/>
        <v>16.819307585903402</v>
      </c>
      <c r="D22" s="183">
        <f t="shared" si="2"/>
        <v>16.426168366858032</v>
      </c>
      <c r="E22" s="104">
        <f t="shared" si="2"/>
        <v>16.046056727583426</v>
      </c>
      <c r="F22" s="183">
        <f t="shared" si="2"/>
        <v>15.678462011489053</v>
      </c>
      <c r="G22" s="183">
        <f t="shared" si="2"/>
        <v>15.322895898300345</v>
      </c>
      <c r="H22" s="183">
        <f t="shared" si="2"/>
        <v>14.978891342787959</v>
      </c>
      <c r="I22" s="183">
        <f t="shared" si="2"/>
        <v>14.646001567454446</v>
      </c>
      <c r="J22" s="12">
        <f t="shared" si="2"/>
        <v>14.323799106269169</v>
      </c>
      <c r="K22" s="183">
        <f t="shared" si="2"/>
        <v>14.011874896709584</v>
      </c>
      <c r="L22" s="183">
        <f t="shared" si="2"/>
        <v>13.709837417520596</v>
      </c>
      <c r="M22" s="104">
        <f t="shared" si="2"/>
        <v>13.417311869751661</v>
      </c>
      <c r="N22" s="183">
        <f t="shared" si="2"/>
        <v>13.133939398766406</v>
      </c>
      <c r="O22" s="183">
        <f t="shared" si="2"/>
        <v>12.859376355051383</v>
      </c>
      <c r="P22" s="183">
        <f t="shared" si="2"/>
        <v>12.593293591769097</v>
      </c>
      <c r="Q22" s="104">
        <f t="shared" si="2"/>
        <v>12.335375797117893</v>
      </c>
      <c r="S22" s="12">
        <v>19</v>
      </c>
      <c r="T22" s="183">
        <f t="shared" si="3"/>
        <v>12.085320859666988</v>
      </c>
      <c r="U22" s="183">
        <f t="shared" si="3"/>
        <v>11.842839264938176</v>
      </c>
      <c r="V22" s="183">
        <f t="shared" si="3"/>
        <v>11.607653521599349</v>
      </c>
      <c r="W22" s="183">
        <f t="shared" si="3"/>
        <v>11.37949761572713</v>
      </c>
      <c r="X22" s="12">
        <f t="shared" si="3"/>
        <v>11.158116491679179</v>
      </c>
      <c r="Y22" s="183">
        <f t="shared" si="3"/>
        <v>10.94326555819787</v>
      </c>
      <c r="Z22" s="183">
        <f t="shared" si="3"/>
        <v>10.73471021844135</v>
      </c>
      <c r="AA22" s="104">
        <f t="shared" si="3"/>
        <v>10.532225422709944</v>
      </c>
      <c r="AB22" s="183">
        <f t="shared" si="3"/>
        <v>10.335595242702292</v>
      </c>
      <c r="AC22" s="183">
        <f t="shared" si="3"/>
        <v>10.144612466199028</v>
      </c>
      <c r="AD22" s="183">
        <f t="shared" si="3"/>
        <v>9.9590782111313079</v>
      </c>
      <c r="AE22" s="183">
        <f t="shared" si="3"/>
        <v>9.7788015580475811</v>
      </c>
      <c r="AF22" s="12">
        <f t="shared" si="3"/>
        <v>9.6035992000452381</v>
      </c>
      <c r="AG22" s="183">
        <f t="shared" si="3"/>
        <v>9.4332951092834811</v>
      </c>
      <c r="AH22" s="183">
        <f t="shared" si="3"/>
        <v>9.2677202192414203</v>
      </c>
      <c r="AI22" s="104">
        <f t="shared" si="3"/>
        <v>9.1067121219293181</v>
      </c>
      <c r="AJ22" s="183">
        <f t="shared" si="4"/>
        <v>8.9501147793036555</v>
      </c>
      <c r="AK22" s="183">
        <f t="shared" si="4"/>
        <v>8.7977782481758098</v>
      </c>
      <c r="AL22" s="183">
        <f t="shared" si="4"/>
        <v>8.6495584179421598</v>
      </c>
      <c r="AM22" s="183">
        <f t="shared" si="4"/>
        <v>8.5053167604983635</v>
      </c>
      <c r="AN22" s="104">
        <f t="shared" si="4"/>
        <v>8.3649200917344224</v>
      </c>
    </row>
    <row r="23" spans="1:40" x14ac:dyDescent="0.4">
      <c r="A23" s="29">
        <v>20</v>
      </c>
      <c r="B23" s="12">
        <f t="shared" si="2"/>
        <v>18.04555296627046</v>
      </c>
      <c r="C23" s="183">
        <f t="shared" si="2"/>
        <v>17.599316134225589</v>
      </c>
      <c r="D23" s="183">
        <f t="shared" si="2"/>
        <v>17.168638785081793</v>
      </c>
      <c r="E23" s="104">
        <f t="shared" si="2"/>
        <v>16.752881304750304</v>
      </c>
      <c r="F23" s="183">
        <f t="shared" si="2"/>
        <v>16.351433344597112</v>
      </c>
      <c r="G23" s="183">
        <f t="shared" si="2"/>
        <v>15.963712369975887</v>
      </c>
      <c r="H23" s="183">
        <f t="shared" si="2"/>
        <v>15.589162285646786</v>
      </c>
      <c r="I23" s="183">
        <f t="shared" si="2"/>
        <v>15.227252133775616</v>
      </c>
      <c r="J23" s="12">
        <f t="shared" si="2"/>
        <v>14.877474860455502</v>
      </c>
      <c r="K23" s="183">
        <f t="shared" si="2"/>
        <v>14.539346146934225</v>
      </c>
      <c r="L23" s="183">
        <f t="shared" si="2"/>
        <v>14.212403301952268</v>
      </c>
      <c r="M23" s="104">
        <f t="shared" si="2"/>
        <v>13.896204211808829</v>
      </c>
      <c r="N23" s="183">
        <f t="shared" si="2"/>
        <v>13.590326344967698</v>
      </c>
      <c r="O23" s="183">
        <f t="shared" si="2"/>
        <v>13.294365808202764</v>
      </c>
      <c r="P23" s="183">
        <f t="shared" si="2"/>
        <v>13.007936451453677</v>
      </c>
      <c r="Q23" s="104">
        <f t="shared" si="2"/>
        <v>12.730669018728298</v>
      </c>
      <c r="S23" s="12">
        <v>20</v>
      </c>
      <c r="T23" s="183">
        <f t="shared" si="3"/>
        <v>12.462210342539986</v>
      </c>
      <c r="U23" s="183">
        <f t="shared" si="3"/>
        <v>12.202222579513705</v>
      </c>
      <c r="V23" s="183">
        <f t="shared" si="3"/>
        <v>11.950382484928292</v>
      </c>
      <c r="W23" s="183">
        <f t="shared" si="3"/>
        <v>11.706380724091851</v>
      </c>
      <c r="X23" s="12">
        <f t="shared" si="3"/>
        <v>11.469921218565263</v>
      </c>
      <c r="Y23" s="183">
        <f t="shared" si="3"/>
        <v>11.2407205253627</v>
      </c>
      <c r="Z23" s="183">
        <f t="shared" si="3"/>
        <v>11.01850724736277</v>
      </c>
      <c r="AA23" s="104">
        <f t="shared" si="3"/>
        <v>10.803021473264584</v>
      </c>
      <c r="AB23" s="183">
        <f t="shared" si="3"/>
        <v>10.594014245516162</v>
      </c>
      <c r="AC23" s="183">
        <f t="shared" si="3"/>
        <v>10.39124705473103</v>
      </c>
      <c r="AD23" s="183">
        <f t="shared" si="3"/>
        <v>10.194491359191913</v>
      </c>
      <c r="AE23" s="183">
        <f t="shared" si="3"/>
        <v>10.003528128118404</v>
      </c>
      <c r="AF23" s="12">
        <f t="shared" si="3"/>
        <v>9.8181474074492936</v>
      </c>
      <c r="AG23" s="183">
        <f t="shared" si="3"/>
        <v>9.6381479069593361</v>
      </c>
      <c r="AH23" s="183">
        <f t="shared" si="3"/>
        <v>9.4633366075957781</v>
      </c>
      <c r="AI23" s="104">
        <f t="shared" si="3"/>
        <v>9.2935283879809809</v>
      </c>
      <c r="AJ23" s="183">
        <f t="shared" si="4"/>
        <v>9.1285456690859217</v>
      </c>
      <c r="AK23" s="183">
        <f t="shared" si="4"/>
        <v>8.9682180761334642</v>
      </c>
      <c r="AL23" s="183">
        <f t="shared" si="4"/>
        <v>8.812382116842155</v>
      </c>
      <c r="AM23" s="183">
        <f t="shared" si="4"/>
        <v>8.6608808751693527</v>
      </c>
      <c r="AN23" s="104">
        <f t="shared" si="4"/>
        <v>8.5135637197585652</v>
      </c>
    </row>
    <row r="24" spans="1:40" x14ac:dyDescent="0.4">
      <c r="A24" s="29">
        <v>21</v>
      </c>
      <c r="B24" s="12">
        <f t="shared" si="2"/>
        <v>18.856983134921233</v>
      </c>
      <c r="C24" s="183">
        <f t="shared" si="2"/>
        <v>18.369694947383284</v>
      </c>
      <c r="D24" s="183">
        <f t="shared" si="2"/>
        <v>17.900136734070724</v>
      </c>
      <c r="E24" s="104">
        <f t="shared" si="2"/>
        <v>17.447549193857789</v>
      </c>
      <c r="F24" s="183">
        <f t="shared" si="2"/>
        <v>17.011209161369717</v>
      </c>
      <c r="G24" s="183">
        <f t="shared" si="2"/>
        <v>16.590427745697689</v>
      </c>
      <c r="H24" s="183">
        <f t="shared" si="2"/>
        <v>16.184548571362715</v>
      </c>
      <c r="I24" s="183">
        <f t="shared" si="2"/>
        <v>15.792946115596711</v>
      </c>
      <c r="J24" s="12">
        <f t="shared" si="2"/>
        <v>15.415024136364565</v>
      </c>
      <c r="K24" s="183">
        <f t="shared" si="2"/>
        <v>15.050214185892708</v>
      </c>
      <c r="L24" s="183">
        <f t="shared" si="2"/>
        <v>14.697974204784796</v>
      </c>
      <c r="M24" s="104">
        <f t="shared" si="2"/>
        <v>14.357787192104901</v>
      </c>
      <c r="N24" s="183">
        <f t="shared" si="2"/>
        <v>14.029159947084329</v>
      </c>
      <c r="O24" s="183">
        <f t="shared" si="2"/>
        <v>13.711621878371956</v>
      </c>
      <c r="P24" s="183">
        <f t="shared" si="2"/>
        <v>13.404723876989166</v>
      </c>
      <c r="Q24" s="104">
        <f t="shared" si="2"/>
        <v>13.108037249382624</v>
      </c>
      <c r="S24" s="12">
        <v>21</v>
      </c>
      <c r="T24" s="183">
        <f t="shared" si="3"/>
        <v>12.821152707180939</v>
      </c>
      <c r="U24" s="183">
        <f t="shared" si="3"/>
        <v>12.54367941046433</v>
      </c>
      <c r="V24" s="183">
        <f t="shared" si="3"/>
        <v>12.275244061543408</v>
      </c>
      <c r="W24" s="183">
        <f t="shared" si="3"/>
        <v>12.015490046422554</v>
      </c>
      <c r="X24" s="12">
        <f t="shared" si="3"/>
        <v>11.764076621287986</v>
      </c>
      <c r="Y24" s="183">
        <f t="shared" si="3"/>
        <v>11.520678141517838</v>
      </c>
      <c r="Z24" s="183">
        <f t="shared" si="3"/>
        <v>11.284983330857061</v>
      </c>
      <c r="AA24" s="104">
        <f t="shared" si="3"/>
        <v>11.056694588538251</v>
      </c>
      <c r="AB24" s="183">
        <f t="shared" si="3"/>
        <v>10.835527332258094</v>
      </c>
      <c r="AC24" s="183">
        <f t="shared" si="3"/>
        <v>10.621209375040587</v>
      </c>
      <c r="AD24" s="183">
        <f t="shared" si="3"/>
        <v>10.413480334132013</v>
      </c>
      <c r="AE24" s="183">
        <f t="shared" si="3"/>
        <v>10.212091070179493</v>
      </c>
      <c r="AF24" s="12">
        <f t="shared" si="3"/>
        <v>10.016803155045642</v>
      </c>
      <c r="AG24" s="183">
        <f t="shared" si="3"/>
        <v>9.8273883667060833</v>
      </c>
      <c r="AH24" s="183">
        <f t="shared" si="3"/>
        <v>9.6436282097656942</v>
      </c>
      <c r="AI24" s="104">
        <f t="shared" si="3"/>
        <v>9.4653134602123963</v>
      </c>
      <c r="AJ24" s="183">
        <f t="shared" si="4"/>
        <v>9.2922437331063517</v>
      </c>
      <c r="AK24" s="183">
        <f t="shared" si="4"/>
        <v>9.1242270719757119</v>
      </c>
      <c r="AL24" s="183">
        <f t="shared" si="4"/>
        <v>8.961079558759959</v>
      </c>
      <c r="AM24" s="183">
        <f t="shared" si="4"/>
        <v>8.8026249432066983</v>
      </c>
      <c r="AN24" s="104">
        <f t="shared" si="4"/>
        <v>8.6486942906896047</v>
      </c>
    </row>
    <row r="25" spans="1:40" x14ac:dyDescent="0.4">
      <c r="A25" s="29">
        <v>22</v>
      </c>
      <c r="B25" s="12">
        <f t="shared" si="2"/>
        <v>19.660379341506196</v>
      </c>
      <c r="C25" s="183">
        <f t="shared" si="2"/>
        <v>19.130562910995835</v>
      </c>
      <c r="D25" s="183">
        <f t="shared" si="2"/>
        <v>18.620824368542578</v>
      </c>
      <c r="E25" s="104">
        <f t="shared" si="2"/>
        <v>18.130269477992922</v>
      </c>
      <c r="F25" s="183">
        <f t="shared" si="2"/>
        <v>17.658048197421294</v>
      </c>
      <c r="G25" s="183">
        <f t="shared" si="2"/>
        <v>17.20335231853074</v>
      </c>
      <c r="H25" s="183">
        <f t="shared" si="2"/>
        <v>16.765413240353865</v>
      </c>
      <c r="I25" s="183">
        <f t="shared" si="2"/>
        <v>16.343499869193881</v>
      </c>
      <c r="J25" s="12">
        <f t="shared" si="2"/>
        <v>15.936916637247149</v>
      </c>
      <c r="K25" s="183">
        <f t="shared" si="2"/>
        <v>15.545001632825866</v>
      </c>
      <c r="L25" s="183">
        <f t="shared" si="2"/>
        <v>15.167124835540866</v>
      </c>
      <c r="M25" s="104">
        <f t="shared" si="2"/>
        <v>14.802686450221589</v>
      </c>
      <c r="N25" s="183">
        <f t="shared" si="2"/>
        <v>14.451115333734931</v>
      </c>
      <c r="O25" s="183">
        <f t="shared" si="2"/>
        <v>14.111867509229693</v>
      </c>
      <c r="P25" s="183">
        <f t="shared" si="2"/>
        <v>13.784424762669056</v>
      </c>
      <c r="Q25" s="104">
        <f t="shared" si="2"/>
        <v>13.468293316833057</v>
      </c>
      <c r="S25" s="12">
        <v>22</v>
      </c>
      <c r="T25" s="183">
        <f t="shared" si="3"/>
        <v>13.163002578267561</v>
      </c>
      <c r="U25" s="183">
        <f t="shared" si="3"/>
        <v>12.868103952935229</v>
      </c>
      <c r="V25" s="183">
        <f t="shared" si="3"/>
        <v>12.583169726581426</v>
      </c>
      <c r="W25" s="183">
        <f t="shared" si="3"/>
        <v>12.307792006073338</v>
      </c>
      <c r="X25" s="12">
        <f t="shared" si="3"/>
        <v>12.041581718196211</v>
      </c>
      <c r="Y25" s="183">
        <f t="shared" si="3"/>
        <v>11.784167662605023</v>
      </c>
      <c r="Z25" s="183">
        <f t="shared" si="3"/>
        <v>11.535195615828227</v>
      </c>
      <c r="AA25" s="104">
        <f t="shared" si="3"/>
        <v>11.294327483408198</v>
      </c>
      <c r="AB25" s="183">
        <f t="shared" si="3"/>
        <v>11.061240497437471</v>
      </c>
      <c r="AC25" s="183">
        <f t="shared" si="3"/>
        <v>10.835626456914301</v>
      </c>
      <c r="AD25" s="183">
        <f t="shared" si="3"/>
        <v>10.617191008494895</v>
      </c>
      <c r="AE25" s="183">
        <f t="shared" si="3"/>
        <v>10.405652965363798</v>
      </c>
      <c r="AF25" s="12">
        <f t="shared" si="3"/>
        <v>10.200743662079297</v>
      </c>
      <c r="AG25" s="183">
        <f t="shared" si="3"/>
        <v>10.002206343377445</v>
      </c>
      <c r="AH25" s="183">
        <f t="shared" si="3"/>
        <v>9.8097955850375058</v>
      </c>
      <c r="AI25" s="104">
        <f t="shared" si="3"/>
        <v>9.623276745022892</v>
      </c>
      <c r="AJ25" s="183">
        <f t="shared" si="4"/>
        <v>9.4424254432168357</v>
      </c>
      <c r="AK25" s="183">
        <f t="shared" si="4"/>
        <v>9.2670270681699876</v>
      </c>
      <c r="AL25" s="183">
        <f t="shared" si="4"/>
        <v>9.0968763093698257</v>
      </c>
      <c r="AM25" s="183">
        <f t="shared" si="4"/>
        <v>8.9317767136279702</v>
      </c>
      <c r="AN25" s="104">
        <f t="shared" si="4"/>
        <v>8.7715402642632778</v>
      </c>
    </row>
    <row r="26" spans="1:40" x14ac:dyDescent="0.4">
      <c r="A26" s="29">
        <v>23</v>
      </c>
      <c r="B26" s="12">
        <f t="shared" si="2"/>
        <v>20.455821130204143</v>
      </c>
      <c r="C26" s="183">
        <f t="shared" si="2"/>
        <v>19.882037442958847</v>
      </c>
      <c r="D26" s="183">
        <f t="shared" si="2"/>
        <v>19.330861446839975</v>
      </c>
      <c r="E26" s="104">
        <f t="shared" si="2"/>
        <v>18.801247644219082</v>
      </c>
      <c r="F26" s="183">
        <f t="shared" si="2"/>
        <v>18.29220411511891</v>
      </c>
      <c r="G26" s="183">
        <f t="shared" si="2"/>
        <v>17.802789553575291</v>
      </c>
      <c r="H26" s="183">
        <f t="shared" si="2"/>
        <v>17.332110478394014</v>
      </c>
      <c r="I26" s="183">
        <f t="shared" si="2"/>
        <v>16.87931860748796</v>
      </c>
      <c r="J26" s="12">
        <f t="shared" si="2"/>
        <v>16.443608385676846</v>
      </c>
      <c r="K26" s="183">
        <f t="shared" si="2"/>
        <v>16.024214656489942</v>
      </c>
      <c r="L26" s="183">
        <f t="shared" si="2"/>
        <v>15.620410469121611</v>
      </c>
      <c r="M26" s="104">
        <f t="shared" si="2"/>
        <v>15.231505012261772</v>
      </c>
      <c r="N26" s="183">
        <f t="shared" si="2"/>
        <v>14.856841667052816</v>
      </c>
      <c r="O26" s="183">
        <f t="shared" si="2"/>
        <v>14.495796171922967</v>
      </c>
      <c r="P26" s="183">
        <f t="shared" si="2"/>
        <v>14.147774892506273</v>
      </c>
      <c r="Q26" s="104">
        <f t="shared" si="2"/>
        <v>13.812213190294086</v>
      </c>
      <c r="S26" s="12">
        <v>23</v>
      </c>
      <c r="T26" s="183">
        <f t="shared" si="3"/>
        <v>13.488573884064348</v>
      </c>
      <c r="U26" s="183">
        <f t="shared" si="3"/>
        <v>13.176345798513283</v>
      </c>
      <c r="V26" s="183">
        <f t="shared" si="3"/>
        <v>12.875042394863913</v>
      </c>
      <c r="W26" s="183">
        <f t="shared" si="3"/>
        <v>12.584200478556349</v>
      </c>
      <c r="X26" s="12">
        <f t="shared" si="3"/>
        <v>12.30337897943039</v>
      </c>
      <c r="Y26" s="183">
        <f t="shared" si="3"/>
        <v>12.032157800098844</v>
      </c>
      <c r="Z26" s="183">
        <f t="shared" si="3"/>
        <v>11.770136728477206</v>
      </c>
      <c r="AA26" s="104">
        <f t="shared" si="3"/>
        <v>11.516934410686837</v>
      </c>
      <c r="AB26" s="183">
        <f t="shared" si="3"/>
        <v>11.272187380782682</v>
      </c>
      <c r="AC26" s="183">
        <f t="shared" si="3"/>
        <v>11.035549143976038</v>
      </c>
      <c r="AD26" s="183">
        <f t="shared" si="3"/>
        <v>10.80668931022781</v>
      </c>
      <c r="AE26" s="183">
        <f t="shared" si="3"/>
        <v>10.585292775279626</v>
      </c>
      <c r="AF26" s="12">
        <f t="shared" si="3"/>
        <v>10.371058946369722</v>
      </c>
      <c r="AG26" s="183">
        <f t="shared" si="3"/>
        <v>10.163701010048449</v>
      </c>
      <c r="AH26" s="183">
        <f t="shared" si="3"/>
        <v>9.9629452396659044</v>
      </c>
      <c r="AI26" s="104">
        <f t="shared" si="3"/>
        <v>9.7685303402509351</v>
      </c>
      <c r="AJ26" s="183">
        <f t="shared" si="4"/>
        <v>9.5802068286392998</v>
      </c>
      <c r="AK26" s="183">
        <f t="shared" si="4"/>
        <v>9.3977364468375164</v>
      </c>
      <c r="AL26" s="183">
        <f t="shared" si="4"/>
        <v>9.220891606730433</v>
      </c>
      <c r="AM26" s="183">
        <f t="shared" si="4"/>
        <v>9.0494548643535051</v>
      </c>
      <c r="AN26" s="104">
        <f t="shared" si="4"/>
        <v>8.8832184220575243</v>
      </c>
    </row>
    <row r="27" spans="1:40" x14ac:dyDescent="0.4">
      <c r="A27" s="29">
        <v>24</v>
      </c>
      <c r="B27" s="12">
        <f t="shared" si="2"/>
        <v>21.243387257627877</v>
      </c>
      <c r="C27" s="183">
        <f t="shared" si="2"/>
        <v>20.624234511564303</v>
      </c>
      <c r="D27" s="183">
        <f t="shared" si="2"/>
        <v>20.030405366344795</v>
      </c>
      <c r="E27" s="104">
        <f t="shared" si="2"/>
        <v>19.460685645424171</v>
      </c>
      <c r="F27" s="183">
        <f t="shared" si="2"/>
        <v>18.913925603057756</v>
      </c>
      <c r="G27" s="183">
        <f t="shared" si="2"/>
        <v>18.389036238215446</v>
      </c>
      <c r="H27" s="183">
        <f t="shared" si="2"/>
        <v>17.884985832579527</v>
      </c>
      <c r="I27" s="183">
        <f t="shared" si="2"/>
        <v>17.40079669828512</v>
      </c>
      <c r="J27" s="12">
        <f t="shared" si="2"/>
        <v>16.935542122016354</v>
      </c>
      <c r="K27" s="183">
        <f t="shared" si="2"/>
        <v>16.488343492968472</v>
      </c>
      <c r="L27" s="183">
        <f t="shared" si="2"/>
        <v>16.058367603016045</v>
      </c>
      <c r="M27" s="104">
        <f t="shared" si="2"/>
        <v>15.644824108204121</v>
      </c>
      <c r="N27" s="183">
        <f t="shared" si="2"/>
        <v>15.246963141396941</v>
      </c>
      <c r="O27" s="183">
        <f t="shared" si="2"/>
        <v>14.864073066592773</v>
      </c>
      <c r="P27" s="183">
        <f t="shared" si="2"/>
        <v>14.495478366034709</v>
      </c>
      <c r="Q27" s="104">
        <f t="shared" si="2"/>
        <v>14.140537651832066</v>
      </c>
      <c r="S27" s="12">
        <v>24</v>
      </c>
      <c r="T27" s="183">
        <f t="shared" si="3"/>
        <v>13.798641794346995</v>
      </c>
      <c r="U27" s="183">
        <f t="shared" si="3"/>
        <v>13.469212160107631</v>
      </c>
      <c r="V27" s="183">
        <f t="shared" si="3"/>
        <v>13.151698952477643</v>
      </c>
      <c r="W27" s="183">
        <f t="shared" si="3"/>
        <v>12.845579648753048</v>
      </c>
      <c r="X27" s="12">
        <f t="shared" si="3"/>
        <v>12.550357527764518</v>
      </c>
      <c r="Y27" s="183">
        <f t="shared" si="3"/>
        <v>12.265560282445971</v>
      </c>
      <c r="Z27" s="183">
        <f t="shared" si="3"/>
        <v>11.990738712185172</v>
      </c>
      <c r="AA27" s="104">
        <f t="shared" si="3"/>
        <v>11.725465490104764</v>
      </c>
      <c r="AB27" s="183">
        <f t="shared" si="3"/>
        <v>11.469334000731481</v>
      </c>
      <c r="AC27" s="183">
        <f t="shared" si="3"/>
        <v>11.221957243800501</v>
      </c>
      <c r="AD27" s="183">
        <f t="shared" si="3"/>
        <v>10.982966800211916</v>
      </c>
      <c r="AE27" s="183">
        <f t="shared" si="3"/>
        <v>10.752011856408005</v>
      </c>
      <c r="AF27" s="12">
        <f t="shared" si="3"/>
        <v>10.528758283675668</v>
      </c>
      <c r="AG27" s="183">
        <f t="shared" si="3"/>
        <v>10.312887769097873</v>
      </c>
      <c r="AH27" s="183">
        <f t="shared" si="3"/>
        <v>10.104096995083783</v>
      </c>
      <c r="AI27" s="104">
        <f t="shared" si="3"/>
        <v>9.9020968645985601</v>
      </c>
      <c r="AJ27" s="183">
        <f t="shared" si="4"/>
        <v>9.7066117693938523</v>
      </c>
      <c r="AK27" s="183">
        <f t="shared" si="4"/>
        <v>9.5173788987071095</v>
      </c>
      <c r="AL27" s="183">
        <f t="shared" si="4"/>
        <v>9.3341475860551917</v>
      </c>
      <c r="AM27" s="183">
        <f t="shared" si="4"/>
        <v>9.1566786918938536</v>
      </c>
      <c r="AN27" s="104">
        <f t="shared" si="4"/>
        <v>8.984744020052295</v>
      </c>
    </row>
    <row r="28" spans="1:40" x14ac:dyDescent="0.4">
      <c r="A28" s="29">
        <v>25</v>
      </c>
      <c r="B28" s="12">
        <f t="shared" si="2"/>
        <v>22.023155700621675</v>
      </c>
      <c r="C28" s="183">
        <f t="shared" si="2"/>
        <v>21.357268653396833</v>
      </c>
      <c r="D28" s="183">
        <f t="shared" si="2"/>
        <v>20.719611198369257</v>
      </c>
      <c r="E28" s="104">
        <f t="shared" si="2"/>
        <v>20.108781961104839</v>
      </c>
      <c r="F28" s="183">
        <f t="shared" si="2"/>
        <v>19.52345647358603</v>
      </c>
      <c r="G28" s="183">
        <f t="shared" si="2"/>
        <v>18.962382629061555</v>
      </c>
      <c r="H28" s="183">
        <f t="shared" si="2"/>
        <v>18.424376422028804</v>
      </c>
      <c r="I28" s="183">
        <f t="shared" si="2"/>
        <v>17.908317954535399</v>
      </c>
      <c r="J28" s="12">
        <f t="shared" si="2"/>
        <v>17.413147691278013</v>
      </c>
      <c r="K28" s="183">
        <f t="shared" si="2"/>
        <v>16.937862947184957</v>
      </c>
      <c r="L28" s="183">
        <f t="shared" si="2"/>
        <v>16.481514592286032</v>
      </c>
      <c r="M28" s="104">
        <f t="shared" si="2"/>
        <v>16.04320395971482</v>
      </c>
      <c r="N28" s="183">
        <f t="shared" si="2"/>
        <v>15.622079943650906</v>
      </c>
      <c r="O28" s="183">
        <f t="shared" si="2"/>
        <v>15.217336274909139</v>
      </c>
      <c r="P28" s="183">
        <f t="shared" si="2"/>
        <v>14.828208962712639</v>
      </c>
      <c r="Q28" s="104">
        <f t="shared" si="2"/>
        <v>14.453973891963788</v>
      </c>
      <c r="S28" s="12">
        <v>25</v>
      </c>
      <c r="T28" s="183">
        <f t="shared" si="3"/>
        <v>14.093944566044758</v>
      </c>
      <c r="U28" s="183">
        <f t="shared" si="3"/>
        <v>13.747469985850479</v>
      </c>
      <c r="V28" s="183">
        <f t="shared" si="3"/>
        <v>13.413932656376911</v>
      </c>
      <c r="W28" s="183">
        <f t="shared" si="3"/>
        <v>13.092746712768841</v>
      </c>
      <c r="X28" s="12">
        <f t="shared" si="3"/>
        <v>12.783356158268413</v>
      </c>
      <c r="Y28" s="183">
        <f t="shared" si="3"/>
        <v>12.485233207007973</v>
      </c>
      <c r="Z28" s="183">
        <f t="shared" si="3"/>
        <v>12.197876725056497</v>
      </c>
      <c r="AA28" s="104">
        <f t="shared" si="3"/>
        <v>11.920810763564182</v>
      </c>
      <c r="AB28" s="183">
        <f t="shared" si="3"/>
        <v>11.653583178253719</v>
      </c>
      <c r="AC28" s="183">
        <f t="shared" si="3"/>
        <v>11.395764329883917</v>
      </c>
      <c r="AD28" s="183">
        <f t="shared" si="3"/>
        <v>11.146945860662248</v>
      </c>
      <c r="AE28" s="183">
        <f t="shared" si="3"/>
        <v>10.906739541909982</v>
      </c>
      <c r="AF28" s="12">
        <f t="shared" si="3"/>
        <v>10.674776188588581</v>
      </c>
      <c r="AG28" s="183">
        <f t="shared" si="3"/>
        <v>10.450704636580021</v>
      </c>
      <c r="AH28" s="183">
        <f t="shared" si="3"/>
        <v>10.234190778879062</v>
      </c>
      <c r="AI28" s="104">
        <f t="shared" si="3"/>
        <v>10.024916657102125</v>
      </c>
      <c r="AJ28" s="183">
        <f t="shared" si="4"/>
        <v>9.8225796049484888</v>
      </c>
      <c r="AK28" s="183">
        <f t="shared" si="4"/>
        <v>9.6268914404641741</v>
      </c>
      <c r="AL28" s="183">
        <f t="shared" si="4"/>
        <v>9.4375777041599918</v>
      </c>
      <c r="AM28" s="183">
        <f t="shared" si="4"/>
        <v>9.2543769402221905</v>
      </c>
      <c r="AN28" s="104">
        <f t="shared" si="4"/>
        <v>9.0770400182293596</v>
      </c>
    </row>
    <row r="29" spans="1:40" x14ac:dyDescent="0.4">
      <c r="A29" s="29">
        <v>26</v>
      </c>
      <c r="B29" s="12">
        <f t="shared" si="2"/>
        <v>22.795203663981855</v>
      </c>
      <c r="C29" s="183">
        <f t="shared" si="2"/>
        <v>22.081252991009233</v>
      </c>
      <c r="D29" s="183">
        <f t="shared" si="2"/>
        <v>21.398631722531277</v>
      </c>
      <c r="E29" s="104">
        <f t="shared" si="2"/>
        <v>20.745731657105491</v>
      </c>
      <c r="F29" s="183">
        <f t="shared" si="2"/>
        <v>20.121035758417683</v>
      </c>
      <c r="G29" s="183">
        <f t="shared" si="2"/>
        <v>19.523112595659224</v>
      </c>
      <c r="H29" s="183">
        <f t="shared" si="2"/>
        <v>18.950611143442732</v>
      </c>
      <c r="I29" s="183">
        <f t="shared" si="2"/>
        <v>18.402255916822778</v>
      </c>
      <c r="J29" s="12">
        <f t="shared" si="2"/>
        <v>17.876842418716517</v>
      </c>
      <c r="K29" s="183">
        <f t="shared" si="2"/>
        <v>17.373232878629501</v>
      </c>
      <c r="L29" s="183">
        <f t="shared" si="2"/>
        <v>16.890352263078292</v>
      </c>
      <c r="M29" s="104">
        <f t="shared" si="2"/>
        <v>16.427184539484166</v>
      </c>
      <c r="N29" s="183">
        <f t="shared" si="2"/>
        <v>15.982769176587407</v>
      </c>
      <c r="O29" s="183">
        <f t="shared" si="2"/>
        <v>15.556197865620273</v>
      </c>
      <c r="P29" s="183">
        <f t="shared" si="2"/>
        <v>15.146611447571903</v>
      </c>
      <c r="Q29" s="104">
        <f t="shared" si="2"/>
        <v>14.753197032900989</v>
      </c>
      <c r="S29" s="12">
        <v>26</v>
      </c>
      <c r="T29" s="183">
        <f t="shared" si="3"/>
        <v>14.375185300995007</v>
      </c>
      <c r="U29" s="183">
        <f t="shared" si="3"/>
        <v>14.011847967553901</v>
      </c>
      <c r="V29" s="183">
        <f t="shared" si="3"/>
        <v>13.662495408888068</v>
      </c>
      <c r="W29" s="183">
        <f t="shared" si="3"/>
        <v>13.326474432878337</v>
      </c>
      <c r="X29" s="12">
        <f t="shared" si="3"/>
        <v>13.003166187045673</v>
      </c>
      <c r="Y29" s="183">
        <f t="shared" si="3"/>
        <v>12.691984194831033</v>
      </c>
      <c r="Z29" s="183">
        <f t="shared" si="3"/>
        <v>12.392372511790139</v>
      </c>
      <c r="AA29" s="104">
        <f t="shared" si="3"/>
        <v>12.10380399397113</v>
      </c>
      <c r="AB29" s="183">
        <f t="shared" si="3"/>
        <v>11.825778671265157</v>
      </c>
      <c r="AC29" s="183">
        <f t="shared" si="3"/>
        <v>11.557822219005983</v>
      </c>
      <c r="AD29" s="183">
        <f t="shared" si="3"/>
        <v>11.299484521546276</v>
      </c>
      <c r="AE29" s="183">
        <f t="shared" si="3"/>
        <v>11.05033832195822</v>
      </c>
      <c r="AF29" s="12">
        <f t="shared" si="3"/>
        <v>10.809977952396835</v>
      </c>
      <c r="AG29" s="183">
        <f t="shared" si="3"/>
        <v>10.578018140027734</v>
      </c>
      <c r="AH29" s="183">
        <f t="shared" si="3"/>
        <v>10.354092883759504</v>
      </c>
      <c r="AI29" s="104">
        <f t="shared" si="3"/>
        <v>10.137854397335287</v>
      </c>
      <c r="AJ29" s="183">
        <f t="shared" si="4"/>
        <v>9.928972114631641</v>
      </c>
      <c r="AK29" s="183">
        <f t="shared" si="4"/>
        <v>9.7271317532852848</v>
      </c>
      <c r="AL29" s="183">
        <f t="shared" si="4"/>
        <v>9.5320344330228242</v>
      </c>
      <c r="AM29" s="183">
        <f t="shared" si="4"/>
        <v>9.3433958453049577</v>
      </c>
      <c r="AN29" s="104">
        <f t="shared" si="4"/>
        <v>9.1609454711175999</v>
      </c>
    </row>
    <row r="30" spans="1:40" x14ac:dyDescent="0.4">
      <c r="A30" s="29">
        <v>27</v>
      </c>
      <c r="B30" s="12">
        <f t="shared" si="2"/>
        <v>23.559607588100818</v>
      </c>
      <c r="C30" s="183">
        <f t="shared" si="2"/>
        <v>22.796299250379473</v>
      </c>
      <c r="D30" s="183">
        <f t="shared" si="2"/>
        <v>22.067617460621943</v>
      </c>
      <c r="E30" s="104">
        <f t="shared" si="2"/>
        <v>21.37172644432972</v>
      </c>
      <c r="F30" s="183">
        <f t="shared" si="2"/>
        <v>20.706897802370271</v>
      </c>
      <c r="G30" s="183">
        <f t="shared" si="2"/>
        <v>20.071503761035913</v>
      </c>
      <c r="H30" s="183">
        <f t="shared" si="2"/>
        <v>19.464010871651446</v>
      </c>
      <c r="I30" s="183">
        <f t="shared" si="2"/>
        <v>18.88297412829467</v>
      </c>
      <c r="J30" s="12">
        <f t="shared" si="2"/>
        <v>18.327031474482055</v>
      </c>
      <c r="K30" s="183">
        <f t="shared" si="2"/>
        <v>17.794898671796126</v>
      </c>
      <c r="L30" s="183">
        <f t="shared" si="2"/>
        <v>17.285364505389655</v>
      </c>
      <c r="M30" s="104">
        <f t="shared" si="2"/>
        <v>16.797286303117268</v>
      </c>
      <c r="N30" s="183">
        <f t="shared" si="2"/>
        <v>16.32958574671866</v>
      </c>
      <c r="O30" s="183">
        <f t="shared" si="2"/>
        <v>15.881244955031436</v>
      </c>
      <c r="P30" s="183">
        <f t="shared" si="2"/>
        <v>15.451302820642969</v>
      </c>
      <c r="Q30" s="104">
        <f t="shared" si="2"/>
        <v>15.038851582721708</v>
      </c>
      <c r="S30" s="12">
        <v>27</v>
      </c>
      <c r="T30" s="183">
        <f t="shared" si="3"/>
        <v>14.643033619995247</v>
      </c>
      <c r="U30" s="183">
        <f t="shared" si="3"/>
        <v>14.263038448982329</v>
      </c>
      <c r="V30" s="183">
        <f t="shared" si="3"/>
        <v>13.89809991363798</v>
      </c>
      <c r="W30" s="183">
        <f t="shared" si="3"/>
        <v>13.547493553549256</v>
      </c>
      <c r="X30" s="12">
        <f t="shared" si="3"/>
        <v>13.210534138722334</v>
      </c>
      <c r="Y30" s="183">
        <f t="shared" si="3"/>
        <v>12.886573359840973</v>
      </c>
      <c r="Z30" s="183">
        <f t="shared" si="3"/>
        <v>12.574997663652713</v>
      </c>
      <c r="AA30" s="104">
        <f t="shared" si="3"/>
        <v>12.275226223860544</v>
      </c>
      <c r="AB30" s="183">
        <f t="shared" si="3"/>
        <v>11.98670903856557</v>
      </c>
      <c r="AC30" s="183">
        <f t="shared" si="3"/>
        <v>11.708925145926326</v>
      </c>
      <c r="AD30" s="183">
        <f t="shared" si="3"/>
        <v>11.441380950275606</v>
      </c>
      <c r="AE30" s="183">
        <f t="shared" si="3"/>
        <v>11.183608651469346</v>
      </c>
      <c r="AF30" s="12">
        <f t="shared" si="3"/>
        <v>10.93516477073781</v>
      </c>
      <c r="AG30" s="183">
        <f t="shared" si="3"/>
        <v>10.695628766769268</v>
      </c>
      <c r="AH30" s="183">
        <f t="shared" si="3"/>
        <v>10.464601736183875</v>
      </c>
      <c r="AI30" s="104">
        <f t="shared" si="3"/>
        <v>10.241705192951988</v>
      </c>
      <c r="AJ30" s="183">
        <f t="shared" si="4"/>
        <v>10.026579921680405</v>
      </c>
      <c r="AK30" s="183">
        <f t="shared" si="4"/>
        <v>9.8188849000322964</v>
      </c>
      <c r="AL30" s="183">
        <f t="shared" si="4"/>
        <v>9.6182962858655934</v>
      </c>
      <c r="AM30" s="183">
        <f t="shared" si="4"/>
        <v>9.4245064649703476</v>
      </c>
      <c r="AN30" s="104">
        <f t="shared" si="4"/>
        <v>9.2372231555614537</v>
      </c>
    </row>
    <row r="31" spans="1:40" x14ac:dyDescent="0.4">
      <c r="A31" s="29">
        <v>28</v>
      </c>
      <c r="B31" s="12">
        <f t="shared" si="2"/>
        <v>24.31644315653547</v>
      </c>
      <c r="C31" s="183">
        <f t="shared" si="2"/>
        <v>23.502517778152576</v>
      </c>
      <c r="D31" s="183">
        <f t="shared" si="2"/>
        <v>22.726716709972344</v>
      </c>
      <c r="E31" s="104">
        <f t="shared" si="2"/>
        <v>21.986954736441991</v>
      </c>
      <c r="F31" s="183">
        <f t="shared" si="2"/>
        <v>21.281272355264978</v>
      </c>
      <c r="G31" s="183">
        <f t="shared" si="2"/>
        <v>20.607827639154927</v>
      </c>
      <c r="H31" s="183">
        <f t="shared" si="2"/>
        <v>19.964888655269704</v>
      </c>
      <c r="I31" s="183">
        <f t="shared" si="2"/>
        <v>19.350826402233253</v>
      </c>
      <c r="J31" s="12">
        <f t="shared" si="2"/>
        <v>18.764108227652482</v>
      </c>
      <c r="K31" s="183">
        <f t="shared" si="2"/>
        <v>18.203291691812229</v>
      </c>
      <c r="L31" s="183">
        <f t="shared" si="2"/>
        <v>17.667018845787105</v>
      </c>
      <c r="M31" s="104">
        <f t="shared" si="2"/>
        <v>17.154010894570863</v>
      </c>
      <c r="N31" s="183">
        <f t="shared" si="2"/>
        <v>16.663063217998712</v>
      </c>
      <c r="O31" s="183">
        <f t="shared" si="2"/>
        <v>16.193040724250778</v>
      </c>
      <c r="P31" s="183">
        <f t="shared" si="2"/>
        <v>15.742873512577004</v>
      </c>
      <c r="Q31" s="104">
        <f t="shared" si="2"/>
        <v>15.311552823600676</v>
      </c>
      <c r="S31" s="12">
        <v>28</v>
      </c>
      <c r="T31" s="183">
        <f t="shared" si="3"/>
        <v>14.898127257138327</v>
      </c>
      <c r="U31" s="183">
        <f t="shared" si="3"/>
        <v>14.501699238938079</v>
      </c>
      <c r="V31" s="183">
        <f t="shared" si="3"/>
        <v>14.121421719088131</v>
      </c>
      <c r="W31" s="183">
        <f t="shared" si="3"/>
        <v>13.756495086098587</v>
      </c>
      <c r="X31" s="12">
        <f t="shared" si="3"/>
        <v>13.406164281813522</v>
      </c>
      <c r="Y31" s="183">
        <f t="shared" si="3"/>
        <v>13.06971610337974</v>
      </c>
      <c r="Z31" s="183">
        <f t="shared" si="3"/>
        <v>12.746476679486115</v>
      </c>
      <c r="AA31" s="104">
        <f t="shared" si="3"/>
        <v>12.43580910900285</v>
      </c>
      <c r="AB31" s="183">
        <f t="shared" si="3"/>
        <v>12.137111250995858</v>
      </c>
      <c r="AC31" s="183">
        <f t="shared" si="3"/>
        <v>11.849813655875362</v>
      </c>
      <c r="AD31" s="183">
        <f t="shared" si="3"/>
        <v>11.573377628163353</v>
      </c>
      <c r="AE31" s="183">
        <f t="shared" si="3"/>
        <v>11.307293412036517</v>
      </c>
      <c r="AF31" s="12">
        <f t="shared" si="3"/>
        <v>11.051078491423898</v>
      </c>
      <c r="AG31" s="183">
        <f t="shared" si="3"/>
        <v>10.804275997015489</v>
      </c>
      <c r="AH31" s="183">
        <f t="shared" si="3"/>
        <v>10.566453213072696</v>
      </c>
      <c r="AI31" s="104">
        <f t="shared" si="3"/>
        <v>10.337200177427114</v>
      </c>
      <c r="AJ31" s="183">
        <f t="shared" si="4"/>
        <v>10.116128368514133</v>
      </c>
      <c r="AK31" s="183">
        <f t="shared" si="4"/>
        <v>9.902869473713773</v>
      </c>
      <c r="AL31" s="183">
        <f t="shared" si="4"/>
        <v>9.6970742336672071</v>
      </c>
      <c r="AM31" s="183">
        <f t="shared" si="4"/>
        <v>9.4984113576039615</v>
      </c>
      <c r="AN31" s="104">
        <f t="shared" si="4"/>
        <v>9.3065665050558675</v>
      </c>
    </row>
    <row r="32" spans="1:40" x14ac:dyDescent="0.4">
      <c r="A32" s="29">
        <v>29</v>
      </c>
      <c r="B32" s="12">
        <f t="shared" si="2"/>
        <v>25.065785303500466</v>
      </c>
      <c r="C32" s="183">
        <f t="shared" si="2"/>
        <v>24.200017558669202</v>
      </c>
      <c r="D32" s="183">
        <f t="shared" si="2"/>
        <v>23.376075576327437</v>
      </c>
      <c r="E32" s="104">
        <f t="shared" si="2"/>
        <v>22.591601706576899</v>
      </c>
      <c r="F32" s="183">
        <f t="shared" si="2"/>
        <v>21.844384662024485</v>
      </c>
      <c r="G32" s="183">
        <f t="shared" si="2"/>
        <v>21.132349769344671</v>
      </c>
      <c r="H32" s="183">
        <f t="shared" si="2"/>
        <v>20.4535499075802</v>
      </c>
      <c r="I32" s="183">
        <f t="shared" si="2"/>
        <v>19.806157082465457</v>
      </c>
      <c r="J32" s="12">
        <f t="shared" si="2"/>
        <v>19.188454589953864</v>
      </c>
      <c r="K32" s="183">
        <f t="shared" si="2"/>
        <v>18.598829725726127</v>
      </c>
      <c r="L32" s="183">
        <f t="shared" si="2"/>
        <v>18.035767000760483</v>
      </c>
      <c r="M32" s="104">
        <f t="shared" si="2"/>
        <v>17.497841826092394</v>
      </c>
      <c r="N32" s="183">
        <f t="shared" si="2"/>
        <v>16.983714632691072</v>
      </c>
      <c r="O32" s="183">
        <f t="shared" si="2"/>
        <v>16.492125394964777</v>
      </c>
      <c r="P32" s="183">
        <f t="shared" si="2"/>
        <v>16.021888528781822</v>
      </c>
      <c r="Q32" s="104">
        <f t="shared" si="2"/>
        <v>15.571888137088951</v>
      </c>
      <c r="S32" s="12">
        <v>29</v>
      </c>
      <c r="T32" s="183">
        <f t="shared" si="3"/>
        <v>15.14107357822698</v>
      </c>
      <c r="U32" s="183">
        <f t="shared" si="3"/>
        <v>14.728455333907913</v>
      </c>
      <c r="V32" s="183">
        <f t="shared" si="3"/>
        <v>14.333101155533774</v>
      </c>
      <c r="W32" s="183">
        <f t="shared" ref="W32:AL47" si="5">(1-((1+W$2*0.01)^(-$A32)))/(W$2*0.01)</f>
        <v>13.954132469123961</v>
      </c>
      <c r="X32" s="12">
        <f t="shared" si="5"/>
        <v>13.590721020578794</v>
      </c>
      <c r="Y32" s="183">
        <f t="shared" si="5"/>
        <v>13.242085744357402</v>
      </c>
      <c r="Z32" s="183">
        <f t="shared" si="5"/>
        <v>12.907489839893065</v>
      </c>
      <c r="AA32" s="104">
        <f t="shared" si="5"/>
        <v>12.586238041220469</v>
      </c>
      <c r="AB32" s="183">
        <f t="shared" si="5"/>
        <v>12.27767406635127</v>
      </c>
      <c r="AC32" s="183">
        <f t="shared" si="5"/>
        <v>11.981178233916422</v>
      </c>
      <c r="AD32" s="183">
        <f t="shared" si="5"/>
        <v>11.696165235500795</v>
      </c>
      <c r="AE32" s="183">
        <f t="shared" si="5"/>
        <v>11.422082052934122</v>
      </c>
      <c r="AF32" s="12">
        <f t="shared" si="5"/>
        <v>11.158406010577682</v>
      </c>
      <c r="AG32" s="183">
        <f t="shared" si="5"/>
        <v>10.904642953363039</v>
      </c>
      <c r="AH32" s="183">
        <f t="shared" si="5"/>
        <v>10.660325542002484</v>
      </c>
      <c r="AI32" s="104">
        <f t="shared" si="5"/>
        <v>10.425011657404244</v>
      </c>
      <c r="AJ32" s="183">
        <f t="shared" si="5"/>
        <v>10.1982829068937</v>
      </c>
      <c r="AK32" s="183">
        <f t="shared" si="5"/>
        <v>9.9797432253672973</v>
      </c>
      <c r="AL32" s="183">
        <f t="shared" si="5"/>
        <v>9.7690175649928825</v>
      </c>
      <c r="AM32" s="183">
        <f t="shared" si="4"/>
        <v>9.5657506675206943</v>
      </c>
      <c r="AN32" s="104">
        <f t="shared" si="4"/>
        <v>9.3696059136871526</v>
      </c>
    </row>
    <row r="33" spans="1:40" x14ac:dyDescent="0.4">
      <c r="A33" s="29">
        <v>30</v>
      </c>
      <c r="B33" s="12">
        <f t="shared" si="2"/>
        <v>25.807708221287605</v>
      </c>
      <c r="C33" s="183">
        <f t="shared" si="2"/>
        <v>24.888906230784407</v>
      </c>
      <c r="D33" s="183">
        <f t="shared" si="2"/>
        <v>24.01583800623391</v>
      </c>
      <c r="E33" s="104">
        <f t="shared" si="2"/>
        <v>23.185849343073127</v>
      </c>
      <c r="F33" s="183">
        <f t="shared" si="2"/>
        <v>22.396455551004401</v>
      </c>
      <c r="G33" s="183">
        <f t="shared" si="2"/>
        <v>21.645329847769851</v>
      </c>
      <c r="H33" s="183">
        <f t="shared" si="2"/>
        <v>20.930292592761166</v>
      </c>
      <c r="I33" s="183">
        <f t="shared" si="2"/>
        <v>20.249301296803367</v>
      </c>
      <c r="J33" s="12">
        <f t="shared" si="2"/>
        <v>19.600441349469769</v>
      </c>
      <c r="K33" s="183">
        <f t="shared" si="2"/>
        <v>18.981917409904238</v>
      </c>
      <c r="L33" s="183">
        <f t="shared" si="2"/>
        <v>18.392045411362787</v>
      </c>
      <c r="M33" s="104">
        <f t="shared" si="2"/>
        <v>17.829245133583033</v>
      </c>
      <c r="N33" s="183">
        <f t="shared" si="2"/>
        <v>17.292033300664492</v>
      </c>
      <c r="O33" s="183">
        <f t="shared" si="2"/>
        <v>16.779017165433835</v>
      </c>
      <c r="P33" s="183">
        <f t="shared" si="2"/>
        <v>16.288888544288824</v>
      </c>
      <c r="Q33" s="104">
        <f t="shared" si="2"/>
        <v>15.820418269297329</v>
      </c>
      <c r="S33" s="12">
        <v>30</v>
      </c>
      <c r="T33" s="183">
        <f t="shared" ref="T33:AI48" si="6">(1-((1+T$2*0.01)^(-$A33)))/(T$2*0.01)</f>
        <v>15.372451026882835</v>
      </c>
      <c r="U33" s="183">
        <f t="shared" si="6"/>
        <v>14.943900554781868</v>
      </c>
      <c r="V33" s="183">
        <f t="shared" si="6"/>
        <v>14.53374517112206</v>
      </c>
      <c r="W33" s="183">
        <f t="shared" si="6"/>
        <v>14.141023611464737</v>
      </c>
      <c r="X33" s="12">
        <f t="shared" si="6"/>
        <v>13.764831151489428</v>
      </c>
      <c r="Y33" s="183">
        <f t="shared" si="6"/>
        <v>13.40431599468932</v>
      </c>
      <c r="Z33" s="183">
        <f t="shared" si="6"/>
        <v>13.058675906002879</v>
      </c>
      <c r="AA33" s="104">
        <f t="shared" si="6"/>
        <v>12.727155073742827</v>
      </c>
      <c r="AB33" s="183">
        <f t="shared" si="6"/>
        <v>12.409041183505858</v>
      </c>
      <c r="AC33" s="183">
        <f t="shared" si="6"/>
        <v>12.103662688966361</v>
      </c>
      <c r="AD33" s="183">
        <f t="shared" si="6"/>
        <v>11.810386265582135</v>
      </c>
      <c r="AE33" s="183">
        <f t="shared" si="6"/>
        <v>11.528614434277607</v>
      </c>
      <c r="AF33" s="12">
        <f t="shared" si="6"/>
        <v>11.257783343127485</v>
      </c>
      <c r="AG33" s="183">
        <f t="shared" si="6"/>
        <v>10.99736069594738</v>
      </c>
      <c r="AH33" s="183">
        <f t="shared" si="6"/>
        <v>10.74684381751381</v>
      </c>
      <c r="AI33" s="104">
        <f t="shared" si="6"/>
        <v>10.505757845888958</v>
      </c>
      <c r="AJ33" s="183">
        <f t="shared" si="5"/>
        <v>10.273654043021743</v>
      </c>
      <c r="AK33" s="183">
        <f t="shared" si="5"/>
        <v>10.050108215439174</v>
      </c>
      <c r="AL33" s="183">
        <f t="shared" si="5"/>
        <v>9.8347192374364241</v>
      </c>
      <c r="AM33" s="183">
        <f t="shared" si="4"/>
        <v>9.6271076697227276</v>
      </c>
      <c r="AN33" s="104">
        <f t="shared" si="4"/>
        <v>9.42691446698832</v>
      </c>
    </row>
    <row r="34" spans="1:40" x14ac:dyDescent="0.4">
      <c r="A34" s="29">
        <v>31</v>
      </c>
      <c r="B34" s="12">
        <f t="shared" si="2"/>
        <v>26.542285367611463</v>
      </c>
      <c r="C34" s="183">
        <f t="shared" si="2"/>
        <v>25.569290104478409</v>
      </c>
      <c r="D34" s="183">
        <f t="shared" si="2"/>
        <v>24.646145818949662</v>
      </c>
      <c r="E34" s="104">
        <f t="shared" si="2"/>
        <v>23.769876504248764</v>
      </c>
      <c r="F34" s="183">
        <f t="shared" si="2"/>
        <v>22.93770152059254</v>
      </c>
      <c r="G34" s="183">
        <f t="shared" si="2"/>
        <v>22.147021856009637</v>
      </c>
      <c r="H34" s="183">
        <f t="shared" si="2"/>
        <v>21.395407407571874</v>
      </c>
      <c r="I34" s="183">
        <f t="shared" si="2"/>
        <v>20.680585203701572</v>
      </c>
      <c r="J34" s="12">
        <f t="shared" si="2"/>
        <v>20.000428494630849</v>
      </c>
      <c r="K34" s="183">
        <f t="shared" si="2"/>
        <v>19.352946643975049</v>
      </c>
      <c r="L34" s="183">
        <f t="shared" si="2"/>
        <v>18.736275759770809</v>
      </c>
      <c r="M34" s="104">
        <f t="shared" si="2"/>
        <v>18.148670008272806</v>
      </c>
      <c r="N34" s="183">
        <f t="shared" si="2"/>
        <v>17.588493558331241</v>
      </c>
      <c r="O34" s="183">
        <f t="shared" si="2"/>
        <v>17.054213108329819</v>
      </c>
      <c r="P34" s="183">
        <f t="shared" si="2"/>
        <v>16.544390951472561</v>
      </c>
      <c r="Q34" s="104">
        <f t="shared" si="2"/>
        <v>16.057678538708668</v>
      </c>
      <c r="S34" s="12">
        <v>31</v>
      </c>
      <c r="T34" s="183">
        <f t="shared" si="6"/>
        <v>15.59281050179318</v>
      </c>
      <c r="U34" s="183">
        <f t="shared" si="6"/>
        <v>15.148599101930515</v>
      </c>
      <c r="V34" s="183">
        <f t="shared" si="6"/>
        <v>14.723929072153611</v>
      </c>
      <c r="W34" s="183">
        <f t="shared" si="6"/>
        <v>14.317752824080129</v>
      </c>
      <c r="X34" s="12">
        <f t="shared" si="6"/>
        <v>13.92908599197116</v>
      </c>
      <c r="Y34" s="183">
        <f t="shared" si="6"/>
        <v>13.557003289119359</v>
      </c>
      <c r="Z34" s="183">
        <f t="shared" si="6"/>
        <v>13.200634653523828</v>
      </c>
      <c r="AA34" s="104">
        <f t="shared" si="6"/>
        <v>12.859161661585786</v>
      </c>
      <c r="AB34" s="183">
        <f t="shared" si="6"/>
        <v>12.531814190192392</v>
      </c>
      <c r="AC34" s="183">
        <f t="shared" si="6"/>
        <v>12.217867309059542</v>
      </c>
      <c r="AD34" s="183">
        <f t="shared" si="6"/>
        <v>11.916638386588032</v>
      </c>
      <c r="AE34" s="183">
        <f t="shared" si="6"/>
        <v>11.627484393761121</v>
      </c>
      <c r="AF34" s="12">
        <f t="shared" si="6"/>
        <v>11.349799391784709</v>
      </c>
      <c r="AG34" s="183">
        <f t="shared" si="6"/>
        <v>11.083012190251623</v>
      </c>
      <c r="AH34" s="183">
        <f t="shared" si="6"/>
        <v>10.826584163607198</v>
      </c>
      <c r="AI34" s="104">
        <f t="shared" si="6"/>
        <v>10.580007214610538</v>
      </c>
      <c r="AJ34" s="183">
        <f t="shared" si="5"/>
        <v>10.342801874331874</v>
      </c>
      <c r="AK34" s="183">
        <f t="shared" si="5"/>
        <v>10.114515529006109</v>
      </c>
      <c r="AL34" s="183">
        <f t="shared" si="5"/>
        <v>9.8947207647821216</v>
      </c>
      <c r="AM34" s="183">
        <f t="shared" si="4"/>
        <v>9.6830138220708228</v>
      </c>
      <c r="AN34" s="104">
        <f t="shared" si="4"/>
        <v>9.479013151807564</v>
      </c>
    </row>
    <row r="35" spans="1:40" x14ac:dyDescent="0.4">
      <c r="A35" s="29">
        <v>32</v>
      </c>
      <c r="B35" s="12">
        <f t="shared" ref="B35:Q50" si="7">(1-((1+B$2*0.01)^(-$A35)))/(B$2*0.01)</f>
        <v>27.269589472882661</v>
      </c>
      <c r="C35" s="183">
        <f t="shared" si="7"/>
        <v>26.241274177262639</v>
      </c>
      <c r="D35" s="183">
        <f t="shared" si="7"/>
        <v>25.267138737881439</v>
      </c>
      <c r="E35" s="104">
        <f t="shared" si="7"/>
        <v>24.343858972234671</v>
      </c>
      <c r="F35" s="183">
        <f t="shared" si="7"/>
        <v>23.468334824110343</v>
      </c>
      <c r="G35" s="183">
        <f t="shared" si="7"/>
        <v>22.637674186806478</v>
      </c>
      <c r="H35" s="183">
        <f t="shared" si="7"/>
        <v>21.849177958606703</v>
      </c>
      <c r="I35" s="183">
        <f t="shared" si="7"/>
        <v>21.100326232312966</v>
      </c>
      <c r="J35" s="12">
        <f t="shared" si="7"/>
        <v>20.388765528767813</v>
      </c>
      <c r="K35" s="183">
        <f t="shared" si="7"/>
        <v>19.712296991743393</v>
      </c>
      <c r="L35" s="183">
        <f t="shared" si="7"/>
        <v>19.068865468377592</v>
      </c>
      <c r="M35" s="104">
        <f t="shared" si="7"/>
        <v>18.456549405564147</v>
      </c>
      <c r="N35" s="183">
        <f t="shared" si="7"/>
        <v>17.873551498395425</v>
      </c>
      <c r="O35" s="183">
        <f t="shared" si="7"/>
        <v>17.318190031971053</v>
      </c>
      <c r="P35" s="183">
        <f t="shared" si="7"/>
        <v>16.788890862653165</v>
      </c>
      <c r="Q35" s="104">
        <f t="shared" si="7"/>
        <v>16.284179989220689</v>
      </c>
      <c r="S35" s="12">
        <v>32</v>
      </c>
      <c r="T35" s="183">
        <f t="shared" si="6"/>
        <v>15.802676668374458</v>
      </c>
      <c r="U35" s="183">
        <f t="shared" si="6"/>
        <v>15.343087032713077</v>
      </c>
      <c r="V35" s="183">
        <f t="shared" si="6"/>
        <v>14.904198172657452</v>
      </c>
      <c r="W35" s="183">
        <f t="shared" si="6"/>
        <v>14.484872646884284</v>
      </c>
      <c r="X35" s="12">
        <f t="shared" si="6"/>
        <v>14.084043388652038</v>
      </c>
      <c r="Y35" s="183">
        <f t="shared" si="6"/>
        <v>13.70070897799469</v>
      </c>
      <c r="Z35" s="183">
        <f t="shared" si="6"/>
        <v>13.33392925213505</v>
      </c>
      <c r="AA35" s="104">
        <f t="shared" si="6"/>
        <v>12.98282122865179</v>
      </c>
      <c r="AB35" s="183">
        <f t="shared" si="6"/>
        <v>12.646555317936814</v>
      </c>
      <c r="AC35" s="183">
        <f t="shared" si="6"/>
        <v>12.324351803318923</v>
      </c>
      <c r="AD35" s="183">
        <f t="shared" si="6"/>
        <v>12.015477568919099</v>
      </c>
      <c r="AE35" s="183">
        <f t="shared" si="6"/>
        <v>11.719243056854866</v>
      </c>
      <c r="AF35" s="12">
        <f t="shared" si="6"/>
        <v>11.434999436837693</v>
      </c>
      <c r="AG35" s="183">
        <f t="shared" si="6"/>
        <v>11.162135972518819</v>
      </c>
      <c r="AH35" s="183">
        <f t="shared" si="6"/>
        <v>10.900077570144884</v>
      </c>
      <c r="AI35" s="104">
        <f t="shared" si="6"/>
        <v>10.648282496193596</v>
      </c>
      <c r="AJ35" s="183">
        <f t="shared" si="5"/>
        <v>10.406240251680618</v>
      </c>
      <c r="AK35" s="183">
        <f t="shared" si="5"/>
        <v>10.173469591767606</v>
      </c>
      <c r="AL35" s="183">
        <f t="shared" si="5"/>
        <v>9.9495166801663206</v>
      </c>
      <c r="AM35" s="183">
        <f t="shared" si="4"/>
        <v>9.7339533686294502</v>
      </c>
      <c r="AN35" s="104">
        <f t="shared" si="4"/>
        <v>9.5263755925523306</v>
      </c>
    </row>
    <row r="36" spans="1:40" x14ac:dyDescent="0.4">
      <c r="A36" s="29">
        <v>33</v>
      </c>
      <c r="B36" s="12">
        <f t="shared" si="7"/>
        <v>27.989692547408573</v>
      </c>
      <c r="C36" s="183">
        <f t="shared" si="7"/>
        <v>26.904962150382854</v>
      </c>
      <c r="D36" s="183">
        <f t="shared" si="7"/>
        <v>25.878954421558063</v>
      </c>
      <c r="E36" s="104">
        <f t="shared" si="7"/>
        <v>24.907969505881738</v>
      </c>
      <c r="F36" s="183">
        <f t="shared" si="7"/>
        <v>23.988563553049357</v>
      </c>
      <c r="G36" s="183">
        <f t="shared" si="7"/>
        <v>23.117529767047905</v>
      </c>
      <c r="H36" s="183">
        <f t="shared" si="7"/>
        <v>22.291880935226054</v>
      </c>
      <c r="I36" s="183">
        <f t="shared" si="7"/>
        <v>21.508833316119677</v>
      </c>
      <c r="J36" s="12">
        <f t="shared" si="7"/>
        <v>20.765791775502731</v>
      </c>
      <c r="K36" s="183">
        <f t="shared" si="7"/>
        <v>20.060336069485121</v>
      </c>
      <c r="L36" s="183">
        <f t="shared" si="7"/>
        <v>19.390208182007331</v>
      </c>
      <c r="M36" s="104">
        <f t="shared" si="7"/>
        <v>18.75330063186906</v>
      </c>
      <c r="N36" s="183">
        <f t="shared" si="7"/>
        <v>18.147645671534061</v>
      </c>
      <c r="O36" s="183">
        <f t="shared" si="7"/>
        <v>17.571405306447051</v>
      </c>
      <c r="P36" s="183">
        <f t="shared" si="7"/>
        <v>17.022862069524557</v>
      </c>
      <c r="Q36" s="104">
        <f t="shared" si="7"/>
        <v>16.500410490902805</v>
      </c>
      <c r="S36" s="12">
        <v>33</v>
      </c>
      <c r="T36" s="183">
        <f t="shared" si="6"/>
        <v>16.002549207975672</v>
      </c>
      <c r="U36" s="183">
        <f t="shared" si="6"/>
        <v>15.527873665285584</v>
      </c>
      <c r="V36" s="183">
        <f t="shared" si="6"/>
        <v>15.075069357969149</v>
      </c>
      <c r="W36" s="183">
        <f t="shared" si="6"/>
        <v>14.642905576249914</v>
      </c>
      <c r="X36" s="12">
        <f t="shared" si="6"/>
        <v>14.230229611935886</v>
      </c>
      <c r="Y36" s="183">
        <f t="shared" si="6"/>
        <v>13.835961391053827</v>
      </c>
      <c r="Z36" s="183">
        <f t="shared" si="6"/>
        <v>13.459088499657323</v>
      </c>
      <c r="AA36" s="104">
        <f t="shared" si="6"/>
        <v>13.098661572507531</v>
      </c>
      <c r="AB36" s="183">
        <f t="shared" si="6"/>
        <v>12.753790016763379</v>
      </c>
      <c r="AC36" s="183">
        <f t="shared" si="6"/>
        <v>12.423638045052607</v>
      </c>
      <c r="AD36" s="183">
        <f t="shared" si="6"/>
        <v>12.10742099434335</v>
      </c>
      <c r="AE36" s="183">
        <f t="shared" si="6"/>
        <v>11.804401908914031</v>
      </c>
      <c r="AF36" s="12">
        <f t="shared" si="6"/>
        <v>11.513888367442307</v>
      </c>
      <c r="AG36" s="183">
        <f t="shared" si="6"/>
        <v>11.235229535814151</v>
      </c>
      <c r="AH36" s="183">
        <f t="shared" si="6"/>
        <v>10.967813428704961</v>
      </c>
      <c r="AI36" s="104">
        <f t="shared" si="6"/>
        <v>10.71106436431595</v>
      </c>
      <c r="AJ36" s="183">
        <f t="shared" si="5"/>
        <v>10.464440597872127</v>
      </c>
      <c r="AK36" s="183">
        <f t="shared" si="5"/>
        <v>10.227432120611082</v>
      </c>
      <c r="AL36" s="183">
        <f t="shared" si="5"/>
        <v>9.9995586120240372</v>
      </c>
      <c r="AM36" s="183">
        <f t="shared" si="4"/>
        <v>9.7803675340587262</v>
      </c>
      <c r="AN36" s="104">
        <f t="shared" si="4"/>
        <v>9.5694323568657556</v>
      </c>
    </row>
    <row r="37" spans="1:40" x14ac:dyDescent="0.4">
      <c r="A37" s="29">
        <v>34</v>
      </c>
      <c r="B37" s="12">
        <f t="shared" si="7"/>
        <v>28.702665888523338</v>
      </c>
      <c r="C37" s="183">
        <f t="shared" si="7"/>
        <v>27.56045644482257</v>
      </c>
      <c r="D37" s="183">
        <f t="shared" si="7"/>
        <v>26.481728494145866</v>
      </c>
      <c r="E37" s="104">
        <f t="shared" si="7"/>
        <v>25.462377892758468</v>
      </c>
      <c r="F37" s="183">
        <f t="shared" si="7"/>
        <v>24.498591718675836</v>
      </c>
      <c r="G37" s="183">
        <f t="shared" si="7"/>
        <v>23.586826178041953</v>
      </c>
      <c r="H37" s="183">
        <f t="shared" si="7"/>
        <v>22.723786278269316</v>
      </c>
      <c r="I37" s="183">
        <f t="shared" si="7"/>
        <v>21.906407120311123</v>
      </c>
      <c r="J37" s="12">
        <f t="shared" si="7"/>
        <v>21.131836675245363</v>
      </c>
      <c r="K37" s="183">
        <f t="shared" si="7"/>
        <v>20.397419922019491</v>
      </c>
      <c r="L37" s="183">
        <f t="shared" si="7"/>
        <v>19.700684233823509</v>
      </c>
      <c r="M37" s="104">
        <f t="shared" si="7"/>
        <v>19.039325910235242</v>
      </c>
      <c r="N37" s="183">
        <f t="shared" si="7"/>
        <v>18.411197761090449</v>
      </c>
      <c r="O37" s="183">
        <f t="shared" si="7"/>
        <v>17.814297656064316</v>
      </c>
      <c r="P37" s="183">
        <f t="shared" si="7"/>
        <v>17.246757961267519</v>
      </c>
      <c r="Q37" s="104">
        <f t="shared" si="7"/>
        <v>16.706835790837999</v>
      </c>
      <c r="S37" s="12">
        <v>34</v>
      </c>
      <c r="T37" s="183">
        <f t="shared" si="6"/>
        <v>16.192904007595878</v>
      </c>
      <c r="U37" s="183">
        <f t="shared" si="6"/>
        <v>15.703442912385354</v>
      </c>
      <c r="V37" s="183">
        <f t="shared" si="6"/>
        <v>15.237032566795401</v>
      </c>
      <c r="W37" s="183">
        <f t="shared" si="6"/>
        <v>14.79234569858148</v>
      </c>
      <c r="X37" s="12">
        <f t="shared" si="6"/>
        <v>14.368141143335741</v>
      </c>
      <c r="Y37" s="183">
        <f t="shared" si="6"/>
        <v>13.963257779815367</v>
      </c>
      <c r="Z37" s="183">
        <f t="shared" si="6"/>
        <v>13.576608919866032</v>
      </c>
      <c r="AA37" s="104">
        <f t="shared" si="6"/>
        <v>13.207177117103074</v>
      </c>
      <c r="AB37" s="183">
        <f t="shared" si="6"/>
        <v>12.854009361461101</v>
      </c>
      <c r="AC37" s="183">
        <f t="shared" si="6"/>
        <v>12.51621262941968</v>
      </c>
      <c r="AD37" s="183">
        <f t="shared" si="6"/>
        <v>12.192949762179859</v>
      </c>
      <c r="AE37" s="183">
        <f t="shared" si="6"/>
        <v>11.883435646323926</v>
      </c>
      <c r="AF37" s="12">
        <f t="shared" si="6"/>
        <v>11.586933673557692</v>
      </c>
      <c r="AG37" s="183">
        <f t="shared" si="6"/>
        <v>11.30275245802693</v>
      </c>
      <c r="AH37" s="183">
        <f t="shared" si="6"/>
        <v>11.030242791433144</v>
      </c>
      <c r="AI37" s="104">
        <f t="shared" si="6"/>
        <v>10.768794817761794</v>
      </c>
      <c r="AJ37" s="183">
        <f t="shared" si="5"/>
        <v>10.517835410891861</v>
      </c>
      <c r="AK37" s="183">
        <f t="shared" si="5"/>
        <v>10.276825739689777</v>
      </c>
      <c r="AL37" s="183">
        <f t="shared" si="5"/>
        <v>10.045259006414646</v>
      </c>
      <c r="AM37" s="183">
        <f t="shared" si="4"/>
        <v>9.8226583453838039</v>
      </c>
      <c r="AN37" s="104">
        <f t="shared" si="4"/>
        <v>9.6085748698779589</v>
      </c>
    </row>
    <row r="38" spans="1:40" x14ac:dyDescent="0.4">
      <c r="A38" s="29">
        <v>35</v>
      </c>
      <c r="B38" s="12">
        <f t="shared" si="7"/>
        <v>29.408580087646861</v>
      </c>
      <c r="C38" s="183">
        <f t="shared" si="7"/>
        <v>28.207858217108708</v>
      </c>
      <c r="D38" s="183">
        <f t="shared" si="7"/>
        <v>27.075594575513165</v>
      </c>
      <c r="E38" s="104">
        <f t="shared" si="7"/>
        <v>26.007251000254019</v>
      </c>
      <c r="F38" s="183">
        <f t="shared" si="7"/>
        <v>24.998619332035133</v>
      </c>
      <c r="G38" s="183">
        <f t="shared" si="7"/>
        <v>24.045795773146171</v>
      </c>
      <c r="H38" s="183">
        <f t="shared" si="7"/>
        <v>23.145157344652993</v>
      </c>
      <c r="I38" s="183">
        <f t="shared" si="7"/>
        <v>22.293340263076519</v>
      </c>
      <c r="J38" s="12">
        <f t="shared" si="7"/>
        <v>21.487220073053756</v>
      </c>
      <c r="K38" s="183">
        <f t="shared" si="7"/>
        <v>20.723893386943818</v>
      </c>
      <c r="L38" s="183">
        <f t="shared" si="7"/>
        <v>20.00066109548165</v>
      </c>
      <c r="M38" s="104">
        <f t="shared" si="7"/>
        <v>19.315012925527942</v>
      </c>
      <c r="N38" s="183">
        <f t="shared" si="7"/>
        <v>18.664613231817739</v>
      </c>
      <c r="O38" s="183">
        <f t="shared" si="7"/>
        <v>18.047287919486156</v>
      </c>
      <c r="P38" s="183">
        <f t="shared" si="7"/>
        <v>17.461012403126812</v>
      </c>
      <c r="Q38" s="104">
        <f t="shared" si="7"/>
        <v>16.903900516313126</v>
      </c>
      <c r="S38" s="12">
        <v>35</v>
      </c>
      <c r="T38" s="183">
        <f t="shared" si="6"/>
        <v>16.374194292948456</v>
      </c>
      <c r="U38" s="183">
        <f t="shared" si="6"/>
        <v>15.870254548584658</v>
      </c>
      <c r="V38" s="183">
        <f t="shared" si="6"/>
        <v>15.390552196014598</v>
      </c>
      <c r="W38" s="183">
        <f t="shared" si="6"/>
        <v>14.933660235065229</v>
      </c>
      <c r="X38" s="12">
        <f t="shared" si="6"/>
        <v>14.498246361637491</v>
      </c>
      <c r="Y38" s="183">
        <f t="shared" si="6"/>
        <v>14.08306614570858</v>
      </c>
      <c r="Z38" s="183">
        <f t="shared" si="6"/>
        <v>13.686956732268573</v>
      </c>
      <c r="AA38" s="104">
        <f t="shared" si="6"/>
        <v>13.308831023047377</v>
      </c>
      <c r="AB38" s="183">
        <f t="shared" si="6"/>
        <v>12.947672300430934</v>
      </c>
      <c r="AC38" s="183">
        <f t="shared" si="6"/>
        <v>12.602529258200169</v>
      </c>
      <c r="AD38" s="183">
        <f t="shared" si="6"/>
        <v>12.272511406678939</v>
      </c>
      <c r="AE38" s="183">
        <f t="shared" si="6"/>
        <v>11.956784822574409</v>
      </c>
      <c r="AF38" s="12">
        <f t="shared" si="6"/>
        <v>11.654568216257124</v>
      </c>
      <c r="AG38" s="183">
        <f t="shared" si="6"/>
        <v>11.365129291479843</v>
      </c>
      <c r="AH38" s="183">
        <f t="shared" si="6"/>
        <v>11.08778137459276</v>
      </c>
      <c r="AI38" s="104">
        <f t="shared" si="6"/>
        <v>10.821880292194754</v>
      </c>
      <c r="AJ38" s="183">
        <f t="shared" si="5"/>
        <v>10.56682147788244</v>
      </c>
      <c r="AK38" s="183">
        <f t="shared" si="5"/>
        <v>10.322037290333892</v>
      </c>
      <c r="AL38" s="183">
        <f t="shared" si="5"/>
        <v>10.08699452640607</v>
      </c>
      <c r="AM38" s="183">
        <f t="shared" si="4"/>
        <v>9.8611921142449237</v>
      </c>
      <c r="AN38" s="104">
        <f t="shared" si="4"/>
        <v>9.6441589726163262</v>
      </c>
    </row>
    <row r="39" spans="1:40" x14ac:dyDescent="0.4">
      <c r="A39" s="29">
        <v>36</v>
      </c>
      <c r="B39" s="12">
        <f t="shared" si="7"/>
        <v>30.10750503727413</v>
      </c>
      <c r="C39" s="183">
        <f t="shared" si="7"/>
        <v>28.847267374922179</v>
      </c>
      <c r="D39" s="183">
        <f t="shared" si="7"/>
        <v>27.660684310850403</v>
      </c>
      <c r="E39" s="104">
        <f t="shared" si="7"/>
        <v>26.542752825802484</v>
      </c>
      <c r="F39" s="183">
        <f t="shared" si="7"/>
        <v>25.488842482387387</v>
      </c>
      <c r="G39" s="183">
        <f t="shared" si="7"/>
        <v>24.494665792807989</v>
      </c>
      <c r="H39" s="183">
        <f t="shared" si="7"/>
        <v>23.55625106795414</v>
      </c>
      <c r="I39" s="183">
        <f t="shared" si="7"/>
        <v>22.669917530974715</v>
      </c>
      <c r="J39" s="12">
        <f t="shared" si="7"/>
        <v>21.832252498110442</v>
      </c>
      <c r="K39" s="183">
        <f t="shared" si="7"/>
        <v>21.040090447403212</v>
      </c>
      <c r="L39" s="183">
        <f t="shared" si="7"/>
        <v>20.290493812059566</v>
      </c>
      <c r="M39" s="104">
        <f t="shared" si="7"/>
        <v>19.580735349906451</v>
      </c>
      <c r="N39" s="183">
        <f t="shared" si="7"/>
        <v>18.908281953670901</v>
      </c>
      <c r="O39" s="183">
        <f t="shared" si="7"/>
        <v>18.2707797788836</v>
      </c>
      <c r="P39" s="183">
        <f t="shared" si="7"/>
        <v>17.666040577154842</v>
      </c>
      <c r="Q39" s="104">
        <f t="shared" si="7"/>
        <v>17.092029132518501</v>
      </c>
      <c r="S39" s="12">
        <v>36</v>
      </c>
      <c r="T39" s="183">
        <f t="shared" si="6"/>
        <v>16.546851707569957</v>
      </c>
      <c r="U39" s="183">
        <f t="shared" si="6"/>
        <v>16.028745414332217</v>
      </c>
      <c r="V39" s="183">
        <f t="shared" si="6"/>
        <v>15.536068432241324</v>
      </c>
      <c r="W39" s="183">
        <f t="shared" si="6"/>
        <v>15.067291002425749</v>
      </c>
      <c r="X39" s="12">
        <f t="shared" si="6"/>
        <v>14.620987133620275</v>
      </c>
      <c r="Y39" s="183">
        <f t="shared" si="6"/>
        <v>14.195826960666899</v>
      </c>
      <c r="Z39" s="183">
        <f t="shared" si="6"/>
        <v>13.790569701660631</v>
      </c>
      <c r="AA39" s="104">
        <f t="shared" si="6"/>
        <v>13.404057164447192</v>
      </c>
      <c r="AB39" s="183">
        <f t="shared" si="6"/>
        <v>13.035207757412088</v>
      </c>
      <c r="AC39" s="183">
        <f t="shared" si="6"/>
        <v>12.6830109633568</v>
      </c>
      <c r="AD39" s="183">
        <f t="shared" si="6"/>
        <v>12.346522238771106</v>
      </c>
      <c r="AE39" s="183">
        <f t="shared" si="6"/>
        <v>12.024858304013373</v>
      </c>
      <c r="AF39" s="12">
        <f t="shared" si="6"/>
        <v>11.717192792830669</v>
      </c>
      <c r="AG39" s="183">
        <f t="shared" si="6"/>
        <v>11.422752232313943</v>
      </c>
      <c r="AH39" s="183">
        <f t="shared" si="6"/>
        <v>11.140812326813604</v>
      </c>
      <c r="AI39" s="104">
        <f t="shared" si="6"/>
        <v>10.870694521558393</v>
      </c>
      <c r="AJ39" s="183">
        <f t="shared" si="5"/>
        <v>10.611762823745359</v>
      </c>
      <c r="AK39" s="183">
        <f t="shared" si="5"/>
        <v>10.363420860717522</v>
      </c>
      <c r="AL39" s="183">
        <f t="shared" si="5"/>
        <v>10.125109156535224</v>
      </c>
      <c r="AM39" s="183">
        <f t="shared" si="4"/>
        <v>9.8963026097903626</v>
      </c>
      <c r="AN39" s="104">
        <f t="shared" si="4"/>
        <v>9.6765081569239317</v>
      </c>
    </row>
    <row r="40" spans="1:40" x14ac:dyDescent="0.4">
      <c r="A40" s="29">
        <v>37</v>
      </c>
      <c r="B40" s="12">
        <f t="shared" si="7"/>
        <v>30.799509937895174</v>
      </c>
      <c r="C40" s="183">
        <f t="shared" si="7"/>
        <v>29.478782592515731</v>
      </c>
      <c r="D40" s="183">
        <f t="shared" si="7"/>
        <v>28.237127399852611</v>
      </c>
      <c r="E40" s="104">
        <f t="shared" si="7"/>
        <v>27.069044546243227</v>
      </c>
      <c r="F40" s="183">
        <f t="shared" si="7"/>
        <v>25.969453414105281</v>
      </c>
      <c r="G40" s="183">
        <f t="shared" si="7"/>
        <v>24.933658477073827</v>
      </c>
      <c r="H40" s="183">
        <f t="shared" si="7"/>
        <v>23.957318115077204</v>
      </c>
      <c r="I40" s="183">
        <f t="shared" si="7"/>
        <v>23.03641608853987</v>
      </c>
      <c r="J40" s="12">
        <f t="shared" si="7"/>
        <v>22.167235435058682</v>
      </c>
      <c r="K40" s="183">
        <f t="shared" si="7"/>
        <v>21.346334573756138</v>
      </c>
      <c r="L40" s="183">
        <f t="shared" si="7"/>
        <v>20.570525422279776</v>
      </c>
      <c r="M40" s="104">
        <f t="shared" si="7"/>
        <v>19.836853349307422</v>
      </c>
      <c r="N40" s="183">
        <f t="shared" si="7"/>
        <v>19.142578801606636</v>
      </c>
      <c r="O40" s="183">
        <f t="shared" si="7"/>
        <v>18.485160459360767</v>
      </c>
      <c r="P40" s="183">
        <f t="shared" si="7"/>
        <v>17.862239786751047</v>
      </c>
      <c r="Q40" s="104">
        <f t="shared" si="7"/>
        <v>17.271626856819569</v>
      </c>
      <c r="S40" s="12">
        <v>37</v>
      </c>
      <c r="T40" s="183">
        <f t="shared" si="6"/>
        <v>16.711287340542818</v>
      </c>
      <c r="U40" s="183">
        <f t="shared" si="6"/>
        <v>16.1793305599356</v>
      </c>
      <c r="V40" s="183">
        <f t="shared" si="6"/>
        <v>15.673998513972819</v>
      </c>
      <c r="W40" s="183">
        <f t="shared" si="6"/>
        <v>15.193655794256028</v>
      </c>
      <c r="X40" s="12">
        <f t="shared" si="6"/>
        <v>14.736780314736109</v>
      </c>
      <c r="Y40" s="183">
        <f t="shared" si="6"/>
        <v>14.301954786510024</v>
      </c>
      <c r="Z40" s="183">
        <f t="shared" si="6"/>
        <v>13.887858874798717</v>
      </c>
      <c r="AA40" s="104">
        <f t="shared" si="6"/>
        <v>13.493261980746784</v>
      </c>
      <c r="AB40" s="183">
        <f t="shared" si="6"/>
        <v>13.117016595712233</v>
      </c>
      <c r="AC40" s="183">
        <f t="shared" si="6"/>
        <v>12.758052180286063</v>
      </c>
      <c r="AD40" s="183">
        <f t="shared" si="6"/>
        <v>12.415369524438239</v>
      </c>
      <c r="AE40" s="183">
        <f t="shared" si="6"/>
        <v>12.088035548968326</v>
      </c>
      <c r="AF40" s="12">
        <f t="shared" si="6"/>
        <v>11.775178511880249</v>
      </c>
      <c r="AG40" s="183">
        <f t="shared" si="6"/>
        <v>11.475983586433204</v>
      </c>
      <c r="AH40" s="183">
        <f t="shared" si="6"/>
        <v>11.189688780473366</v>
      </c>
      <c r="AI40" s="104">
        <f t="shared" si="6"/>
        <v>10.915581169249096</v>
      </c>
      <c r="AJ40" s="183">
        <f t="shared" si="5"/>
        <v>10.652993416280145</v>
      </c>
      <c r="AK40" s="183">
        <f t="shared" si="5"/>
        <v>10.401300559009172</v>
      </c>
      <c r="AL40" s="183">
        <f t="shared" si="5"/>
        <v>10.159917037931711</v>
      </c>
      <c r="AM40" s="183">
        <f t="shared" si="4"/>
        <v>9.9282939496950924</v>
      </c>
      <c r="AN40" s="104">
        <f t="shared" si="4"/>
        <v>9.7059165062944839</v>
      </c>
    </row>
    <row r="41" spans="1:40" x14ac:dyDescent="0.4">
      <c r="A41" s="29">
        <v>38</v>
      </c>
      <c r="B41" s="12">
        <f t="shared" si="7"/>
        <v>31.484663304846716</v>
      </c>
      <c r="C41" s="183">
        <f t="shared" si="7"/>
        <v>30.102501325941464</v>
      </c>
      <c r="D41" s="183">
        <f t="shared" si="7"/>
        <v>28.805051625470544</v>
      </c>
      <c r="E41" s="104">
        <f t="shared" si="7"/>
        <v>27.586284566332417</v>
      </c>
      <c r="F41" s="183">
        <f t="shared" si="7"/>
        <v>26.440640602064001</v>
      </c>
      <c r="G41" s="183">
        <f t="shared" si="7"/>
        <v>25.362991175622323</v>
      </c>
      <c r="H41" s="183">
        <f t="shared" si="7"/>
        <v>24.348603039099707</v>
      </c>
      <c r="I41" s="183">
        <f t="shared" si="7"/>
        <v>23.393105682277245</v>
      </c>
      <c r="J41" s="12">
        <f t="shared" si="7"/>
        <v>22.49246158743561</v>
      </c>
      <c r="K41" s="183">
        <f t="shared" si="7"/>
        <v>21.64293905448536</v>
      </c>
      <c r="L41" s="183">
        <f t="shared" si="7"/>
        <v>20.84108736452152</v>
      </c>
      <c r="M41" s="104">
        <f t="shared" si="7"/>
        <v>20.083714071621614</v>
      </c>
      <c r="N41" s="183">
        <f t="shared" si="7"/>
        <v>19.367864232314073</v>
      </c>
      <c r="O41" s="183">
        <f t="shared" si="7"/>
        <v>18.690801399866444</v>
      </c>
      <c r="P41" s="183">
        <f t="shared" si="7"/>
        <v>18.049990226556023</v>
      </c>
      <c r="Q41" s="104">
        <f t="shared" si="7"/>
        <v>17.443080531569997</v>
      </c>
      <c r="S41" s="12">
        <v>38</v>
      </c>
      <c r="T41" s="183">
        <f t="shared" si="6"/>
        <v>16.867892705278873</v>
      </c>
      <c r="U41" s="183">
        <f t="shared" si="6"/>
        <v>16.322404332480378</v>
      </c>
      <c r="V41" s="183">
        <f t="shared" si="6"/>
        <v>15.804737927936321</v>
      </c>
      <c r="W41" s="183">
        <f t="shared" si="6"/>
        <v>15.313149687239743</v>
      </c>
      <c r="X41" s="12">
        <f t="shared" si="6"/>
        <v>14.846019164845385</v>
      </c>
      <c r="Y41" s="183">
        <f t="shared" si="6"/>
        <v>14.401839799068256</v>
      </c>
      <c r="Z41" s="183">
        <f t="shared" si="6"/>
        <v>13.979210211078607</v>
      </c>
      <c r="AA41" s="104">
        <f t="shared" si="6"/>
        <v>13.576826211472396</v>
      </c>
      <c r="AB41" s="183">
        <f t="shared" si="6"/>
        <v>13.193473453936667</v>
      </c>
      <c r="AC41" s="183">
        <f t="shared" si="6"/>
        <v>12.828020680919405</v>
      </c>
      <c r="AD41" s="183">
        <f t="shared" si="6"/>
        <v>12.479413511105339</v>
      </c>
      <c r="AE41" s="183">
        <f t="shared" si="6"/>
        <v>12.146668722940444</v>
      </c>
      <c r="AF41" s="12">
        <f t="shared" si="6"/>
        <v>11.828868992481713</v>
      </c>
      <c r="AG41" s="183">
        <f t="shared" si="6"/>
        <v>11.525158047513351</v>
      </c>
      <c r="AH41" s="183">
        <f t="shared" si="6"/>
        <v>11.23473620320126</v>
      </c>
      <c r="AI41" s="104">
        <f t="shared" si="6"/>
        <v>10.956856247585376</v>
      </c>
      <c r="AJ41" s="183">
        <f t="shared" si="5"/>
        <v>10.690819647963435</v>
      </c>
      <c r="AK41" s="183">
        <f t="shared" si="5"/>
        <v>10.435973051724643</v>
      </c>
      <c r="AL41" s="183">
        <f t="shared" si="5"/>
        <v>10.191705057471882</v>
      </c>
      <c r="AM41" s="183">
        <f t="shared" si="4"/>
        <v>9.9574432343463251</v>
      </c>
      <c r="AN41" s="104">
        <f t="shared" si="4"/>
        <v>9.7326513693586225</v>
      </c>
    </row>
    <row r="42" spans="1:40" x14ac:dyDescent="0.4">
      <c r="A42" s="29">
        <v>39</v>
      </c>
      <c r="B42" s="12">
        <f t="shared" si="7"/>
        <v>32.163032975095739</v>
      </c>
      <c r="C42" s="183">
        <f t="shared" si="7"/>
        <v>30.718519828090329</v>
      </c>
      <c r="D42" s="183">
        <f t="shared" si="7"/>
        <v>29.364582882236981</v>
      </c>
      <c r="E42" s="104">
        <f t="shared" si="7"/>
        <v>28.094628566420059</v>
      </c>
      <c r="F42" s="183">
        <f t="shared" si="7"/>
        <v>26.902588825552936</v>
      </c>
      <c r="G42" s="183">
        <f t="shared" si="7"/>
        <v>25.782876455376357</v>
      </c>
      <c r="H42" s="183">
        <f t="shared" si="7"/>
        <v>24.730344428389962</v>
      </c>
      <c r="I42" s="183">
        <f t="shared" si="7"/>
        <v>23.740248839199264</v>
      </c>
      <c r="J42" s="12">
        <f t="shared" si="7"/>
        <v>22.808215133432636</v>
      </c>
      <c r="K42" s="183">
        <f t="shared" si="7"/>
        <v>21.930207316692847</v>
      </c>
      <c r="L42" s="183">
        <f t="shared" si="7"/>
        <v>21.102499869102918</v>
      </c>
      <c r="M42" s="104">
        <f t="shared" si="7"/>
        <v>20.321652117225653</v>
      </c>
      <c r="N42" s="183">
        <f t="shared" si="7"/>
        <v>19.584484838763533</v>
      </c>
      <c r="O42" s="183">
        <f t="shared" si="7"/>
        <v>18.888058896754384</v>
      </c>
      <c r="P42" s="183">
        <f t="shared" si="7"/>
        <v>18.229655719192369</v>
      </c>
      <c r="Q42" s="104">
        <f t="shared" si="7"/>
        <v>17.606759457346058</v>
      </c>
      <c r="S42" s="12">
        <v>39</v>
      </c>
      <c r="T42" s="183">
        <f t="shared" si="6"/>
        <v>17.017040671694165</v>
      </c>
      <c r="U42" s="183">
        <f t="shared" si="6"/>
        <v>16.458341408532426</v>
      </c>
      <c r="V42" s="183">
        <f t="shared" si="6"/>
        <v>15.928661543067603</v>
      </c>
      <c r="W42" s="183">
        <f t="shared" si="6"/>
        <v>15.426146276349639</v>
      </c>
      <c r="X42" s="12">
        <f t="shared" si="6"/>
        <v>14.949074683816402</v>
      </c>
      <c r="Y42" s="183">
        <f t="shared" si="6"/>
        <v>14.495849222652478</v>
      </c>
      <c r="Z42" s="183">
        <f t="shared" si="6"/>
        <v>14.064986113688834</v>
      </c>
      <c r="AA42" s="104">
        <f t="shared" si="6"/>
        <v>13.655106521285616</v>
      </c>
      <c r="AB42" s="183">
        <f t="shared" si="6"/>
        <v>13.264928461623052</v>
      </c>
      <c r="AC42" s="183">
        <f t="shared" si="6"/>
        <v>12.893259376148629</v>
      </c>
      <c r="AD42" s="183">
        <f t="shared" si="6"/>
        <v>12.538989312656128</v>
      </c>
      <c r="AE42" s="183">
        <f t="shared" si="6"/>
        <v>12.201084661661664</v>
      </c>
      <c r="AF42" s="12">
        <f t="shared" si="6"/>
        <v>11.87858240044603</v>
      </c>
      <c r="AG42" s="183">
        <f t="shared" si="6"/>
        <v>11.570584801398015</v>
      </c>
      <c r="AH42" s="183">
        <f t="shared" si="6"/>
        <v>11.27625456516245</v>
      </c>
      <c r="AI42" s="104">
        <f t="shared" si="6"/>
        <v>10.994810342607243</v>
      </c>
      <c r="AJ42" s="183">
        <f t="shared" si="5"/>
        <v>10.725522612810492</v>
      </c>
      <c r="AK42" s="183">
        <f t="shared" si="5"/>
        <v>10.467709887162146</v>
      </c>
      <c r="AL42" s="183">
        <f t="shared" si="5"/>
        <v>10.220735212303088</v>
      </c>
      <c r="AM42" s="183">
        <f t="shared" si="4"/>
        <v>9.9840029470125966</v>
      </c>
      <c r="AN42" s="104">
        <f t="shared" si="4"/>
        <v>9.7569557903260193</v>
      </c>
    </row>
    <row r="43" spans="1:40" x14ac:dyDescent="0.4">
      <c r="A43" s="29">
        <v>40</v>
      </c>
      <c r="B43" s="12">
        <f t="shared" si="7"/>
        <v>32.834686113956188</v>
      </c>
      <c r="C43" s="183">
        <f t="shared" si="7"/>
        <v>31.326933163546009</v>
      </c>
      <c r="D43" s="183">
        <f t="shared" si="7"/>
        <v>29.915845204174364</v>
      </c>
      <c r="E43" s="104">
        <f t="shared" si="7"/>
        <v>28.594229549307187</v>
      </c>
      <c r="F43" s="183">
        <f t="shared" si="7"/>
        <v>27.355479240738177</v>
      </c>
      <c r="G43" s="183">
        <f t="shared" si="7"/>
        <v>26.193522205747044</v>
      </c>
      <c r="H43" s="183">
        <f t="shared" si="7"/>
        <v>25.102775052087765</v>
      </c>
      <c r="I43" s="183">
        <f t="shared" si="7"/>
        <v>24.078101060047949</v>
      </c>
      <c r="J43" s="12">
        <f t="shared" si="7"/>
        <v>23.114771974206437</v>
      </c>
      <c r="K43" s="183">
        <f t="shared" si="7"/>
        <v>22.208433236506387</v>
      </c>
      <c r="L43" s="183">
        <f t="shared" si="7"/>
        <v>21.355072337297504</v>
      </c>
      <c r="M43" s="104">
        <f t="shared" si="7"/>
        <v>20.550989992506654</v>
      </c>
      <c r="N43" s="183">
        <f t="shared" si="7"/>
        <v>19.792773883426474</v>
      </c>
      <c r="O43" s="183">
        <f t="shared" si="7"/>
        <v>19.077274721107322</v>
      </c>
      <c r="P43" s="183">
        <f t="shared" si="7"/>
        <v>18.401584420279775</v>
      </c>
      <c r="Q43" s="104">
        <f t="shared" si="7"/>
        <v>17.763016188397192</v>
      </c>
      <c r="S43" s="12">
        <v>40</v>
      </c>
      <c r="T43" s="183">
        <f t="shared" si="6"/>
        <v>17.159086353994443</v>
      </c>
      <c r="U43" s="183">
        <f t="shared" si="6"/>
        <v>16.587497775327723</v>
      </c>
      <c r="V43" s="183">
        <f t="shared" si="6"/>
        <v>16.046124685372138</v>
      </c>
      <c r="W43" s="183">
        <f t="shared" si="6"/>
        <v>15.532998842883821</v>
      </c>
      <c r="X43" s="12">
        <f t="shared" si="6"/>
        <v>15.046296871524907</v>
      </c>
      <c r="Y43" s="183">
        <f t="shared" si="6"/>
        <v>14.584328680143507</v>
      </c>
      <c r="Z43" s="183">
        <f t="shared" si="6"/>
        <v>14.145526867313459</v>
      </c>
      <c r="AA43" s="104">
        <f t="shared" si="6"/>
        <v>13.728437022281607</v>
      </c>
      <c r="AB43" s="183">
        <f t="shared" si="6"/>
        <v>13.331708842638367</v>
      </c>
      <c r="AC43" s="183">
        <f t="shared" si="6"/>
        <v>12.954087996408978</v>
      </c>
      <c r="AD43" s="183">
        <f t="shared" si="6"/>
        <v>12.594408662935933</v>
      </c>
      <c r="AE43" s="183">
        <f t="shared" si="6"/>
        <v>12.251586692957462</v>
      </c>
      <c r="AF43" s="12">
        <f t="shared" si="6"/>
        <v>11.924613333746324</v>
      </c>
      <c r="AG43" s="183">
        <f t="shared" si="6"/>
        <v>11.61254947011364</v>
      </c>
      <c r="AH43" s="183">
        <f t="shared" si="6"/>
        <v>11.314520336555255</v>
      </c>
      <c r="AI43" s="104">
        <f t="shared" si="6"/>
        <v>11.029710659868728</v>
      </c>
      <c r="AJ43" s="183">
        <f t="shared" si="5"/>
        <v>10.757360195238983</v>
      </c>
      <c r="AK43" s="183">
        <f t="shared" si="5"/>
        <v>10.496759622116379</v>
      </c>
      <c r="AL43" s="183">
        <f t="shared" si="5"/>
        <v>10.247246769226566</v>
      </c>
      <c r="AM43" s="183">
        <f t="shared" si="4"/>
        <v>10.008203140785966</v>
      </c>
      <c r="AN43" s="104">
        <f t="shared" si="4"/>
        <v>9.7790507184781994</v>
      </c>
    </row>
    <row r="44" spans="1:40" x14ac:dyDescent="0.4">
      <c r="A44" s="29">
        <v>41</v>
      </c>
      <c r="B44" s="12">
        <f t="shared" si="7"/>
        <v>33.499689221738812</v>
      </c>
      <c r="C44" s="183">
        <f t="shared" si="7"/>
        <v>31.927835223255315</v>
      </c>
      <c r="D44" s="183">
        <f t="shared" si="7"/>
        <v>30.458960792290011</v>
      </c>
      <c r="E44" s="104">
        <f t="shared" si="7"/>
        <v>29.085237886296991</v>
      </c>
      <c r="F44" s="183">
        <f t="shared" si="7"/>
        <v>27.799489451704094</v>
      </c>
      <c r="G44" s="183">
        <f t="shared" si="7"/>
        <v>26.5951317415619</v>
      </c>
      <c r="H44" s="183">
        <f t="shared" si="7"/>
        <v>25.466122002036844</v>
      </c>
      <c r="I44" s="183">
        <f t="shared" si="7"/>
        <v>24.406911007345933</v>
      </c>
      <c r="J44" s="12">
        <f t="shared" si="7"/>
        <v>23.412399974957708</v>
      </c>
      <c r="K44" s="183">
        <f t="shared" si="7"/>
        <v>22.477901439715634</v>
      </c>
      <c r="L44" s="183">
        <f t="shared" si="7"/>
        <v>21.599103707533814</v>
      </c>
      <c r="M44" s="104">
        <f t="shared" si="7"/>
        <v>20.77203854699437</v>
      </c>
      <c r="N44" s="183">
        <f t="shared" si="7"/>
        <v>19.993051810986994</v>
      </c>
      <c r="O44" s="183">
        <f t="shared" si="7"/>
        <v>19.258776710894313</v>
      </c>
      <c r="P44" s="183">
        <f t="shared" si="7"/>
        <v>18.566109493090696</v>
      </c>
      <c r="Q44" s="104">
        <f t="shared" si="7"/>
        <v>17.912187292025958</v>
      </c>
      <c r="S44" s="12">
        <v>41</v>
      </c>
      <c r="T44" s="183">
        <f t="shared" si="6"/>
        <v>17.294367956185184</v>
      </c>
      <c r="U44" s="183">
        <f t="shared" si="6"/>
        <v>16.710211663019212</v>
      </c>
      <c r="V44" s="183">
        <f t="shared" si="6"/>
        <v>16.157464156750841</v>
      </c>
      <c r="W44" s="183">
        <f t="shared" si="6"/>
        <v>15.634041458991792</v>
      </c>
      <c r="X44" s="12">
        <f t="shared" si="6"/>
        <v>15.138015916532931</v>
      </c>
      <c r="Y44" s="183">
        <f t="shared" si="6"/>
        <v>14.667603463664477</v>
      </c>
      <c r="Z44" s="183">
        <f t="shared" si="6"/>
        <v>14.221151988087755</v>
      </c>
      <c r="AA44" s="104">
        <f t="shared" si="6"/>
        <v>13.797130700029609</v>
      </c>
      <c r="AB44" s="183">
        <f t="shared" si="6"/>
        <v>13.394120413680717</v>
      </c>
      <c r="AC44" s="183">
        <f t="shared" si="6"/>
        <v>13.01080465865639</v>
      </c>
      <c r="AD44" s="183">
        <f t="shared" si="6"/>
        <v>12.645961546917146</v>
      </c>
      <c r="AE44" s="183">
        <f t="shared" si="6"/>
        <v>12.298456327570729</v>
      </c>
      <c r="AF44" s="12">
        <f t="shared" si="6"/>
        <v>11.967234568283635</v>
      </c>
      <c r="AG44" s="183">
        <f t="shared" si="6"/>
        <v>11.651315907726225</v>
      </c>
      <c r="AH44" s="183">
        <f t="shared" si="6"/>
        <v>11.349788328622354</v>
      </c>
      <c r="AI44" s="104">
        <f t="shared" si="6"/>
        <v>11.061802905626417</v>
      </c>
      <c r="AJ44" s="183">
        <f t="shared" si="5"/>
        <v>10.786568986457782</v>
      </c>
      <c r="AK44" s="183">
        <f t="shared" si="5"/>
        <v>10.523349768527579</v>
      </c>
      <c r="AL44" s="183">
        <f t="shared" si="5"/>
        <v>10.271458236736589</v>
      </c>
      <c r="AM44" s="183">
        <f t="shared" si="4"/>
        <v>10.030253431240061</v>
      </c>
      <c r="AN44" s="104">
        <f t="shared" si="4"/>
        <v>9.7991370167983636</v>
      </c>
    </row>
    <row r="45" spans="1:40" x14ac:dyDescent="0.4">
      <c r="A45" s="29">
        <v>42</v>
      </c>
      <c r="B45" s="12">
        <f t="shared" si="7"/>
        <v>34.158108140335464</v>
      </c>
      <c r="C45" s="183">
        <f t="shared" si="7"/>
        <v>32.521318739017602</v>
      </c>
      <c r="D45" s="183">
        <f t="shared" si="7"/>
        <v>30.99405004166503</v>
      </c>
      <c r="E45" s="104">
        <f t="shared" si="7"/>
        <v>29.567801362454048</v>
      </c>
      <c r="F45" s="183">
        <f t="shared" si="7"/>
        <v>28.234793580102057</v>
      </c>
      <c r="G45" s="183">
        <f t="shared" si="7"/>
        <v>26.987903903728018</v>
      </c>
      <c r="H45" s="183">
        <f t="shared" si="7"/>
        <v>25.820606831255457</v>
      </c>
      <c r="I45" s="183">
        <f t="shared" si="7"/>
        <v>24.726920688414534</v>
      </c>
      <c r="J45" s="12">
        <f t="shared" si="7"/>
        <v>23.701359198988069</v>
      </c>
      <c r="K45" s="183">
        <f t="shared" si="7"/>
        <v>22.73888759294492</v>
      </c>
      <c r="L45" s="183">
        <f t="shared" si="7"/>
        <v>21.834882809211418</v>
      </c>
      <c r="M45" s="104">
        <f t="shared" si="7"/>
        <v>20.985097394693369</v>
      </c>
      <c r="N45" s="183">
        <f t="shared" si="7"/>
        <v>20.185626741333646</v>
      </c>
      <c r="O45" s="183">
        <f t="shared" si="7"/>
        <v>19.432879338987352</v>
      </c>
      <c r="P45" s="183">
        <f t="shared" si="7"/>
        <v>18.723549754153776</v>
      </c>
      <c r="Q45" s="104">
        <f t="shared" si="7"/>
        <v>18.054594073533135</v>
      </c>
      <c r="S45" s="12">
        <v>42</v>
      </c>
      <c r="T45" s="183">
        <f t="shared" si="6"/>
        <v>17.423207577319221</v>
      </c>
      <c r="U45" s="183">
        <f t="shared" si="6"/>
        <v>16.826804430422055</v>
      </c>
      <c r="V45" s="183">
        <f t="shared" si="6"/>
        <v>16.262999200711697</v>
      </c>
      <c r="W45" s="183">
        <f t="shared" si="6"/>
        <v>15.729590032143539</v>
      </c>
      <c r="X45" s="12">
        <f t="shared" si="6"/>
        <v>15.224543317483898</v>
      </c>
      <c r="Y45" s="183">
        <f t="shared" si="6"/>
        <v>14.745979730507743</v>
      </c>
      <c r="Z45" s="183">
        <f t="shared" si="6"/>
        <v>14.29216149116221</v>
      </c>
      <c r="AA45" s="104">
        <f t="shared" si="6"/>
        <v>13.861480749442256</v>
      </c>
      <c r="AB45" s="183">
        <f t="shared" si="6"/>
        <v>13.452448984748333</v>
      </c>
      <c r="AC45" s="183">
        <f t="shared" si="6"/>
        <v>13.063687327418545</v>
      </c>
      <c r="AD45" s="183">
        <f t="shared" si="6"/>
        <v>12.693917718062462</v>
      </c>
      <c r="AE45" s="183">
        <f t="shared" si="6"/>
        <v>12.341954828371907</v>
      </c>
      <c r="AF45" s="12">
        <f t="shared" si="6"/>
        <v>12.006698674336699</v>
      </c>
      <c r="AG45" s="183">
        <f t="shared" si="6"/>
        <v>11.687127859331387</v>
      </c>
      <c r="AH45" s="183">
        <f t="shared" si="6"/>
        <v>11.38229339043535</v>
      </c>
      <c r="AI45" s="104">
        <f t="shared" si="6"/>
        <v>11.09131301666797</v>
      </c>
      <c r="AJ45" s="183">
        <f t="shared" si="5"/>
        <v>10.813366042621819</v>
      </c>
      <c r="AK45" s="183">
        <f t="shared" si="5"/>
        <v>10.547688575311286</v>
      </c>
      <c r="AL45" s="183">
        <f t="shared" si="5"/>
        <v>10.293569165969487</v>
      </c>
      <c r="AM45" s="183">
        <f t="shared" si="4"/>
        <v>10.050344812063836</v>
      </c>
      <c r="AN45" s="104">
        <f t="shared" si="4"/>
        <v>9.8173972879985119</v>
      </c>
    </row>
    <row r="46" spans="1:40" x14ac:dyDescent="0.4">
      <c r="A46" s="29">
        <v>43</v>
      </c>
      <c r="B46" s="12">
        <f t="shared" si="7"/>
        <v>34.81000805973806</v>
      </c>
      <c r="C46" s="183">
        <f t="shared" si="7"/>
        <v>33.107475297795155</v>
      </c>
      <c r="D46" s="183">
        <f t="shared" si="7"/>
        <v>31.521231568142884</v>
      </c>
      <c r="E46" s="104">
        <f t="shared" si="7"/>
        <v>30.042065221085068</v>
      </c>
      <c r="F46" s="183">
        <f t="shared" si="7"/>
        <v>28.661562333433388</v>
      </c>
      <c r="G46" s="183">
        <f t="shared" si="7"/>
        <v>27.372033157680214</v>
      </c>
      <c r="H46" s="183">
        <f t="shared" si="7"/>
        <v>26.166445689029718</v>
      </c>
      <c r="I46" s="183">
        <f t="shared" si="7"/>
        <v>25.03836563349347</v>
      </c>
      <c r="J46" s="12">
        <f t="shared" si="7"/>
        <v>23.981902134939872</v>
      </c>
      <c r="K46" s="183">
        <f t="shared" si="7"/>
        <v>22.991658685660937</v>
      </c>
      <c r="L46" s="183">
        <f t="shared" si="7"/>
        <v>22.062688704552095</v>
      </c>
      <c r="M46" s="104">
        <f t="shared" si="7"/>
        <v>21.190455320186377</v>
      </c>
      <c r="N46" s="183">
        <f t="shared" si="7"/>
        <v>20.370794943590049</v>
      </c>
      <c r="O46" s="183">
        <f t="shared" si="7"/>
        <v>19.59988425802144</v>
      </c>
      <c r="P46" s="183">
        <f t="shared" si="7"/>
        <v>18.874210291056244</v>
      </c>
      <c r="Q46" s="104">
        <f t="shared" si="7"/>
        <v>18.190543268289389</v>
      </c>
      <c r="S46" s="12">
        <v>43</v>
      </c>
      <c r="T46" s="183">
        <f t="shared" si="6"/>
        <v>17.545911978399261</v>
      </c>
      <c r="U46" s="183">
        <f t="shared" si="6"/>
        <v>16.937581406576776</v>
      </c>
      <c r="V46" s="183">
        <f t="shared" si="6"/>
        <v>16.363032417736203</v>
      </c>
      <c r="W46" s="183">
        <f t="shared" si="6"/>
        <v>15.819943292807128</v>
      </c>
      <c r="X46" s="12">
        <f t="shared" si="6"/>
        <v>15.306172941022545</v>
      </c>
      <c r="Y46" s="183">
        <f t="shared" si="6"/>
        <v>14.819745628713171</v>
      </c>
      <c r="Z46" s="183">
        <f t="shared" si="6"/>
        <v>14.358837080903482</v>
      </c>
      <c r="AA46" s="104">
        <f t="shared" si="6"/>
        <v>13.921761826175414</v>
      </c>
      <c r="AB46" s="183">
        <f t="shared" si="6"/>
        <v>13.506961667989096</v>
      </c>
      <c r="AC46" s="183">
        <f t="shared" si="6"/>
        <v>13.112995177080229</v>
      </c>
      <c r="AD46" s="183">
        <f t="shared" si="6"/>
        <v>12.738528109825547</v>
      </c>
      <c r="AE46" s="183">
        <f t="shared" si="6"/>
        <v>12.382324666702464</v>
      </c>
      <c r="AF46" s="12">
        <f t="shared" si="6"/>
        <v>12.04323951327472</v>
      </c>
      <c r="AG46" s="183">
        <f t="shared" si="6"/>
        <v>11.72021049360867</v>
      </c>
      <c r="AH46" s="183">
        <f t="shared" si="6"/>
        <v>11.412251972751475</v>
      </c>
      <c r="AI46" s="104">
        <f t="shared" si="6"/>
        <v>11.118448750959052</v>
      </c>
      <c r="AJ46" s="183">
        <f t="shared" si="5"/>
        <v>10.837950497818182</v>
      </c>
      <c r="AK46" s="183">
        <f t="shared" si="5"/>
        <v>10.56996665932383</v>
      </c>
      <c r="AL46" s="183">
        <f t="shared" si="5"/>
        <v>10.313761795405924</v>
      </c>
      <c r="AM46" s="183">
        <f t="shared" si="4"/>
        <v>10.068651309397572</v>
      </c>
      <c r="AN46" s="104">
        <f t="shared" si="4"/>
        <v>9.8339975345441015</v>
      </c>
    </row>
    <row r="47" spans="1:40" x14ac:dyDescent="0.4">
      <c r="A47" s="29">
        <v>44</v>
      </c>
      <c r="B47" s="12">
        <f t="shared" si="7"/>
        <v>35.455453524493137</v>
      </c>
      <c r="C47" s="183">
        <f t="shared" si="7"/>
        <v>33.686395355847068</v>
      </c>
      <c r="D47" s="183">
        <f t="shared" si="7"/>
        <v>32.04062223462352</v>
      </c>
      <c r="E47" s="104">
        <f t="shared" si="7"/>
        <v>30.508172207454617</v>
      </c>
      <c r="F47" s="183">
        <f t="shared" si="7"/>
        <v>29.079963071993518</v>
      </c>
      <c r="G47" s="183">
        <f t="shared" si="7"/>
        <v>27.747709689662802</v>
      </c>
      <c r="H47" s="183">
        <f t="shared" si="7"/>
        <v>26.503849452711911</v>
      </c>
      <c r="I47" s="183">
        <f t="shared" si="7"/>
        <v>25.341475069093399</v>
      </c>
      <c r="J47" s="12">
        <f t="shared" si="7"/>
        <v>24.254273917417347</v>
      </c>
      <c r="K47" s="183">
        <f t="shared" si="7"/>
        <v>23.236473303303576</v>
      </c>
      <c r="L47" s="183">
        <f t="shared" si="7"/>
        <v>22.282791018890912</v>
      </c>
      <c r="M47" s="104">
        <f t="shared" si="7"/>
        <v>21.38839067005916</v>
      </c>
      <c r="N47" s="183">
        <f t="shared" si="7"/>
        <v>20.548841291913504</v>
      </c>
      <c r="O47" s="183">
        <f t="shared" si="7"/>
        <v>19.760080823042149</v>
      </c>
      <c r="P47" s="183">
        <f t="shared" si="7"/>
        <v>19.018383053642339</v>
      </c>
      <c r="Q47" s="104">
        <f t="shared" si="7"/>
        <v>18.32032770242424</v>
      </c>
      <c r="S47" s="12">
        <v>44</v>
      </c>
      <c r="T47" s="183">
        <f t="shared" si="6"/>
        <v>17.6627733127612</v>
      </c>
      <c r="U47" s="183">
        <f t="shared" si="6"/>
        <v>17.04283269033423</v>
      </c>
      <c r="V47" s="183">
        <f t="shared" si="6"/>
        <v>16.457850632925311</v>
      </c>
      <c r="W47" s="183">
        <f t="shared" si="6"/>
        <v>15.905383728422818</v>
      </c>
      <c r="X47" s="12">
        <f t="shared" si="6"/>
        <v>15.38318201983259</v>
      </c>
      <c r="Y47" s="183">
        <f t="shared" si="6"/>
        <v>14.889172356435925</v>
      </c>
      <c r="Z47" s="183">
        <f t="shared" si="6"/>
        <v>14.421443268453974</v>
      </c>
      <c r="AA47" s="104">
        <f t="shared" si="6"/>
        <v>13.978231218899687</v>
      </c>
      <c r="AB47" s="183">
        <f t="shared" si="6"/>
        <v>13.55790810092439</v>
      </c>
      <c r="AC47" s="183">
        <f t="shared" si="6"/>
        <v>13.158969862079468</v>
      </c>
      <c r="AD47" s="183">
        <f t="shared" si="6"/>
        <v>12.780026148674926</v>
      </c>
      <c r="AE47" s="183">
        <f t="shared" si="6"/>
        <v>12.419790873969806</v>
      </c>
      <c r="AF47" s="12">
        <f t="shared" si="6"/>
        <v>12.077073623402519</v>
      </c>
      <c r="AG47" s="183">
        <f t="shared" si="6"/>
        <v>11.750771818576139</v>
      </c>
      <c r="AH47" s="183">
        <f t="shared" si="6"/>
        <v>11.439863569356199</v>
      </c>
      <c r="AI47" s="104">
        <f t="shared" si="6"/>
        <v>11.143401150307175</v>
      </c>
      <c r="AJ47" s="183">
        <f t="shared" si="5"/>
        <v>10.860505043869892</v>
      </c>
      <c r="AK47" s="183">
        <f t="shared" si="5"/>
        <v>10.590358498236917</v>
      </c>
      <c r="AL47" s="183">
        <f t="shared" si="5"/>
        <v>10.332202552882123</v>
      </c>
      <c r="AM47" s="183">
        <f t="shared" si="4"/>
        <v>10.085331489200522</v>
      </c>
      <c r="AN47" s="104">
        <f t="shared" si="4"/>
        <v>9.849088667767365</v>
      </c>
    </row>
    <row r="48" spans="1:40" x14ac:dyDescent="0.4">
      <c r="A48" s="29">
        <v>45</v>
      </c>
      <c r="B48" s="12">
        <f t="shared" si="7"/>
        <v>36.09450844009222</v>
      </c>
      <c r="C48" s="183">
        <f t="shared" si="7"/>
        <v>34.258168252688449</v>
      </c>
      <c r="D48" s="183">
        <f t="shared" si="7"/>
        <v>32.55233717696899</v>
      </c>
      <c r="E48" s="104">
        <f t="shared" si="7"/>
        <v>30.966262611749009</v>
      </c>
      <c r="F48" s="183">
        <f t="shared" si="7"/>
        <v>29.490159874503448</v>
      </c>
      <c r="G48" s="183">
        <f t="shared" si="7"/>
        <v>28.11511950089271</v>
      </c>
      <c r="H48" s="183">
        <f t="shared" si="7"/>
        <v>26.833023856304308</v>
      </c>
      <c r="I48" s="183">
        <f t="shared" si="7"/>
        <v>25.63647208670891</v>
      </c>
      <c r="J48" s="12">
        <f t="shared" si="7"/>
        <v>24.518712541181891</v>
      </c>
      <c r="K48" s="183">
        <f t="shared" si="7"/>
        <v>23.473581891819443</v>
      </c>
      <c r="L48" s="183">
        <f t="shared" si="7"/>
        <v>22.49545025979798</v>
      </c>
      <c r="M48" s="104">
        <f t="shared" si="7"/>
        <v>21.579171730177503</v>
      </c>
      <c r="N48" s="183">
        <f t="shared" si="7"/>
        <v>20.720039703762989</v>
      </c>
      <c r="O48" s="183">
        <f t="shared" si="7"/>
        <v>19.913746592846184</v>
      </c>
      <c r="P48" s="183">
        <f t="shared" si="7"/>
        <v>19.156347419753434</v>
      </c>
      <c r="Q48" s="104">
        <f t="shared" si="7"/>
        <v>18.444226923555359</v>
      </c>
      <c r="S48" s="12">
        <v>45</v>
      </c>
      <c r="T48" s="183">
        <f t="shared" si="6"/>
        <v>17.774069821677333</v>
      </c>
      <c r="U48" s="183">
        <f t="shared" si="6"/>
        <v>17.142833910056275</v>
      </c>
      <c r="V48" s="183">
        <f t="shared" si="6"/>
        <v>16.547725718412618</v>
      </c>
      <c r="W48" s="183">
        <f t="shared" si="6"/>
        <v>15.98617846659368</v>
      </c>
      <c r="X48" s="12">
        <f t="shared" si="6"/>
        <v>15.455832094181687</v>
      </c>
      <c r="Y48" s="183">
        <f t="shared" si="6"/>
        <v>14.954515158998518</v>
      </c>
      <c r="Z48" s="183">
        <f t="shared" si="6"/>
        <v>14.480228421083543</v>
      </c>
      <c r="AA48" s="104">
        <f t="shared" si="6"/>
        <v>14.031129947447013</v>
      </c>
      <c r="AB48" s="183">
        <f t="shared" si="6"/>
        <v>13.605521589648962</v>
      </c>
      <c r="AC48" s="183">
        <f t="shared" si="6"/>
        <v>13.201836701239598</v>
      </c>
      <c r="AD48" s="183">
        <f t="shared" si="6"/>
        <v>12.81862897551156</v>
      </c>
      <c r="AE48" s="183">
        <f t="shared" si="6"/>
        <v>12.454562296027662</v>
      </c>
      <c r="AF48" s="12">
        <f t="shared" si="6"/>
        <v>12.10840150315048</v>
      </c>
      <c r="AG48" s="183">
        <f t="shared" si="6"/>
        <v>11.77900398944678</v>
      </c>
      <c r="AH48" s="183">
        <f t="shared" si="6"/>
        <v>11.465312045489583</v>
      </c>
      <c r="AI48" s="104">
        <f t="shared" ref="AI48:AN58" si="8">(1-((1+AI$2*0.01)^(-$A48)))/(AI$2*0.01)</f>
        <v>11.166345885339931</v>
      </c>
      <c r="AJ48" s="183">
        <f t="shared" si="8"/>
        <v>10.881197287954031</v>
      </c>
      <c r="AK48" s="183">
        <f t="shared" si="8"/>
        <v>10.609023797013196</v>
      </c>
      <c r="AL48" s="183">
        <f t="shared" si="8"/>
        <v>10.34904342728961</v>
      </c>
      <c r="AM48" s="183">
        <f t="shared" si="8"/>
        <v>10.100529830706625</v>
      </c>
      <c r="AN48" s="104">
        <f t="shared" si="8"/>
        <v>9.8628078797885141</v>
      </c>
    </row>
    <row r="49" spans="1:40" x14ac:dyDescent="0.4">
      <c r="A49" s="29">
        <v>46</v>
      </c>
      <c r="B49" s="12">
        <f t="shared" si="7"/>
        <v>36.727236079299239</v>
      </c>
      <c r="C49" s="183">
        <f t="shared" si="7"/>
        <v>34.822882224877496</v>
      </c>
      <c r="D49" s="183">
        <f t="shared" si="7"/>
        <v>33.056489829526086</v>
      </c>
      <c r="E49" s="104">
        <f t="shared" si="7"/>
        <v>31.416474311301236</v>
      </c>
      <c r="F49" s="183">
        <f t="shared" si="7"/>
        <v>29.892313602454362</v>
      </c>
      <c r="G49" s="183">
        <f t="shared" si="7"/>
        <v>28.47444449965057</v>
      </c>
      <c r="H49" s="183">
        <f t="shared" si="7"/>
        <v>27.154169615906643</v>
      </c>
      <c r="I49" s="183">
        <f t="shared" si="7"/>
        <v>25.923573807015966</v>
      </c>
      <c r="J49" s="12">
        <f t="shared" si="7"/>
        <v>24.775449069108632</v>
      </c>
      <c r="K49" s="183">
        <f t="shared" si="7"/>
        <v>23.703227013868705</v>
      </c>
      <c r="L49" s="183">
        <f t="shared" si="7"/>
        <v>22.700918125408677</v>
      </c>
      <c r="M49" s="104">
        <f t="shared" si="7"/>
        <v>21.763057089327713</v>
      </c>
      <c r="N49" s="183">
        <f t="shared" si="7"/>
        <v>20.884653561310564</v>
      </c>
      <c r="O49" s="183">
        <f t="shared" si="7"/>
        <v>20.061147810883629</v>
      </c>
      <c r="P49" s="183">
        <f t="shared" si="7"/>
        <v>19.288370736606158</v>
      </c>
      <c r="Q49" s="104">
        <f t="shared" si="7"/>
        <v>18.562507802916812</v>
      </c>
      <c r="S49" s="12">
        <v>46</v>
      </c>
      <c r="T49" s="183">
        <f t="shared" ref="T49:AI58" si="9">(1-((1+T$2*0.01)^(-$A49)))/(T$2*0.01)</f>
        <v>17.880066496835553</v>
      </c>
      <c r="U49" s="183">
        <f t="shared" si="9"/>
        <v>17.237846945421637</v>
      </c>
      <c r="V49" s="183">
        <f t="shared" si="9"/>
        <v>16.632915372902957</v>
      </c>
      <c r="W49" s="183">
        <f t="shared" si="9"/>
        <v>16.062580110254071</v>
      </c>
      <c r="X49" s="12">
        <f t="shared" si="9"/>
        <v>15.524369900171406</v>
      </c>
      <c r="Y49" s="183">
        <f t="shared" si="9"/>
        <v>15.016014267292723</v>
      </c>
      <c r="Z49" s="183">
        <f t="shared" si="9"/>
        <v>14.535425747496285</v>
      </c>
      <c r="AA49" s="104">
        <f t="shared" si="9"/>
        <v>14.080683791519451</v>
      </c>
      <c r="AB49" s="183">
        <f t="shared" si="9"/>
        <v>13.65002017724202</v>
      </c>
      <c r="AC49" s="183">
        <f t="shared" si="9"/>
        <v>13.241805782041583</v>
      </c>
      <c r="AD49" s="183">
        <f t="shared" si="9"/>
        <v>12.854538581871218</v>
      </c>
      <c r="AE49" s="183">
        <f t="shared" si="9"/>
        <v>12.486832757334255</v>
      </c>
      <c r="AF49" s="12">
        <f t="shared" si="9"/>
        <v>12.137408799213407</v>
      </c>
      <c r="AG49" s="183">
        <f t="shared" si="9"/>
        <v>11.805084516809959</v>
      </c>
      <c r="AH49" s="183">
        <f t="shared" si="9"/>
        <v>11.488766862202381</v>
      </c>
      <c r="AI49" s="104">
        <f t="shared" si="9"/>
        <v>11.187444492266602</v>
      </c>
      <c r="AJ49" s="183">
        <f t="shared" si="8"/>
        <v>10.900180998122964</v>
      </c>
      <c r="AK49" s="183">
        <f t="shared" si="8"/>
        <v>10.626108738684847</v>
      </c>
      <c r="AL49" s="183">
        <f t="shared" si="8"/>
        <v>10.36442322126905</v>
      </c>
      <c r="AM49" s="183">
        <f t="shared" si="8"/>
        <v>10.114377977864807</v>
      </c>
      <c r="AN49" s="104">
        <f t="shared" si="8"/>
        <v>9.8752798907168309</v>
      </c>
    </row>
    <row r="50" spans="1:40" x14ac:dyDescent="0.4">
      <c r="A50" s="29">
        <v>47</v>
      </c>
      <c r="B50" s="12">
        <f t="shared" si="7"/>
        <v>37.353699088415063</v>
      </c>
      <c r="C50" s="183">
        <f t="shared" si="7"/>
        <v>35.380624419632078</v>
      </c>
      <c r="D50" s="183">
        <f t="shared" si="7"/>
        <v>33.553191950272009</v>
      </c>
      <c r="E50" s="104">
        <f t="shared" si="7"/>
        <v>31.858942812089666</v>
      </c>
      <c r="F50" s="183">
        <f t="shared" si="7"/>
        <v>30.286581963190546</v>
      </c>
      <c r="G50" s="183">
        <f t="shared" si="7"/>
        <v>28.825862591345302</v>
      </c>
      <c r="H50" s="183">
        <f t="shared" si="7"/>
        <v>27.467482552104041</v>
      </c>
      <c r="I50" s="183">
        <f t="shared" si="7"/>
        <v>26.202991539674905</v>
      </c>
      <c r="J50" s="12">
        <f t="shared" si="7"/>
        <v>25.024707834086051</v>
      </c>
      <c r="K50" s="183">
        <f t="shared" si="7"/>
        <v>23.925643596967269</v>
      </c>
      <c r="L50" s="183">
        <f t="shared" si="7"/>
        <v>22.899437802327224</v>
      </c>
      <c r="M50" s="104">
        <f t="shared" si="7"/>
        <v>21.940295989713459</v>
      </c>
      <c r="N50" s="183">
        <f t="shared" si="7"/>
        <v>21.042936116644771</v>
      </c>
      <c r="O50" s="183">
        <f t="shared" si="7"/>
        <v>20.202539866555043</v>
      </c>
      <c r="P50" s="183">
        <f t="shared" si="7"/>
        <v>19.414708838857564</v>
      </c>
      <c r="Q50" s="104">
        <f t="shared" ref="C50:Q58" si="10">(1-((1+Q$2*0.01)^(-$A50)))/(Q$2*0.01)</f>
        <v>18.675425110183113</v>
      </c>
      <c r="S50" s="12">
        <v>47</v>
      </c>
      <c r="T50" s="183">
        <f t="shared" si="9"/>
        <v>17.981015711271958</v>
      </c>
      <c r="U50" s="183">
        <f t="shared" si="9"/>
        <v>17.32812061322721</v>
      </c>
      <c r="V50" s="183">
        <f t="shared" si="9"/>
        <v>16.713663860571522</v>
      </c>
      <c r="W50" s="183">
        <f t="shared" si="9"/>
        <v>16.134827527427021</v>
      </c>
      <c r="X50" s="12">
        <f t="shared" si="9"/>
        <v>15.589028207708871</v>
      </c>
      <c r="Y50" s="183">
        <f t="shared" si="9"/>
        <v>15.073895780981386</v>
      </c>
      <c r="Z50" s="183">
        <f t="shared" si="9"/>
        <v>14.587254223001207</v>
      </c>
      <c r="AA50" s="104">
        <f t="shared" si="9"/>
        <v>14.127104254350774</v>
      </c>
      <c r="AB50" s="183">
        <f t="shared" si="9"/>
        <v>13.691607642282262</v>
      </c>
      <c r="AC50" s="183">
        <f t="shared" si="9"/>
        <v>13.279072990248562</v>
      </c>
      <c r="AD50" s="183">
        <f t="shared" si="9"/>
        <v>12.887942866856948</v>
      </c>
      <c r="AE50" s="183">
        <f t="shared" si="9"/>
        <v>12.516782141377499</v>
      </c>
      <c r="AF50" s="12">
        <f t="shared" si="9"/>
        <v>12.164267406679082</v>
      </c>
      <c r="AG50" s="183">
        <f t="shared" si="9"/>
        <v>11.829177382734374</v>
      </c>
      <c r="AH50" s="183">
        <f t="shared" si="9"/>
        <v>11.510384204794821</v>
      </c>
      <c r="AI50" s="104">
        <f t="shared" si="9"/>
        <v>11.20684551013021</v>
      </c>
      <c r="AJ50" s="183">
        <f t="shared" si="8"/>
        <v>10.91759724598437</v>
      </c>
      <c r="AK50" s="183">
        <f t="shared" si="8"/>
        <v>10.641747129230982</v>
      </c>
      <c r="AL50" s="183">
        <f t="shared" si="8"/>
        <v>10.378468695222876</v>
      </c>
      <c r="AM50" s="183">
        <f t="shared" si="8"/>
        <v>10.126995879603468</v>
      </c>
      <c r="AN50" s="104">
        <f t="shared" si="8"/>
        <v>9.8866180824698464</v>
      </c>
    </row>
    <row r="51" spans="1:40" x14ac:dyDescent="0.4">
      <c r="A51" s="29">
        <v>48</v>
      </c>
      <c r="B51" s="12">
        <f t="shared" ref="B51:B58" si="11">(1-((1+B$2*0.01)^(-$A51)))/(B$2*0.01)</f>
        <v>37.97395949348028</v>
      </c>
      <c r="C51" s="183">
        <f t="shared" si="10"/>
        <v>35.931480908278608</v>
      </c>
      <c r="D51" s="183">
        <f t="shared" si="10"/>
        <v>34.042553645588171</v>
      </c>
      <c r="E51" s="104">
        <f t="shared" si="10"/>
        <v>32.293801289523024</v>
      </c>
      <c r="F51" s="183">
        <f t="shared" si="10"/>
        <v>30.673119571755436</v>
      </c>
      <c r="G51" s="183">
        <f t="shared" si="10"/>
        <v>29.169547766596875</v>
      </c>
      <c r="H51" s="183">
        <f t="shared" si="10"/>
        <v>27.773153709369794</v>
      </c>
      <c r="I51" s="183">
        <f t="shared" si="10"/>
        <v>26.474930938856353</v>
      </c>
      <c r="J51" s="12">
        <f t="shared" si="10"/>
        <v>25.266706635035</v>
      </c>
      <c r="K51" s="183">
        <f t="shared" si="10"/>
        <v>24.141059173818181</v>
      </c>
      <c r="L51" s="183">
        <f t="shared" si="10"/>
        <v>23.091244253456253</v>
      </c>
      <c r="M51" s="104">
        <f t="shared" si="10"/>
        <v>22.111128664784061</v>
      </c>
      <c r="N51" s="183">
        <f t="shared" si="10"/>
        <v>21.195130881389208</v>
      </c>
      <c r="O51" s="183">
        <f t="shared" si="10"/>
        <v>20.338167737702676</v>
      </c>
      <c r="P51" s="183">
        <f t="shared" si="10"/>
        <v>19.535606544361308</v>
      </c>
      <c r="Q51" s="104">
        <f t="shared" si="10"/>
        <v>18.783222062227317</v>
      </c>
      <c r="S51" s="12">
        <v>48</v>
      </c>
      <c r="T51" s="183">
        <f t="shared" si="9"/>
        <v>18.077157820259007</v>
      </c>
      <c r="U51" s="183">
        <f t="shared" si="9"/>
        <v>17.413891318980721</v>
      </c>
      <c r="V51" s="183">
        <f t="shared" si="9"/>
        <v>16.790202711442202</v>
      </c>
      <c r="W51" s="183">
        <f t="shared" si="9"/>
        <v>16.203146598039734</v>
      </c>
      <c r="X51" s="12">
        <f t="shared" si="9"/>
        <v>15.650026611046105</v>
      </c>
      <c r="Y51" s="183">
        <f t="shared" si="9"/>
        <v>15.128372499747186</v>
      </c>
      <c r="Z51" s="183">
        <f t="shared" si="9"/>
        <v>14.635919458217096</v>
      </c>
      <c r="AA51" s="104">
        <f t="shared" si="9"/>
        <v>14.170589465433979</v>
      </c>
      <c r="AB51" s="183">
        <f t="shared" si="9"/>
        <v>13.730474432039497</v>
      </c>
      <c r="AC51" s="183">
        <f t="shared" si="9"/>
        <v>13.313820969928729</v>
      </c>
      <c r="AD51" s="183">
        <f t="shared" si="9"/>
        <v>12.919016620332044</v>
      </c>
      <c r="AE51" s="183">
        <f t="shared" si="9"/>
        <v>12.544577393389792</v>
      </c>
      <c r="AF51" s="12">
        <f t="shared" si="9"/>
        <v>12.189136487665817</v>
      </c>
      <c r="AG51" s="183">
        <f t="shared" si="9"/>
        <v>11.851434071810043</v>
      </c>
      <c r="AH51" s="183">
        <f t="shared" si="9"/>
        <v>11.530308022852369</v>
      </c>
      <c r="AI51" s="104">
        <f t="shared" si="9"/>
        <v>11.224685526556513</v>
      </c>
      <c r="AJ51" s="183">
        <f t="shared" si="8"/>
        <v>10.933575455031532</v>
      </c>
      <c r="AK51" s="183">
        <f t="shared" si="8"/>
        <v>10.656061445520349</v>
      </c>
      <c r="AL51" s="183">
        <f t="shared" si="8"/>
        <v>10.391295612075686</v>
      </c>
      <c r="AM51" s="183">
        <f t="shared" si="8"/>
        <v>10.13849282879587</v>
      </c>
      <c r="AN51" s="104">
        <f t="shared" si="8"/>
        <v>9.8969255295180414</v>
      </c>
    </row>
    <row r="52" spans="1:40" x14ac:dyDescent="0.4">
      <c r="A52" s="29">
        <v>49</v>
      </c>
      <c r="B52" s="12">
        <f t="shared" si="11"/>
        <v>38.588078706416127</v>
      </c>
      <c r="C52" s="183">
        <f t="shared" si="10"/>
        <v>36.475536699534423</v>
      </c>
      <c r="D52" s="183">
        <f t="shared" si="10"/>
        <v>34.524683394668145</v>
      </c>
      <c r="E52" s="104">
        <f t="shared" si="10"/>
        <v>32.721180628523854</v>
      </c>
      <c r="F52" s="183">
        <f t="shared" si="10"/>
        <v>31.052078011524941</v>
      </c>
      <c r="G52" s="183">
        <f t="shared" si="10"/>
        <v>29.505670187380804</v>
      </c>
      <c r="H52" s="183">
        <f t="shared" si="10"/>
        <v>28.071369472555894</v>
      </c>
      <c r="I52" s="183">
        <f t="shared" si="10"/>
        <v>26.739592154604725</v>
      </c>
      <c r="J52" s="12">
        <f t="shared" si="10"/>
        <v>25.501656927218448</v>
      </c>
      <c r="K52" s="183">
        <f t="shared" si="10"/>
        <v>24.34969411507814</v>
      </c>
      <c r="L52" s="183">
        <f t="shared" si="10"/>
        <v>23.276564496092998</v>
      </c>
      <c r="M52" s="104">
        <f t="shared" si="10"/>
        <v>22.275786664852106</v>
      </c>
      <c r="N52" s="183">
        <f t="shared" si="10"/>
        <v>21.341472001335777</v>
      </c>
      <c r="O52" s="183">
        <f t="shared" si="10"/>
        <v>20.468266415062519</v>
      </c>
      <c r="P52" s="183">
        <f t="shared" si="10"/>
        <v>19.651298128575412</v>
      </c>
      <c r="Q52" s="104">
        <f t="shared" si="10"/>
        <v>18.886130846995052</v>
      </c>
      <c r="S52" s="12">
        <v>49</v>
      </c>
      <c r="T52" s="183">
        <f t="shared" si="9"/>
        <v>18.168721733580007</v>
      </c>
      <c r="U52" s="183">
        <f t="shared" si="9"/>
        <v>17.495383675991185</v>
      </c>
      <c r="V52" s="183">
        <f t="shared" si="9"/>
        <v>16.862751385253272</v>
      </c>
      <c r="W52" s="183">
        <f t="shared" si="9"/>
        <v>16.267750920132134</v>
      </c>
      <c r="X52" s="12">
        <f t="shared" si="9"/>
        <v>15.707572274571799</v>
      </c>
      <c r="Y52" s="183">
        <f t="shared" si="9"/>
        <v>15.179644705644412</v>
      </c>
      <c r="Z52" s="183">
        <f t="shared" si="9"/>
        <v>14.681614514757836</v>
      </c>
      <c r="AA52" s="104">
        <f t="shared" si="9"/>
        <v>14.211325026167662</v>
      </c>
      <c r="AB52" s="183">
        <f t="shared" si="9"/>
        <v>13.766798534616353</v>
      </c>
      <c r="AC52" s="183">
        <f t="shared" si="9"/>
        <v>13.346220018581565</v>
      </c>
      <c r="AD52" s="183">
        <f t="shared" si="9"/>
        <v>12.94792243751818</v>
      </c>
      <c r="AE52" s="183">
        <f t="shared" si="9"/>
        <v>12.570373450941801</v>
      </c>
      <c r="AF52" s="12">
        <f t="shared" si="9"/>
        <v>12.212163414505385</v>
      </c>
      <c r="AG52" s="183">
        <f t="shared" si="9"/>
        <v>11.871994523612051</v>
      </c>
      <c r="AH52" s="183">
        <f t="shared" si="9"/>
        <v>11.548670988804027</v>
      </c>
      <c r="AI52" s="104">
        <f t="shared" si="9"/>
        <v>11.241090139362312</v>
      </c>
      <c r="AJ52" s="183">
        <f t="shared" si="8"/>
        <v>10.948234362414249</v>
      </c>
      <c r="AK52" s="183">
        <f t="shared" si="8"/>
        <v>10.669163794526636</v>
      </c>
      <c r="AL52" s="183">
        <f t="shared" si="8"/>
        <v>10.403009691393322</v>
      </c>
      <c r="AM52" s="183">
        <f t="shared" si="8"/>
        <v>10.148968408925622</v>
      </c>
      <c r="AN52" s="104">
        <f t="shared" si="8"/>
        <v>9.9062959359254918</v>
      </c>
    </row>
    <row r="53" spans="1:40" x14ac:dyDescent="0.4">
      <c r="A53" s="29">
        <v>50</v>
      </c>
      <c r="B53" s="12">
        <f t="shared" si="11"/>
        <v>39.196117531105081</v>
      </c>
      <c r="C53" s="183">
        <f t="shared" si="10"/>
        <v>37.012875752626599</v>
      </c>
      <c r="D53" s="183">
        <f t="shared" si="10"/>
        <v>34.999688073564677</v>
      </c>
      <c r="E53" s="104">
        <f t="shared" si="10"/>
        <v>33.14120946292271</v>
      </c>
      <c r="F53" s="183">
        <f t="shared" si="10"/>
        <v>31.423605893651906</v>
      </c>
      <c r="G53" s="183">
        <f t="shared" si="10"/>
        <v>29.834396271277068</v>
      </c>
      <c r="H53" s="183">
        <f t="shared" si="10"/>
        <v>28.362311680542337</v>
      </c>
      <c r="I53" s="183">
        <f t="shared" si="10"/>
        <v>26.997169980150588</v>
      </c>
      <c r="J53" s="12">
        <f t="shared" si="10"/>
        <v>25.729764007008203</v>
      </c>
      <c r="K53" s="183">
        <f t="shared" si="10"/>
        <v>24.551761854797231</v>
      </c>
      <c r="L53" s="183">
        <f t="shared" si="10"/>
        <v>23.455617870621257</v>
      </c>
      <c r="M53" s="104">
        <f t="shared" si="10"/>
        <v>22.434493170941789</v>
      </c>
      <c r="N53" s="183">
        <f t="shared" si="10"/>
        <v>21.482184616669013</v>
      </c>
      <c r="O53" s="183">
        <f t="shared" si="10"/>
        <v>20.593061309412487</v>
      </c>
      <c r="P53" s="183">
        <f t="shared" si="10"/>
        <v>19.762007778541065</v>
      </c>
      <c r="Q53" s="104">
        <f t="shared" si="10"/>
        <v>18.984373123622962</v>
      </c>
      <c r="S53" s="12">
        <v>50</v>
      </c>
      <c r="T53" s="183">
        <f t="shared" si="9"/>
        <v>18.255925460552387</v>
      </c>
      <c r="U53" s="183">
        <f t="shared" si="9"/>
        <v>17.572811093578323</v>
      </c>
      <c r="V53" s="183">
        <f t="shared" si="9"/>
        <v>16.931517900713999</v>
      </c>
      <c r="W53" s="183">
        <f t="shared" si="9"/>
        <v>16.328842477666324</v>
      </c>
      <c r="X53" s="12">
        <f t="shared" si="9"/>
        <v>15.761860636388489</v>
      </c>
      <c r="Y53" s="183">
        <f t="shared" si="9"/>
        <v>15.227900899430034</v>
      </c>
      <c r="Z53" s="183">
        <f t="shared" si="9"/>
        <v>14.724520671134119</v>
      </c>
      <c r="AA53" s="104">
        <f t="shared" si="9"/>
        <v>14.249484802030596</v>
      </c>
      <c r="AB53" s="183">
        <f t="shared" si="9"/>
        <v>13.800746294033974</v>
      </c>
      <c r="AC53" s="183">
        <f t="shared" si="9"/>
        <v>13.376428921754373</v>
      </c>
      <c r="AD53" s="183">
        <f t="shared" si="9"/>
        <v>12.974811569784354</v>
      </c>
      <c r="AE53" s="183">
        <f t="shared" si="9"/>
        <v>12.594314107602601</v>
      </c>
      <c r="AF53" s="12">
        <f t="shared" si="9"/>
        <v>12.233484643060542</v>
      </c>
      <c r="AG53" s="183">
        <f t="shared" si="9"/>
        <v>11.890988012574642</v>
      </c>
      <c r="AH53" s="183">
        <f t="shared" si="9"/>
        <v>11.565595381386199</v>
      </c>
      <c r="AI53" s="104">
        <f t="shared" si="9"/>
        <v>11.25617484079293</v>
      </c>
      <c r="AJ53" s="183">
        <f t="shared" si="8"/>
        <v>10.961682901297477</v>
      </c>
      <c r="AK53" s="183">
        <f t="shared" si="8"/>
        <v>10.681156791328728</v>
      </c>
      <c r="AL53" s="183">
        <f t="shared" si="8"/>
        <v>10.413707480724494</v>
      </c>
      <c r="AM53" s="183">
        <f t="shared" si="8"/>
        <v>10.158513356652048</v>
      </c>
      <c r="AN53" s="104">
        <f t="shared" si="8"/>
        <v>9.9148144872049926</v>
      </c>
    </row>
    <row r="54" spans="1:40" x14ac:dyDescent="0.4">
      <c r="A54" s="29">
        <v>60</v>
      </c>
      <c r="B54" s="12">
        <f t="shared" si="11"/>
        <v>44.955038406224034</v>
      </c>
      <c r="C54" s="183">
        <f t="shared" si="10"/>
        <v>42.034591794509069</v>
      </c>
      <c r="D54" s="183">
        <f t="shared" si="10"/>
        <v>39.380268885342794</v>
      </c>
      <c r="E54" s="104">
        <f t="shared" si="10"/>
        <v>36.963985515351766</v>
      </c>
      <c r="F54" s="183">
        <f t="shared" si="10"/>
        <v>34.760886677046486</v>
      </c>
      <c r="G54" s="183">
        <f t="shared" si="10"/>
        <v>32.748952850617684</v>
      </c>
      <c r="H54" s="183">
        <f t="shared" si="10"/>
        <v>30.908656485057513</v>
      </c>
      <c r="I54" s="183">
        <f t="shared" si="10"/>
        <v>29.222662010866866</v>
      </c>
      <c r="J54" s="12">
        <f t="shared" si="10"/>
        <v>27.675563666119412</v>
      </c>
      <c r="K54" s="183">
        <f t="shared" si="10"/>
        <v>26.253656191724644</v>
      </c>
      <c r="L54" s="183">
        <f t="shared" si="10"/>
        <v>24.944734118248487</v>
      </c>
      <c r="M54" s="104">
        <f t="shared" si="10"/>
        <v>23.737915940913783</v>
      </c>
      <c r="N54" s="183">
        <f t="shared" si="10"/>
        <v>22.623489974477394</v>
      </c>
      <c r="O54" s="183">
        <f t="shared" si="10"/>
        <v>21.59277910675593</v>
      </c>
      <c r="P54" s="183">
        <f t="shared" si="10"/>
        <v>20.638022038205783</v>
      </c>
      <c r="Q54" s="104">
        <f t="shared" si="10"/>
        <v>19.752268913357614</v>
      </c>
      <c r="S54" s="12">
        <v>60</v>
      </c>
      <c r="T54" s="183">
        <f t="shared" si="9"/>
        <v>18.929289525070114</v>
      </c>
      <c r="U54" s="183">
        <f t="shared" si="9"/>
        <v>18.16349251052522</v>
      </c>
      <c r="V54" s="183">
        <f t="shared" si="9"/>
        <v>17.44985416379286</v>
      </c>
      <c r="W54" s="183">
        <f t="shared" si="9"/>
        <v>16.783855668079291</v>
      </c>
      <c r="X54" s="12">
        <f t="shared" si="9"/>
        <v>16.16142770523803</v>
      </c>
      <c r="Y54" s="183">
        <f t="shared" si="9"/>
        <v>15.578901534035895</v>
      </c>
      <c r="Z54" s="183">
        <f t="shared" si="9"/>
        <v>15.032965744834449</v>
      </c>
      <c r="AA54" s="104">
        <f t="shared" si="9"/>
        <v>14.520627999186553</v>
      </c>
      <c r="AB54" s="183">
        <f t="shared" si="9"/>
        <v>14.039181150435603</v>
      </c>
      <c r="AC54" s="183">
        <f t="shared" si="9"/>
        <v>13.586173217532684</v>
      </c>
      <c r="AD54" s="183">
        <f t="shared" si="9"/>
        <v>13.159380750495435</v>
      </c>
      <c r="AE54" s="183">
        <f t="shared" si="9"/>
        <v>12.756785183552081</v>
      </c>
      <c r="AF54" s="12">
        <f t="shared" si="9"/>
        <v>12.376551822191077</v>
      </c>
      <c r="AG54" s="183">
        <f t="shared" si="9"/>
        <v>12.017011154061381</v>
      </c>
      <c r="AH54" s="183">
        <f t="shared" si="9"/>
        <v>11.676642211794661</v>
      </c>
      <c r="AI54" s="104">
        <f t="shared" si="9"/>
        <v>11.354057749087893</v>
      </c>
      <c r="AJ54" s="183">
        <f t="shared" si="8"/>
        <v>11.047991020430755</v>
      </c>
      <c r="AK54" s="183">
        <f t="shared" si="8"/>
        <v>10.757283980239835</v>
      </c>
      <c r="AL54" s="183">
        <f t="shared" si="8"/>
        <v>10.48087673934865</v>
      </c>
      <c r="AM54" s="183">
        <f t="shared" si="8"/>
        <v>10.217798136213124</v>
      </c>
      <c r="AN54" s="104">
        <f t="shared" si="8"/>
        <v>9.9671572971852704</v>
      </c>
    </row>
    <row r="55" spans="1:40" x14ac:dyDescent="0.4">
      <c r="A55" s="29">
        <v>70</v>
      </c>
      <c r="B55" s="12">
        <f t="shared" si="11"/>
        <v>50.168514347578352</v>
      </c>
      <c r="C55" s="183">
        <f t="shared" si="10"/>
        <v>46.469675619261075</v>
      </c>
      <c r="D55" s="183">
        <f t="shared" si="10"/>
        <v>43.154871826762964</v>
      </c>
      <c r="E55" s="104">
        <f t="shared" si="10"/>
        <v>40.177902670179307</v>
      </c>
      <c r="F55" s="183">
        <f t="shared" si="10"/>
        <v>37.498619293910252</v>
      </c>
      <c r="G55" s="183">
        <f t="shared" si="10"/>
        <v>35.082084923105619</v>
      </c>
      <c r="H55" s="183">
        <f t="shared" si="10"/>
        <v>32.897856976587377</v>
      </c>
      <c r="I55" s="183">
        <f t="shared" si="10"/>
        <v>30.919372473807048</v>
      </c>
      <c r="J55" s="12">
        <f t="shared" si="10"/>
        <v>29.123421352072185</v>
      </c>
      <c r="K55" s="183">
        <f t="shared" si="10"/>
        <v>27.489694667701691</v>
      </c>
      <c r="L55" s="183">
        <f t="shared" si="10"/>
        <v>26.000396641992339</v>
      </c>
      <c r="M55" s="104">
        <f t="shared" si="10"/>
        <v>24.639911189306705</v>
      </c>
      <c r="N55" s="183">
        <f t="shared" si="10"/>
        <v>23.394514979901643</v>
      </c>
      <c r="O55" s="183">
        <f t="shared" si="10"/>
        <v>22.252130285896996</v>
      </c>
      <c r="P55" s="183">
        <f t="shared" si="10"/>
        <v>21.20211186985695</v>
      </c>
      <c r="Q55" s="104">
        <f t="shared" si="10"/>
        <v>20.235063031019219</v>
      </c>
      <c r="S55" s="12">
        <v>70</v>
      </c>
      <c r="T55" s="183">
        <f t="shared" si="9"/>
        <v>19.342676648735619</v>
      </c>
      <c r="U55" s="183">
        <f t="shared" si="9"/>
        <v>18.517597676733534</v>
      </c>
      <c r="V55" s="183">
        <f t="shared" si="9"/>
        <v>17.753304062625457</v>
      </c>
      <c r="W55" s="183">
        <f t="shared" si="9"/>
        <v>17.04400350918927</v>
      </c>
      <c r="X55" s="12">
        <f t="shared" si="9"/>
        <v>16.3845438695109</v>
      </c>
      <c r="Y55" s="183">
        <f t="shared" si="9"/>
        <v>15.770335287391966</v>
      </c>
      <c r="Z55" s="183">
        <f t="shared" si="9"/>
        <v>15.197282466122665</v>
      </c>
      <c r="AA55" s="104">
        <f t="shared" si="9"/>
        <v>14.661725680092843</v>
      </c>
      <c r="AB55" s="183">
        <f t="shared" si="9"/>
        <v>14.160389340907614</v>
      </c>
      <c r="AC55" s="183">
        <f t="shared" si="9"/>
        <v>13.690337097875469</v>
      </c>
      <c r="AD55" s="183">
        <f t="shared" si="9"/>
        <v>13.248932596328029</v>
      </c>
      <c r="AE55" s="183">
        <f t="shared" si="9"/>
        <v>12.833805139914523</v>
      </c>
      <c r="AF55" s="12">
        <f t="shared" si="9"/>
        <v>12.442819607922987</v>
      </c>
      <c r="AG55" s="183">
        <f t="shared" si="9"/>
        <v>12.074050068465302</v>
      </c>
      <c r="AH55" s="183">
        <f t="shared" si="9"/>
        <v>11.7257566052704</v>
      </c>
      <c r="AI55" s="104">
        <f t="shared" si="9"/>
        <v>11.396364941762601</v>
      </c>
      <c r="AJ55" s="183">
        <f t="shared" si="8"/>
        <v>11.084448502675492</v>
      </c>
      <c r="AK55" s="183">
        <f t="shared" si="8"/>
        <v>10.788712602036266</v>
      </c>
      <c r="AL55" s="183">
        <f t="shared" si="8"/>
        <v>10.507980488116267</v>
      </c>
      <c r="AM55" s="183">
        <f t="shared" si="8"/>
        <v>10.241181011870337</v>
      </c>
      <c r="AN55" s="104">
        <f t="shared" si="8"/>
        <v>9.9873377163230526</v>
      </c>
    </row>
    <row r="56" spans="1:40" x14ac:dyDescent="0.4">
      <c r="A56" s="29">
        <v>80</v>
      </c>
      <c r="B56" s="12">
        <f t="shared" si="11"/>
        <v>54.88820610589211</v>
      </c>
      <c r="C56" s="183">
        <f t="shared" si="10"/>
        <v>50.386657059176031</v>
      </c>
      <c r="D56" s="183">
        <f t="shared" si="10"/>
        <v>46.407323494146894</v>
      </c>
      <c r="E56" s="104">
        <f t="shared" si="10"/>
        <v>42.879934737041118</v>
      </c>
      <c r="F56" s="183">
        <f t="shared" si="10"/>
        <v>39.744513591667207</v>
      </c>
      <c r="G56" s="183">
        <f t="shared" si="10"/>
        <v>36.94978078677741</v>
      </c>
      <c r="H56" s="183">
        <f t="shared" si="10"/>
        <v>34.451817221282532</v>
      </c>
      <c r="I56" s="183">
        <f t="shared" si="10"/>
        <v>32.212940977004138</v>
      </c>
      <c r="J56" s="12">
        <f t="shared" si="10"/>
        <v>30.200763445826098</v>
      </c>
      <c r="K56" s="183">
        <f t="shared" si="10"/>
        <v>28.387395001351024</v>
      </c>
      <c r="L56" s="183">
        <f t="shared" si="10"/>
        <v>26.74877566600269</v>
      </c>
      <c r="M56" s="104">
        <f t="shared" si="10"/>
        <v>25.264110372309233</v>
      </c>
      <c r="N56" s="183">
        <f t="shared" si="10"/>
        <v>23.915391846834982</v>
      </c>
      <c r="O56" s="183">
        <f t="shared" si="10"/>
        <v>22.686996983869125</v>
      </c>
      <c r="P56" s="183">
        <f t="shared" si="10"/>
        <v>21.565344927608802</v>
      </c>
      <c r="Q56" s="104">
        <f t="shared" si="10"/>
        <v>20.538607031604499</v>
      </c>
      <c r="S56" s="12">
        <v>80</v>
      </c>
      <c r="T56" s="183">
        <f t="shared" si="9"/>
        <v>19.596460482796971</v>
      </c>
      <c r="U56" s="183">
        <f t="shared" si="9"/>
        <v>18.729878722214082</v>
      </c>
      <c r="V56" s="183">
        <f t="shared" si="9"/>
        <v>17.930952912726276</v>
      </c>
      <c r="W56" s="183">
        <f t="shared" si="9"/>
        <v>17.192739635218409</v>
      </c>
      <c r="X56" s="12">
        <f t="shared" si="9"/>
        <v>16.509130770286202</v>
      </c>
      <c r="Y56" s="183">
        <f t="shared" si="9"/>
        <v>15.874742169633485</v>
      </c>
      <c r="Z56" s="183">
        <f t="shared" si="9"/>
        <v>15.284818261624268</v>
      </c>
      <c r="AA56" s="104">
        <f t="shared" si="9"/>
        <v>14.735150187017434</v>
      </c>
      <c r="AB56" s="183">
        <f t="shared" si="9"/>
        <v>14.222005438734991</v>
      </c>
      <c r="AC56" s="183">
        <f t="shared" si="9"/>
        <v>13.742067295961688</v>
      </c>
      <c r="AD56" s="183">
        <f t="shared" si="9"/>
        <v>13.292382608194192</v>
      </c>
      <c r="AE56" s="183">
        <f t="shared" si="9"/>
        <v>12.870316707548366</v>
      </c>
      <c r="AF56" s="12">
        <f t="shared" si="9"/>
        <v>12.473514414743798</v>
      </c>
      <c r="AG56" s="183">
        <f t="shared" si="9"/>
        <v>12.099866261570762</v>
      </c>
      <c r="AH56" s="183">
        <f t="shared" si="9"/>
        <v>11.747479185173102</v>
      </c>
      <c r="AI56" s="104">
        <f t="shared" si="9"/>
        <v>11.414651061200543</v>
      </c>
      <c r="AJ56" s="183">
        <f t="shared" si="8"/>
        <v>11.099848537167878</v>
      </c>
      <c r="AK56" s="183">
        <f t="shared" si="8"/>
        <v>10.801687707017175</v>
      </c>
      <c r="AL56" s="183">
        <f t="shared" si="8"/>
        <v>10.518917235257824</v>
      </c>
      <c r="AM56" s="183">
        <f t="shared" si="8"/>
        <v>10.25040359611622</v>
      </c>
      <c r="AN56" s="104">
        <f t="shared" si="8"/>
        <v>9.9951181414994998</v>
      </c>
    </row>
    <row r="57" spans="1:40" x14ac:dyDescent="0.4">
      <c r="A57" s="29">
        <v>90</v>
      </c>
      <c r="B57" s="12">
        <f t="shared" si="11"/>
        <v>59.16088148486557</v>
      </c>
      <c r="C57" s="183">
        <f t="shared" si="10"/>
        <v>53.846060355008035</v>
      </c>
      <c r="D57" s="183">
        <f t="shared" si="10"/>
        <v>49.209854518691813</v>
      </c>
      <c r="E57" s="104">
        <f t="shared" si="10"/>
        <v>45.151610371051433</v>
      </c>
      <c r="F57" s="183">
        <f t="shared" si="10"/>
        <v>41.586929160531433</v>
      </c>
      <c r="G57" s="183">
        <f t="shared" si="10"/>
        <v>38.44489024942218</v>
      </c>
      <c r="H57" s="183">
        <f t="shared" si="10"/>
        <v>35.665768480783711</v>
      </c>
      <c r="I57" s="183">
        <f t="shared" si="10"/>
        <v>33.199154894471178</v>
      </c>
      <c r="J57" s="12">
        <f t="shared" si="10"/>
        <v>31.00240714205048</v>
      </c>
      <c r="K57" s="183">
        <f t="shared" si="10"/>
        <v>29.039369761600391</v>
      </c>
      <c r="L57" s="183">
        <f t="shared" si="10"/>
        <v>27.279315635909384</v>
      </c>
      <c r="M57" s="104">
        <f t="shared" si="10"/>
        <v>25.69606898933656</v>
      </c>
      <c r="N57" s="183">
        <f t="shared" si="10"/>
        <v>24.267277594505391</v>
      </c>
      <c r="O57" s="183">
        <f t="shared" si="10"/>
        <v>22.973807792718414</v>
      </c>
      <c r="P57" s="183">
        <f t="shared" si="10"/>
        <v>21.799240748523637</v>
      </c>
      <c r="Q57" s="104">
        <f t="shared" si="10"/>
        <v>20.729452273749512</v>
      </c>
      <c r="S57" s="12">
        <v>90</v>
      </c>
      <c r="T57" s="183">
        <f t="shared" si="9"/>
        <v>19.75226174206162</v>
      </c>
      <c r="U57" s="183">
        <f t="shared" si="9"/>
        <v>18.857138210554346</v>
      </c>
      <c r="V57" s="183">
        <f t="shared" si="9"/>
        <v>18.034953981975445</v>
      </c>
      <c r="W57" s="183">
        <f t="shared" si="9"/>
        <v>17.277777570154811</v>
      </c>
      <c r="X57" s="12">
        <f t="shared" si="9"/>
        <v>16.578699444951177</v>
      </c>
      <c r="Y57" s="183">
        <f t="shared" si="9"/>
        <v>15.931685090452257</v>
      </c>
      <c r="Z57" s="183">
        <f t="shared" si="9"/>
        <v>15.331450858927971</v>
      </c>
      <c r="AA57" s="104">
        <f t="shared" si="9"/>
        <v>14.773358881749276</v>
      </c>
      <c r="AB57" s="183">
        <f t="shared" si="9"/>
        <v>14.253327938449642</v>
      </c>
      <c r="AC57" s="183">
        <f t="shared" si="9"/>
        <v>13.767757711729926</v>
      </c>
      <c r="AD57" s="183">
        <f t="shared" si="9"/>
        <v>13.313464290136279</v>
      </c>
      <c r="AE57" s="183">
        <f t="shared" si="9"/>
        <v>12.887625138168703</v>
      </c>
      <c r="AF57" s="12">
        <f t="shared" si="9"/>
        <v>12.487732049381215</v>
      </c>
      <c r="AG57" s="183">
        <f t="shared" si="9"/>
        <v>12.111550842762798</v>
      </c>
      <c r="AH57" s="183">
        <f t="shared" si="9"/>
        <v>11.757086765441041</v>
      </c>
      <c r="AI57" s="104">
        <f t="shared" si="9"/>
        <v>11.42255473296316</v>
      </c>
      <c r="AJ57" s="183">
        <f t="shared" si="8"/>
        <v>11.106353678164027</v>
      </c>
      <c r="AK57" s="183">
        <f t="shared" si="8"/>
        <v>10.807044395909106</v>
      </c>
      <c r="AL57" s="183">
        <f t="shared" si="8"/>
        <v>10.523330367886224</v>
      </c>
      <c r="AM57" s="183">
        <f t="shared" si="8"/>
        <v>10.254041132466295</v>
      </c>
      <c r="AN57" s="104">
        <f t="shared" si="8"/>
        <v>9.9981178322151862</v>
      </c>
    </row>
    <row r="58" spans="1:40" x14ac:dyDescent="0.4">
      <c r="A58" s="30">
        <v>100</v>
      </c>
      <c r="B58" s="15">
        <f t="shared" si="11"/>
        <v>63.028878767088116</v>
      </c>
      <c r="C58" s="182">
        <f t="shared" si="10"/>
        <v>56.901339361761011</v>
      </c>
      <c r="D58" s="182">
        <f t="shared" si="10"/>
        <v>51.624703668426967</v>
      </c>
      <c r="E58" s="19">
        <f t="shared" si="10"/>
        <v>47.061473044202359</v>
      </c>
      <c r="F58" s="182">
        <f t="shared" si="10"/>
        <v>43.09835164011271</v>
      </c>
      <c r="G58" s="182">
        <f t="shared" si="10"/>
        <v>39.641740522943337</v>
      </c>
      <c r="H58" s="182">
        <f t="shared" si="10"/>
        <v>36.614105264478965</v>
      </c>
      <c r="I58" s="182">
        <f t="shared" si="10"/>
        <v>33.951042319529712</v>
      </c>
      <c r="J58" s="15">
        <f t="shared" si="10"/>
        <v>31.598905338326361</v>
      </c>
      <c r="K58" s="182">
        <f t="shared" si="10"/>
        <v>29.512880878917478</v>
      </c>
      <c r="L58" s="182">
        <f t="shared" si="10"/>
        <v>27.65542540200126</v>
      </c>
      <c r="M58" s="19">
        <f t="shared" si="10"/>
        <v>25.994993197994813</v>
      </c>
      <c r="N58" s="182">
        <f t="shared" si="10"/>
        <v>24.504998997151993</v>
      </c>
      <c r="O58" s="182">
        <f t="shared" si="10"/>
        <v>23.162970219863059</v>
      </c>
      <c r="P58" s="182">
        <f t="shared" si="10"/>
        <v>21.949852742321841</v>
      </c>
      <c r="Q58" s="19">
        <f t="shared" si="10"/>
        <v>20.849441159641376</v>
      </c>
      <c r="S58" s="15">
        <v>100</v>
      </c>
      <c r="T58" s="182">
        <f t="shared" si="9"/>
        <v>19.847910200042527</v>
      </c>
      <c r="U58" s="182">
        <f t="shared" si="9"/>
        <v>18.933428476300705</v>
      </c>
      <c r="V58" s="182">
        <f t="shared" si="9"/>
        <v>18.095839388207075</v>
      </c>
      <c r="W58" s="182">
        <f t="shared" si="9"/>
        <v>17.326396897357341</v>
      </c>
      <c r="X58" s="15">
        <f t="shared" si="9"/>
        <v>16.617546229521004</v>
      </c>
      <c r="Y58" s="182">
        <f t="shared" si="9"/>
        <v>15.96274143618119</v>
      </c>
      <c r="Z58" s="182">
        <f t="shared" si="9"/>
        <v>15.356293257615599</v>
      </c>
      <c r="AA58" s="19">
        <f t="shared" si="9"/>
        <v>14.793241948238379</v>
      </c>
      <c r="AB58" s="182">
        <f t="shared" si="9"/>
        <v>14.269250709007473</v>
      </c>
      <c r="AC58" s="182">
        <f t="shared" si="9"/>
        <v>13.780516167849601</v>
      </c>
      <c r="AD58" s="182">
        <f t="shared" si="9"/>
        <v>13.323692994212964</v>
      </c>
      <c r="AE58" s="182">
        <f t="shared" si="9"/>
        <v>12.895830257530964</v>
      </c>
      <c r="AF58" s="15">
        <f t="shared" si="9"/>
        <v>12.494317565161236</v>
      </c>
      <c r="AG58" s="182">
        <f t="shared" si="9"/>
        <v>12.116839362145793</v>
      </c>
      <c r="AH58" s="182">
        <f t="shared" si="9"/>
        <v>11.761336058067346</v>
      </c>
      <c r="AI58" s="19">
        <f t="shared" si="9"/>
        <v>11.425970877517132</v>
      </c>
      <c r="AJ58" s="182">
        <f t="shared" si="8"/>
        <v>11.109101520021182</v>
      </c>
      <c r="AK58" s="182">
        <f t="shared" si="8"/>
        <v>10.809255870569784</v>
      </c>
      <c r="AL58" s="182">
        <f t="shared" si="8"/>
        <v>10.525111129509746</v>
      </c>
      <c r="AM58" s="182">
        <f t="shared" si="8"/>
        <v>10.255475835619485</v>
      </c>
      <c r="AN58" s="19">
        <f t="shared" si="8"/>
        <v>9.9992743428409838</v>
      </c>
    </row>
  </sheetData>
  <mergeCells count="39">
    <mergeCell ref="AJ2:AJ3"/>
    <mergeCell ref="AK2:AK3"/>
    <mergeCell ref="AL2:AL3"/>
    <mergeCell ref="AM2:AM3"/>
    <mergeCell ref="AN2:AN3"/>
    <mergeCell ref="V2:V3"/>
    <mergeCell ref="AI2:AI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  <mergeCell ref="AH2:AH3"/>
    <mergeCell ref="O2:O3"/>
    <mergeCell ref="P2:P3"/>
    <mergeCell ref="Q2:Q3"/>
    <mergeCell ref="T2:T3"/>
    <mergeCell ref="U2:U3"/>
    <mergeCell ref="A1:Q1"/>
    <mergeCell ref="S1:AI1"/>
    <mergeCell ref="B2:B3"/>
    <mergeCell ref="C2:C3"/>
    <mergeCell ref="D2:D3"/>
    <mergeCell ref="E2:E3"/>
    <mergeCell ref="F2:F3"/>
    <mergeCell ref="G2:G3"/>
    <mergeCell ref="H2:H3"/>
    <mergeCell ref="I2:I3"/>
    <mergeCell ref="W2:W3"/>
    <mergeCell ref="J2:J3"/>
    <mergeCell ref="K2:K3"/>
    <mergeCell ref="L2:L3"/>
    <mergeCell ref="M2:M3"/>
    <mergeCell ref="N2:N3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"/>
  <sheetViews>
    <sheetView zoomScaleNormal="100" workbookViewId="0">
      <selection sqref="A1:K1"/>
    </sheetView>
  </sheetViews>
  <sheetFormatPr defaultRowHeight="16.5" x14ac:dyDescent="0.4"/>
  <cols>
    <col min="1" max="11" width="4" style="135" customWidth="1"/>
    <col min="12" max="12" width="1" style="135" customWidth="1"/>
    <col min="13" max="23" width="4" style="135" customWidth="1"/>
    <col min="24" max="16384" width="8.796875" style="135"/>
  </cols>
  <sheetData>
    <row r="1" spans="1:23" x14ac:dyDescent="0.4">
      <c r="A1" s="252" t="s">
        <v>225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M1" s="252" t="s">
        <v>225</v>
      </c>
      <c r="N1" s="252"/>
      <c r="O1" s="252"/>
      <c r="P1" s="252"/>
      <c r="Q1" s="252"/>
      <c r="R1" s="252"/>
      <c r="S1" s="252"/>
      <c r="T1" s="252"/>
      <c r="U1" s="252"/>
      <c r="V1" s="252"/>
      <c r="W1" s="252"/>
    </row>
    <row r="2" spans="1:23" x14ac:dyDescent="0.4">
      <c r="A2" s="108" t="s">
        <v>224</v>
      </c>
      <c r="B2" s="131">
        <v>0</v>
      </c>
      <c r="C2" s="130">
        <v>1</v>
      </c>
      <c r="D2" s="131">
        <v>2</v>
      </c>
      <c r="E2" s="132">
        <v>3</v>
      </c>
      <c r="F2" s="131">
        <v>4</v>
      </c>
      <c r="G2" s="131">
        <v>5</v>
      </c>
      <c r="H2" s="131">
        <v>6</v>
      </c>
      <c r="I2" s="130">
        <v>7</v>
      </c>
      <c r="J2" s="131">
        <v>8</v>
      </c>
      <c r="K2" s="132">
        <v>9</v>
      </c>
      <c r="M2" s="108" t="s">
        <v>224</v>
      </c>
      <c r="N2" s="177">
        <v>0</v>
      </c>
      <c r="O2" s="176">
        <v>1</v>
      </c>
      <c r="P2" s="177">
        <v>2</v>
      </c>
      <c r="Q2" s="178">
        <v>3</v>
      </c>
      <c r="R2" s="177">
        <v>4</v>
      </c>
      <c r="S2" s="177">
        <v>5</v>
      </c>
      <c r="T2" s="177">
        <v>6</v>
      </c>
      <c r="U2" s="176">
        <v>7</v>
      </c>
      <c r="V2" s="177">
        <v>8</v>
      </c>
      <c r="W2" s="178">
        <v>9</v>
      </c>
    </row>
    <row r="3" spans="1:23" x14ac:dyDescent="0.4">
      <c r="A3" s="29">
        <v>0</v>
      </c>
      <c r="C3" s="12">
        <v>2</v>
      </c>
      <c r="D3" s="135">
        <v>3</v>
      </c>
      <c r="E3" s="104">
        <v>5</v>
      </c>
      <c r="F3" s="135">
        <v>7</v>
      </c>
      <c r="G3" s="135">
        <v>11</v>
      </c>
      <c r="H3" s="135">
        <v>13</v>
      </c>
      <c r="I3" s="12">
        <v>17</v>
      </c>
      <c r="J3" s="135">
        <v>19</v>
      </c>
      <c r="K3" s="104">
        <v>23</v>
      </c>
      <c r="M3" s="29">
        <v>150</v>
      </c>
      <c r="N3" s="135">
        <v>863</v>
      </c>
      <c r="O3" s="12">
        <v>877</v>
      </c>
      <c r="P3" s="135">
        <v>881</v>
      </c>
      <c r="Q3" s="104">
        <v>883</v>
      </c>
      <c r="R3" s="135">
        <v>887</v>
      </c>
      <c r="S3" s="135">
        <v>907</v>
      </c>
      <c r="T3" s="135">
        <v>911</v>
      </c>
      <c r="U3" s="12">
        <v>919</v>
      </c>
      <c r="V3" s="135">
        <v>929</v>
      </c>
      <c r="W3" s="104">
        <v>937</v>
      </c>
    </row>
    <row r="4" spans="1:23" x14ac:dyDescent="0.4">
      <c r="A4" s="29">
        <v>10</v>
      </c>
      <c r="B4" s="135">
        <v>29</v>
      </c>
      <c r="C4" s="12">
        <v>31</v>
      </c>
      <c r="D4" s="135">
        <v>37</v>
      </c>
      <c r="E4" s="104">
        <v>41</v>
      </c>
      <c r="F4" s="135">
        <v>43</v>
      </c>
      <c r="G4" s="135">
        <v>47</v>
      </c>
      <c r="H4" s="135">
        <v>53</v>
      </c>
      <c r="I4" s="12">
        <v>59</v>
      </c>
      <c r="J4" s="135">
        <v>61</v>
      </c>
      <c r="K4" s="104">
        <v>67</v>
      </c>
      <c r="M4" s="29">
        <v>160</v>
      </c>
      <c r="N4" s="135">
        <v>941</v>
      </c>
      <c r="O4" s="12">
        <v>947</v>
      </c>
      <c r="P4" s="135">
        <v>953</v>
      </c>
      <c r="Q4" s="104">
        <v>967</v>
      </c>
      <c r="R4" s="135">
        <v>971</v>
      </c>
      <c r="S4" s="135">
        <v>977</v>
      </c>
      <c r="T4" s="135">
        <v>983</v>
      </c>
      <c r="U4" s="12">
        <v>991</v>
      </c>
      <c r="V4" s="135">
        <v>997</v>
      </c>
      <c r="W4" s="104">
        <v>1009</v>
      </c>
    </row>
    <row r="5" spans="1:23" x14ac:dyDescent="0.4">
      <c r="A5" s="29">
        <v>20</v>
      </c>
      <c r="B5" s="135">
        <v>71</v>
      </c>
      <c r="C5" s="12">
        <v>73</v>
      </c>
      <c r="D5" s="135">
        <v>79</v>
      </c>
      <c r="E5" s="104">
        <v>83</v>
      </c>
      <c r="F5" s="135">
        <v>89</v>
      </c>
      <c r="G5" s="135">
        <v>97</v>
      </c>
      <c r="H5" s="135">
        <v>101</v>
      </c>
      <c r="I5" s="12">
        <v>103</v>
      </c>
      <c r="J5" s="135">
        <v>107</v>
      </c>
      <c r="K5" s="104">
        <v>109</v>
      </c>
      <c r="M5" s="29">
        <v>170</v>
      </c>
      <c r="N5" s="135">
        <v>1013</v>
      </c>
      <c r="O5" s="12">
        <v>1019</v>
      </c>
      <c r="P5" s="135">
        <v>1021</v>
      </c>
      <c r="Q5" s="104">
        <v>1031</v>
      </c>
      <c r="R5" s="135">
        <v>1033</v>
      </c>
      <c r="S5" s="135">
        <v>1039</v>
      </c>
      <c r="T5" s="135">
        <v>1049</v>
      </c>
      <c r="U5" s="12">
        <v>1051</v>
      </c>
      <c r="V5" s="135">
        <v>1061</v>
      </c>
      <c r="W5" s="104">
        <v>1063</v>
      </c>
    </row>
    <row r="6" spans="1:23" x14ac:dyDescent="0.4">
      <c r="A6" s="29">
        <v>30</v>
      </c>
      <c r="B6" s="135">
        <v>113</v>
      </c>
      <c r="C6" s="12">
        <v>127</v>
      </c>
      <c r="D6" s="135">
        <v>131</v>
      </c>
      <c r="E6" s="104">
        <v>137</v>
      </c>
      <c r="F6" s="135">
        <v>139</v>
      </c>
      <c r="G6" s="135">
        <v>149</v>
      </c>
      <c r="H6" s="135">
        <v>151</v>
      </c>
      <c r="I6" s="12">
        <v>157</v>
      </c>
      <c r="J6" s="135">
        <v>163</v>
      </c>
      <c r="K6" s="104">
        <v>167</v>
      </c>
      <c r="M6" s="29">
        <v>180</v>
      </c>
      <c r="N6" s="135">
        <v>1069</v>
      </c>
      <c r="O6" s="12">
        <v>1087</v>
      </c>
      <c r="P6" s="135">
        <v>1091</v>
      </c>
      <c r="Q6" s="104">
        <v>1093</v>
      </c>
      <c r="R6" s="135">
        <v>1097</v>
      </c>
      <c r="S6" s="135">
        <v>1103</v>
      </c>
      <c r="T6" s="135">
        <v>1109</v>
      </c>
      <c r="U6" s="12">
        <v>1117</v>
      </c>
      <c r="V6" s="135">
        <v>1123</v>
      </c>
      <c r="W6" s="104">
        <v>1129</v>
      </c>
    </row>
    <row r="7" spans="1:23" x14ac:dyDescent="0.4">
      <c r="A7" s="29">
        <v>40</v>
      </c>
      <c r="B7" s="135">
        <v>173</v>
      </c>
      <c r="C7" s="12">
        <v>179</v>
      </c>
      <c r="D7" s="135">
        <v>181</v>
      </c>
      <c r="E7" s="104">
        <v>191</v>
      </c>
      <c r="F7" s="135">
        <v>193</v>
      </c>
      <c r="G7" s="135">
        <v>197</v>
      </c>
      <c r="H7" s="135">
        <v>199</v>
      </c>
      <c r="I7" s="12">
        <v>211</v>
      </c>
      <c r="J7" s="135">
        <v>223</v>
      </c>
      <c r="K7" s="104">
        <v>227</v>
      </c>
      <c r="M7" s="29">
        <v>190</v>
      </c>
      <c r="N7" s="135">
        <v>1151</v>
      </c>
      <c r="O7" s="12">
        <v>1153</v>
      </c>
      <c r="P7" s="135">
        <v>1163</v>
      </c>
      <c r="Q7" s="104">
        <v>1171</v>
      </c>
      <c r="R7" s="135">
        <v>1181</v>
      </c>
      <c r="S7" s="135">
        <v>1187</v>
      </c>
      <c r="T7" s="135">
        <v>1193</v>
      </c>
      <c r="U7" s="12">
        <v>1201</v>
      </c>
      <c r="V7" s="135">
        <v>1213</v>
      </c>
      <c r="W7" s="104">
        <v>1217</v>
      </c>
    </row>
    <row r="8" spans="1:23" x14ac:dyDescent="0.4">
      <c r="A8" s="29">
        <v>50</v>
      </c>
      <c r="B8" s="135">
        <v>229</v>
      </c>
      <c r="C8" s="12">
        <v>233</v>
      </c>
      <c r="D8" s="135">
        <v>239</v>
      </c>
      <c r="E8" s="104">
        <v>241</v>
      </c>
      <c r="F8" s="135">
        <v>251</v>
      </c>
      <c r="G8" s="135">
        <v>257</v>
      </c>
      <c r="H8" s="135">
        <v>263</v>
      </c>
      <c r="I8" s="12">
        <v>269</v>
      </c>
      <c r="J8" s="135">
        <v>271</v>
      </c>
      <c r="K8" s="104">
        <v>277</v>
      </c>
      <c r="M8" s="29">
        <v>200</v>
      </c>
      <c r="N8" s="135">
        <v>1223</v>
      </c>
      <c r="O8" s="12">
        <v>1229</v>
      </c>
      <c r="P8" s="135">
        <v>1231</v>
      </c>
      <c r="Q8" s="104">
        <v>1237</v>
      </c>
      <c r="R8" s="135">
        <v>1249</v>
      </c>
      <c r="S8" s="135">
        <v>1259</v>
      </c>
      <c r="T8" s="135">
        <v>1277</v>
      </c>
      <c r="U8" s="12">
        <v>1279</v>
      </c>
      <c r="V8" s="135">
        <v>1283</v>
      </c>
      <c r="W8" s="104">
        <v>1289</v>
      </c>
    </row>
    <row r="9" spans="1:23" x14ac:dyDescent="0.4">
      <c r="A9" s="29">
        <v>60</v>
      </c>
      <c r="B9" s="135">
        <v>281</v>
      </c>
      <c r="C9" s="12">
        <v>283</v>
      </c>
      <c r="D9" s="135">
        <v>293</v>
      </c>
      <c r="E9" s="104">
        <v>307</v>
      </c>
      <c r="F9" s="135">
        <v>311</v>
      </c>
      <c r="G9" s="135">
        <v>313</v>
      </c>
      <c r="H9" s="135">
        <v>317</v>
      </c>
      <c r="I9" s="12">
        <v>331</v>
      </c>
      <c r="J9" s="135">
        <v>337</v>
      </c>
      <c r="K9" s="104">
        <v>347</v>
      </c>
      <c r="M9" s="29">
        <v>210</v>
      </c>
      <c r="N9" s="135">
        <v>1291</v>
      </c>
      <c r="O9" s="12">
        <v>1297</v>
      </c>
      <c r="P9" s="135">
        <v>1301</v>
      </c>
      <c r="Q9" s="104">
        <v>1303</v>
      </c>
      <c r="R9" s="135">
        <v>1307</v>
      </c>
      <c r="S9" s="135">
        <v>1319</v>
      </c>
      <c r="T9" s="135">
        <v>1321</v>
      </c>
      <c r="U9" s="12">
        <v>1327</v>
      </c>
      <c r="V9" s="135">
        <v>1361</v>
      </c>
      <c r="W9" s="104">
        <v>1367</v>
      </c>
    </row>
    <row r="10" spans="1:23" x14ac:dyDescent="0.4">
      <c r="A10" s="29">
        <v>70</v>
      </c>
      <c r="B10" s="135">
        <v>349</v>
      </c>
      <c r="C10" s="12">
        <v>353</v>
      </c>
      <c r="D10" s="135">
        <v>359</v>
      </c>
      <c r="E10" s="104">
        <v>367</v>
      </c>
      <c r="F10" s="135">
        <v>373</v>
      </c>
      <c r="G10" s="135">
        <v>379</v>
      </c>
      <c r="H10" s="135">
        <v>383</v>
      </c>
      <c r="I10" s="12">
        <v>389</v>
      </c>
      <c r="J10" s="135">
        <v>397</v>
      </c>
      <c r="K10" s="104">
        <v>401</v>
      </c>
      <c r="M10" s="29">
        <v>220</v>
      </c>
      <c r="N10" s="135">
        <v>1373</v>
      </c>
      <c r="O10" s="12">
        <v>1381</v>
      </c>
      <c r="P10" s="135">
        <v>1399</v>
      </c>
      <c r="Q10" s="104">
        <v>1409</v>
      </c>
      <c r="R10" s="135">
        <v>1423</v>
      </c>
      <c r="S10" s="135">
        <v>1427</v>
      </c>
      <c r="T10" s="135">
        <v>1429</v>
      </c>
      <c r="U10" s="12">
        <v>1433</v>
      </c>
      <c r="V10" s="135">
        <v>1439</v>
      </c>
      <c r="W10" s="104">
        <v>1447</v>
      </c>
    </row>
    <row r="11" spans="1:23" x14ac:dyDescent="0.4">
      <c r="A11" s="29">
        <v>80</v>
      </c>
      <c r="B11" s="135">
        <v>409</v>
      </c>
      <c r="C11" s="12">
        <v>419</v>
      </c>
      <c r="D11" s="135">
        <v>421</v>
      </c>
      <c r="E11" s="104">
        <v>431</v>
      </c>
      <c r="F11" s="135">
        <v>433</v>
      </c>
      <c r="G11" s="135">
        <v>439</v>
      </c>
      <c r="H11" s="135">
        <v>443</v>
      </c>
      <c r="I11" s="12">
        <v>449</v>
      </c>
      <c r="J11" s="135">
        <v>457</v>
      </c>
      <c r="K11" s="104">
        <v>461</v>
      </c>
      <c r="M11" s="29">
        <v>230</v>
      </c>
      <c r="N11" s="135">
        <v>1451</v>
      </c>
      <c r="O11" s="12">
        <v>1453</v>
      </c>
      <c r="P11" s="135">
        <v>1459</v>
      </c>
      <c r="Q11" s="104">
        <v>1471</v>
      </c>
      <c r="R11" s="135">
        <v>1481</v>
      </c>
      <c r="S11" s="135">
        <v>1483</v>
      </c>
      <c r="T11" s="135">
        <v>1487</v>
      </c>
      <c r="U11" s="12">
        <v>1489</v>
      </c>
      <c r="V11" s="135">
        <v>1493</v>
      </c>
      <c r="W11" s="104">
        <v>1499</v>
      </c>
    </row>
    <row r="12" spans="1:23" x14ac:dyDescent="0.4">
      <c r="A12" s="29">
        <v>90</v>
      </c>
      <c r="B12" s="135">
        <v>463</v>
      </c>
      <c r="C12" s="12">
        <v>467</v>
      </c>
      <c r="D12" s="135">
        <v>479</v>
      </c>
      <c r="E12" s="104">
        <v>487</v>
      </c>
      <c r="F12" s="135">
        <v>491</v>
      </c>
      <c r="G12" s="135">
        <v>499</v>
      </c>
      <c r="H12" s="135">
        <v>503</v>
      </c>
      <c r="I12" s="12">
        <v>509</v>
      </c>
      <c r="J12" s="135">
        <v>521</v>
      </c>
      <c r="K12" s="104">
        <v>523</v>
      </c>
      <c r="M12" s="29">
        <v>240</v>
      </c>
      <c r="N12" s="135">
        <v>1511</v>
      </c>
      <c r="O12" s="12">
        <v>1523</v>
      </c>
      <c r="P12" s="135">
        <v>1531</v>
      </c>
      <c r="Q12" s="104">
        <v>1543</v>
      </c>
      <c r="R12" s="135">
        <v>1549</v>
      </c>
      <c r="S12" s="135">
        <v>1553</v>
      </c>
      <c r="T12" s="135">
        <v>1559</v>
      </c>
      <c r="U12" s="12">
        <v>1567</v>
      </c>
      <c r="V12" s="135">
        <v>1571</v>
      </c>
      <c r="W12" s="104">
        <v>1579</v>
      </c>
    </row>
    <row r="13" spans="1:23" x14ac:dyDescent="0.4">
      <c r="A13" s="29">
        <v>100</v>
      </c>
      <c r="B13" s="135">
        <v>541</v>
      </c>
      <c r="C13" s="12">
        <v>547</v>
      </c>
      <c r="D13" s="135">
        <v>557</v>
      </c>
      <c r="E13" s="104">
        <v>563</v>
      </c>
      <c r="F13" s="135">
        <v>569</v>
      </c>
      <c r="G13" s="135">
        <v>571</v>
      </c>
      <c r="H13" s="135">
        <v>577</v>
      </c>
      <c r="I13" s="12">
        <v>587</v>
      </c>
      <c r="J13" s="135">
        <v>593</v>
      </c>
      <c r="K13" s="104">
        <v>599</v>
      </c>
      <c r="M13" s="29">
        <v>250</v>
      </c>
      <c r="N13" s="135">
        <v>1583</v>
      </c>
      <c r="O13" s="12">
        <v>1597</v>
      </c>
      <c r="P13" s="135">
        <v>1601</v>
      </c>
      <c r="Q13" s="104">
        <v>1607</v>
      </c>
      <c r="R13" s="135">
        <v>1609</v>
      </c>
      <c r="S13" s="135">
        <v>1613</v>
      </c>
      <c r="T13" s="135">
        <v>1619</v>
      </c>
      <c r="U13" s="12">
        <v>1621</v>
      </c>
      <c r="V13" s="135">
        <v>1627</v>
      </c>
      <c r="W13" s="104">
        <v>1637</v>
      </c>
    </row>
    <row r="14" spans="1:23" x14ac:dyDescent="0.4">
      <c r="A14" s="29">
        <v>110</v>
      </c>
      <c r="B14" s="135">
        <v>601</v>
      </c>
      <c r="C14" s="12">
        <v>607</v>
      </c>
      <c r="D14" s="135">
        <v>613</v>
      </c>
      <c r="E14" s="104">
        <v>617</v>
      </c>
      <c r="F14" s="135">
        <v>619</v>
      </c>
      <c r="G14" s="135">
        <v>631</v>
      </c>
      <c r="H14" s="135">
        <v>641</v>
      </c>
      <c r="I14" s="12">
        <v>643</v>
      </c>
      <c r="J14" s="135">
        <v>647</v>
      </c>
      <c r="K14" s="104">
        <v>653</v>
      </c>
      <c r="M14" s="29">
        <v>260</v>
      </c>
      <c r="N14" s="135">
        <v>1657</v>
      </c>
      <c r="O14" s="12">
        <v>1663</v>
      </c>
      <c r="P14" s="135">
        <v>1667</v>
      </c>
      <c r="Q14" s="104">
        <v>1669</v>
      </c>
      <c r="R14" s="135">
        <v>1693</v>
      </c>
      <c r="S14" s="135">
        <v>1697</v>
      </c>
      <c r="T14" s="135">
        <v>1699</v>
      </c>
      <c r="U14" s="12">
        <v>1709</v>
      </c>
      <c r="V14" s="135">
        <v>1721</v>
      </c>
      <c r="W14" s="104">
        <v>1723</v>
      </c>
    </row>
    <row r="15" spans="1:23" x14ac:dyDescent="0.4">
      <c r="A15" s="29">
        <v>120</v>
      </c>
      <c r="B15" s="135">
        <v>659</v>
      </c>
      <c r="C15" s="12">
        <v>661</v>
      </c>
      <c r="D15" s="135">
        <v>673</v>
      </c>
      <c r="E15" s="104">
        <v>677</v>
      </c>
      <c r="F15" s="135">
        <v>683</v>
      </c>
      <c r="G15" s="135">
        <v>691</v>
      </c>
      <c r="H15" s="135">
        <v>701</v>
      </c>
      <c r="I15" s="12">
        <v>709</v>
      </c>
      <c r="J15" s="135">
        <v>719</v>
      </c>
      <c r="K15" s="104">
        <v>727</v>
      </c>
      <c r="M15" s="29">
        <v>270</v>
      </c>
      <c r="N15" s="135">
        <v>1733</v>
      </c>
      <c r="O15" s="12">
        <v>1741</v>
      </c>
      <c r="P15" s="135">
        <v>1747</v>
      </c>
      <c r="Q15" s="104">
        <v>1753</v>
      </c>
      <c r="R15" s="135">
        <v>1759</v>
      </c>
      <c r="S15" s="135">
        <v>1777</v>
      </c>
      <c r="T15" s="135">
        <v>1783</v>
      </c>
      <c r="U15" s="12">
        <v>1787</v>
      </c>
      <c r="V15" s="135">
        <v>1789</v>
      </c>
      <c r="W15" s="104">
        <v>1801</v>
      </c>
    </row>
    <row r="16" spans="1:23" x14ac:dyDescent="0.4">
      <c r="A16" s="29">
        <v>130</v>
      </c>
      <c r="B16" s="135">
        <v>733</v>
      </c>
      <c r="C16" s="12">
        <v>739</v>
      </c>
      <c r="D16" s="135">
        <v>743</v>
      </c>
      <c r="E16" s="104">
        <v>751</v>
      </c>
      <c r="F16" s="135">
        <v>757</v>
      </c>
      <c r="G16" s="135">
        <v>761</v>
      </c>
      <c r="H16" s="135">
        <v>769</v>
      </c>
      <c r="I16" s="12">
        <v>773</v>
      </c>
      <c r="J16" s="135">
        <v>787</v>
      </c>
      <c r="K16" s="104">
        <v>797</v>
      </c>
      <c r="M16" s="29">
        <v>280</v>
      </c>
      <c r="N16" s="135">
        <v>1811</v>
      </c>
      <c r="O16" s="12">
        <v>1823</v>
      </c>
      <c r="P16" s="135">
        <v>1831</v>
      </c>
      <c r="Q16" s="104">
        <v>1847</v>
      </c>
      <c r="R16" s="135">
        <v>1861</v>
      </c>
      <c r="S16" s="135">
        <v>1867</v>
      </c>
      <c r="T16" s="135">
        <v>1871</v>
      </c>
      <c r="U16" s="12">
        <v>1873</v>
      </c>
      <c r="V16" s="135">
        <v>1877</v>
      </c>
      <c r="W16" s="104">
        <v>1879</v>
      </c>
    </row>
    <row r="17" spans="1:23" x14ac:dyDescent="0.4">
      <c r="A17" s="30">
        <v>140</v>
      </c>
      <c r="B17" s="182">
        <v>809</v>
      </c>
      <c r="C17" s="15">
        <v>811</v>
      </c>
      <c r="D17" s="182">
        <v>821</v>
      </c>
      <c r="E17" s="19">
        <v>823</v>
      </c>
      <c r="F17" s="182">
        <v>827</v>
      </c>
      <c r="G17" s="182">
        <v>829</v>
      </c>
      <c r="H17" s="182">
        <v>839</v>
      </c>
      <c r="I17" s="15">
        <v>853</v>
      </c>
      <c r="J17" s="182">
        <v>857</v>
      </c>
      <c r="K17" s="19">
        <v>859</v>
      </c>
      <c r="M17" s="29">
        <v>290</v>
      </c>
      <c r="N17" s="135">
        <v>1889</v>
      </c>
      <c r="O17" s="12">
        <v>1901</v>
      </c>
      <c r="P17" s="135">
        <v>1907</v>
      </c>
      <c r="Q17" s="104">
        <v>1913</v>
      </c>
      <c r="R17" s="135">
        <v>1931</v>
      </c>
      <c r="S17" s="135">
        <v>1933</v>
      </c>
      <c r="T17" s="135">
        <v>1949</v>
      </c>
      <c r="U17" s="12">
        <v>1951</v>
      </c>
      <c r="V17" s="135">
        <v>1973</v>
      </c>
      <c r="W17" s="104">
        <v>1979</v>
      </c>
    </row>
    <row r="18" spans="1:23" x14ac:dyDescent="0.4">
      <c r="M18" s="30">
        <v>300</v>
      </c>
      <c r="N18" s="134">
        <v>1987</v>
      </c>
      <c r="O18" s="15"/>
      <c r="P18" s="134"/>
      <c r="Q18" s="19"/>
      <c r="R18" s="134"/>
      <c r="S18" s="134"/>
      <c r="T18" s="134"/>
      <c r="U18" s="15"/>
      <c r="V18" s="134"/>
      <c r="W18" s="19"/>
    </row>
  </sheetData>
  <mergeCells count="2">
    <mergeCell ref="A1:K1"/>
    <mergeCell ref="M1:W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sqref="A1:K1"/>
    </sheetView>
  </sheetViews>
  <sheetFormatPr defaultRowHeight="16.5" x14ac:dyDescent="0.4"/>
  <cols>
    <col min="1" max="1" width="4.69921875" style="175" customWidth="1"/>
    <col min="2" max="9" width="8.796875" style="175"/>
    <col min="10" max="10" width="8.796875" style="175" customWidth="1"/>
    <col min="11" max="16384" width="8.796875" style="175"/>
  </cols>
  <sheetData>
    <row r="1" spans="1:11" x14ac:dyDescent="0.4">
      <c r="A1" s="228" t="s">
        <v>261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1" x14ac:dyDescent="0.4">
      <c r="A2" s="108" t="s">
        <v>259</v>
      </c>
      <c r="B2" s="108">
        <v>0</v>
      </c>
      <c r="C2" s="177">
        <v>1</v>
      </c>
      <c r="D2" s="177">
        <v>2</v>
      </c>
      <c r="E2" s="177">
        <v>3</v>
      </c>
      <c r="F2" s="176">
        <v>4</v>
      </c>
      <c r="G2" s="177">
        <v>5</v>
      </c>
      <c r="H2" s="178">
        <v>6</v>
      </c>
      <c r="I2" s="177">
        <v>7</v>
      </c>
      <c r="J2" s="177">
        <v>8</v>
      </c>
      <c r="K2" s="178">
        <v>9</v>
      </c>
    </row>
    <row r="3" spans="1:11" x14ac:dyDescent="0.4">
      <c r="A3" s="107">
        <v>0</v>
      </c>
      <c r="B3" s="107">
        <f t="shared" ref="B3:K7" si="0">(((1+SQRT(5))^($A3+B$2))-((1-SQRT(5))^($A3+B$2)))/((2^($A3+B$2))*SQRT(5))</f>
        <v>0</v>
      </c>
      <c r="C3" s="180">
        <f t="shared" si="0"/>
        <v>1</v>
      </c>
      <c r="D3" s="180">
        <f t="shared" si="0"/>
        <v>1</v>
      </c>
      <c r="E3" s="180">
        <f t="shared" si="0"/>
        <v>2</v>
      </c>
      <c r="F3" s="179">
        <f t="shared" si="0"/>
        <v>3</v>
      </c>
      <c r="G3" s="180">
        <f t="shared" si="0"/>
        <v>5</v>
      </c>
      <c r="H3" s="181">
        <f t="shared" si="0"/>
        <v>8</v>
      </c>
      <c r="I3" s="180">
        <f t="shared" si="0"/>
        <v>13</v>
      </c>
      <c r="J3" s="180">
        <f t="shared" si="0"/>
        <v>21</v>
      </c>
      <c r="K3" s="181">
        <f t="shared" si="0"/>
        <v>34</v>
      </c>
    </row>
    <row r="4" spans="1:11" x14ac:dyDescent="0.4">
      <c r="A4" s="29">
        <v>10</v>
      </c>
      <c r="B4" s="29">
        <f t="shared" si="0"/>
        <v>54.999999999999993</v>
      </c>
      <c r="C4" s="183">
        <f t="shared" si="0"/>
        <v>89</v>
      </c>
      <c r="D4" s="183">
        <f t="shared" si="0"/>
        <v>143.99999999999997</v>
      </c>
      <c r="E4" s="183">
        <f t="shared" si="0"/>
        <v>232.99999999999994</v>
      </c>
      <c r="F4" s="12">
        <f t="shared" si="0"/>
        <v>377.00000000000006</v>
      </c>
      <c r="G4" s="183">
        <f t="shared" si="0"/>
        <v>610</v>
      </c>
      <c r="H4" s="104">
        <f t="shared" si="0"/>
        <v>986.99999999999977</v>
      </c>
      <c r="I4" s="183">
        <f t="shared" si="0"/>
        <v>1596.9999999999998</v>
      </c>
      <c r="J4" s="183">
        <f t="shared" si="0"/>
        <v>2584</v>
      </c>
      <c r="K4" s="104">
        <f t="shared" si="0"/>
        <v>4181</v>
      </c>
    </row>
    <row r="5" spans="1:11" x14ac:dyDescent="0.4">
      <c r="A5" s="29">
        <v>20</v>
      </c>
      <c r="B5" s="29">
        <f t="shared" si="0"/>
        <v>6764.9999999999991</v>
      </c>
      <c r="C5" s="183">
        <f t="shared" si="0"/>
        <v>10945.999999999998</v>
      </c>
      <c r="D5" s="183">
        <f t="shared" si="0"/>
        <v>17710.999999999996</v>
      </c>
      <c r="E5" s="183">
        <f t="shared" si="0"/>
        <v>28656.999999999996</v>
      </c>
      <c r="F5" s="12">
        <f t="shared" si="0"/>
        <v>46367.999999999993</v>
      </c>
      <c r="G5" s="183">
        <f t="shared" si="0"/>
        <v>75025</v>
      </c>
      <c r="H5" s="104">
        <f t="shared" si="0"/>
        <v>121392.99999999999</v>
      </c>
      <c r="I5" s="183">
        <f t="shared" si="0"/>
        <v>196418</v>
      </c>
      <c r="J5" s="183">
        <f t="shared" si="0"/>
        <v>317811</v>
      </c>
      <c r="K5" s="104">
        <f t="shared" si="0"/>
        <v>514228.99999999994</v>
      </c>
    </row>
    <row r="6" spans="1:11" x14ac:dyDescent="0.4">
      <c r="A6" s="29">
        <v>30</v>
      </c>
      <c r="B6" s="29">
        <f t="shared" si="0"/>
        <v>832039.99999999988</v>
      </c>
      <c r="C6" s="183">
        <f t="shared" si="0"/>
        <v>1346268.9999999998</v>
      </c>
      <c r="D6" s="183">
        <f t="shared" si="0"/>
        <v>2178309</v>
      </c>
      <c r="E6" s="183">
        <f t="shared" si="0"/>
        <v>3524577.9999999995</v>
      </c>
      <c r="F6" s="12">
        <f t="shared" si="0"/>
        <v>5702886.9999999991</v>
      </c>
      <c r="G6" s="183">
        <f t="shared" si="0"/>
        <v>9227465</v>
      </c>
      <c r="H6" s="104">
        <f t="shared" si="0"/>
        <v>14930351.999999998</v>
      </c>
      <c r="I6" s="183">
        <f t="shared" si="0"/>
        <v>24157816.999999996</v>
      </c>
      <c r="J6" s="183">
        <f t="shared" si="0"/>
        <v>39088168.999999993</v>
      </c>
      <c r="K6" s="104">
        <f t="shared" si="0"/>
        <v>63245985.999999993</v>
      </c>
    </row>
    <row r="7" spans="1:11" x14ac:dyDescent="0.4">
      <c r="A7" s="30">
        <v>40</v>
      </c>
      <c r="B7" s="30">
        <f t="shared" si="0"/>
        <v>102334154.99999999</v>
      </c>
      <c r="C7" s="182">
        <f t="shared" si="0"/>
        <v>165580140.99999997</v>
      </c>
      <c r="D7" s="182">
        <f t="shared" si="0"/>
        <v>267914295.99999994</v>
      </c>
      <c r="E7" s="182">
        <f t="shared" si="0"/>
        <v>433494437</v>
      </c>
      <c r="F7" s="15">
        <f t="shared" si="0"/>
        <v>701408732.99999988</v>
      </c>
      <c r="G7" s="182">
        <f t="shared" si="0"/>
        <v>1134903169.9999998</v>
      </c>
      <c r="H7" s="19">
        <f t="shared" si="0"/>
        <v>1836311903</v>
      </c>
      <c r="I7" s="182">
        <f t="shared" si="0"/>
        <v>2971215072.9999995</v>
      </c>
      <c r="J7" s="182">
        <f t="shared" si="0"/>
        <v>4807526975.999999</v>
      </c>
      <c r="K7" s="19">
        <f t="shared" si="0"/>
        <v>7778742048.9999981</v>
      </c>
    </row>
    <row r="9" spans="1:11" x14ac:dyDescent="0.4">
      <c r="A9" s="228" t="s">
        <v>262</v>
      </c>
      <c r="B9" s="228"/>
      <c r="C9" s="228"/>
      <c r="D9" s="228"/>
      <c r="E9" s="228"/>
      <c r="F9" s="228"/>
      <c r="G9" s="228"/>
      <c r="H9" s="228"/>
      <c r="I9" s="228"/>
      <c r="J9" s="228"/>
      <c r="K9" s="228"/>
    </row>
    <row r="10" spans="1:11" x14ac:dyDescent="0.4">
      <c r="A10" s="108" t="s">
        <v>260</v>
      </c>
      <c r="B10" s="108">
        <v>0</v>
      </c>
      <c r="C10" s="177">
        <v>1</v>
      </c>
      <c r="D10" s="177">
        <v>2</v>
      </c>
      <c r="E10" s="177">
        <v>3</v>
      </c>
      <c r="F10" s="176">
        <v>4</v>
      </c>
      <c r="G10" s="177">
        <v>5</v>
      </c>
      <c r="H10" s="178">
        <v>6</v>
      </c>
      <c r="I10" s="177">
        <v>7</v>
      </c>
      <c r="J10" s="177">
        <v>8</v>
      </c>
      <c r="K10" s="178">
        <v>9</v>
      </c>
    </row>
    <row r="11" spans="1:11" x14ac:dyDescent="0.4">
      <c r="A11" s="29">
        <v>0</v>
      </c>
      <c r="B11" s="29">
        <f>(((1+SQRT(5))/2)^($A11+B$10))+(((1-SQRT(5))/2)^($A11+B$10))</f>
        <v>2</v>
      </c>
      <c r="C11" s="183">
        <f t="shared" ref="C11:K15" si="1">(((1+SQRT(5))/2)^($A11+C$10))+(((1-SQRT(5))/2)^($A11+C$10))</f>
        <v>1</v>
      </c>
      <c r="D11" s="183">
        <f t="shared" si="1"/>
        <v>3</v>
      </c>
      <c r="E11" s="183">
        <f t="shared" si="1"/>
        <v>4</v>
      </c>
      <c r="F11" s="12">
        <f t="shared" si="1"/>
        <v>7</v>
      </c>
      <c r="G11" s="183">
        <f>(((1+SQRT(5))/2)^($A11+G$10))+(((1-SQRT(5))/2)^($A11+G$10))</f>
        <v>11</v>
      </c>
      <c r="H11" s="104">
        <f t="shared" si="1"/>
        <v>18</v>
      </c>
      <c r="I11" s="183">
        <f t="shared" si="1"/>
        <v>29.000000000000004</v>
      </c>
      <c r="J11" s="183">
        <f t="shared" si="1"/>
        <v>47</v>
      </c>
      <c r="K11" s="104">
        <f t="shared" si="1"/>
        <v>76</v>
      </c>
    </row>
    <row r="12" spans="1:11" x14ac:dyDescent="0.4">
      <c r="A12" s="29">
        <v>10</v>
      </c>
      <c r="B12" s="29">
        <f t="shared" ref="B12:B15" si="2">(((1+SQRT(5))/2)^($A12+B$10))+(((1-SQRT(5))/2)^($A12+B$10))</f>
        <v>123</v>
      </c>
      <c r="C12" s="183">
        <f t="shared" si="1"/>
        <v>199</v>
      </c>
      <c r="D12" s="183">
        <f t="shared" si="1"/>
        <v>322</v>
      </c>
      <c r="E12" s="183">
        <f t="shared" si="1"/>
        <v>521</v>
      </c>
      <c r="F12" s="12">
        <f t="shared" si="1"/>
        <v>843</v>
      </c>
      <c r="G12" s="183">
        <f t="shared" si="1"/>
        <v>1364</v>
      </c>
      <c r="H12" s="104">
        <f t="shared" si="1"/>
        <v>2207</v>
      </c>
      <c r="I12" s="183">
        <f t="shared" si="1"/>
        <v>3571</v>
      </c>
      <c r="J12" s="183">
        <f t="shared" si="1"/>
        <v>5778</v>
      </c>
      <c r="K12" s="104">
        <f t="shared" si="1"/>
        <v>9349</v>
      </c>
    </row>
    <row r="13" spans="1:11" x14ac:dyDescent="0.4">
      <c r="A13" s="29">
        <v>20</v>
      </c>
      <c r="B13" s="29">
        <f t="shared" si="2"/>
        <v>15126.999999999998</v>
      </c>
      <c r="C13" s="183">
        <f t="shared" si="1"/>
        <v>24475.999999999996</v>
      </c>
      <c r="D13" s="183">
        <f t="shared" si="1"/>
        <v>39603</v>
      </c>
      <c r="E13" s="183">
        <f t="shared" si="1"/>
        <v>64079</v>
      </c>
      <c r="F13" s="12">
        <f t="shared" si="1"/>
        <v>103682</v>
      </c>
      <c r="G13" s="183">
        <f t="shared" si="1"/>
        <v>167760.99999999997</v>
      </c>
      <c r="H13" s="104">
        <f t="shared" si="1"/>
        <v>271443</v>
      </c>
      <c r="I13" s="183">
        <f t="shared" si="1"/>
        <v>439204</v>
      </c>
      <c r="J13" s="183">
        <f t="shared" si="1"/>
        <v>710646.99999999988</v>
      </c>
      <c r="K13" s="104">
        <f t="shared" si="1"/>
        <v>1149851</v>
      </c>
    </row>
    <row r="14" spans="1:11" x14ac:dyDescent="0.4">
      <c r="A14" s="29">
        <v>30</v>
      </c>
      <c r="B14" s="29">
        <f t="shared" si="2"/>
        <v>1860498</v>
      </c>
      <c r="C14" s="183">
        <f t="shared" si="1"/>
        <v>3010349</v>
      </c>
      <c r="D14" s="183">
        <f t="shared" si="1"/>
        <v>4870846.9999999991</v>
      </c>
      <c r="E14" s="183">
        <f t="shared" si="1"/>
        <v>7881196</v>
      </c>
      <c r="F14" s="12">
        <f t="shared" si="1"/>
        <v>12752042.999999998</v>
      </c>
      <c r="G14" s="183">
        <f t="shared" si="1"/>
        <v>20633239</v>
      </c>
      <c r="H14" s="104">
        <f t="shared" si="1"/>
        <v>33385281.999999996</v>
      </c>
      <c r="I14" s="183">
        <f t="shared" si="1"/>
        <v>54018521</v>
      </c>
      <c r="J14" s="183">
        <f t="shared" si="1"/>
        <v>87403803</v>
      </c>
      <c r="K14" s="104">
        <f t="shared" si="1"/>
        <v>141422324</v>
      </c>
    </row>
    <row r="15" spans="1:11" x14ac:dyDescent="0.4">
      <c r="A15" s="30">
        <v>40</v>
      </c>
      <c r="B15" s="30">
        <f t="shared" si="2"/>
        <v>228826126.99999997</v>
      </c>
      <c r="C15" s="182">
        <f t="shared" si="1"/>
        <v>370248450.99999994</v>
      </c>
      <c r="D15" s="182">
        <f t="shared" si="1"/>
        <v>599074577.99999988</v>
      </c>
      <c r="E15" s="182">
        <f t="shared" si="1"/>
        <v>969323029</v>
      </c>
      <c r="F15" s="15">
        <f t="shared" si="1"/>
        <v>1568397606.9999998</v>
      </c>
      <c r="G15" s="182">
        <f t="shared" si="1"/>
        <v>2537720635.9999995</v>
      </c>
      <c r="H15" s="19">
        <f t="shared" si="1"/>
        <v>4106118243</v>
      </c>
      <c r="I15" s="182">
        <f t="shared" si="1"/>
        <v>6643838878.999999</v>
      </c>
      <c r="J15" s="182">
        <f t="shared" si="1"/>
        <v>10749957121.999998</v>
      </c>
      <c r="K15" s="19">
        <f t="shared" si="1"/>
        <v>17393796000.999996</v>
      </c>
    </row>
  </sheetData>
  <mergeCells count="2">
    <mergeCell ref="A9:K9"/>
    <mergeCell ref="A1:K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workbookViewId="0">
      <selection sqref="A1:C1"/>
    </sheetView>
  </sheetViews>
  <sheetFormatPr defaultRowHeight="16.5" x14ac:dyDescent="0.4"/>
  <cols>
    <col min="1" max="1" width="24.19921875" style="117" bestFit="1" customWidth="1"/>
    <col min="2" max="2" width="10" style="117" bestFit="1" customWidth="1"/>
    <col min="3" max="3" width="16.3984375" style="135" bestFit="1" customWidth="1"/>
    <col min="4" max="16384" width="8.796875" style="115"/>
  </cols>
  <sheetData>
    <row r="1" spans="1:3" x14ac:dyDescent="0.4">
      <c r="A1" s="252" t="s">
        <v>73</v>
      </c>
      <c r="B1" s="252"/>
      <c r="C1" s="252"/>
    </row>
    <row r="2" spans="1:3" s="139" customFormat="1" x14ac:dyDescent="0.25">
      <c r="A2" s="136" t="s">
        <v>34</v>
      </c>
      <c r="B2" s="137" t="s">
        <v>31</v>
      </c>
      <c r="C2" s="138" t="s">
        <v>32</v>
      </c>
    </row>
    <row r="3" spans="1:3" ht="18" x14ac:dyDescent="0.25">
      <c r="A3" s="119" t="s">
        <v>35</v>
      </c>
      <c r="B3" s="121" t="s">
        <v>36</v>
      </c>
      <c r="C3" s="197" t="s">
        <v>74</v>
      </c>
    </row>
    <row r="4" spans="1:3" ht="18" x14ac:dyDescent="0.25">
      <c r="A4" s="119" t="s">
        <v>37</v>
      </c>
      <c r="B4" s="121" t="s">
        <v>75</v>
      </c>
      <c r="C4" s="197" t="s">
        <v>76</v>
      </c>
    </row>
    <row r="5" spans="1:3" ht="18" x14ac:dyDescent="0.25">
      <c r="A5" s="119" t="s">
        <v>38</v>
      </c>
      <c r="B5" s="121" t="s">
        <v>39</v>
      </c>
      <c r="C5" s="197" t="s">
        <v>77</v>
      </c>
    </row>
    <row r="6" spans="1:3" ht="18" x14ac:dyDescent="0.25">
      <c r="A6" s="120" t="s">
        <v>40</v>
      </c>
      <c r="B6" s="122" t="s">
        <v>78</v>
      </c>
      <c r="C6" s="198" t="s">
        <v>79</v>
      </c>
    </row>
    <row r="7" spans="1:3" ht="18" x14ac:dyDescent="0.25">
      <c r="A7" s="119" t="s">
        <v>41</v>
      </c>
      <c r="B7" s="121" t="s">
        <v>22</v>
      </c>
      <c r="C7" s="197" t="s">
        <v>80</v>
      </c>
    </row>
    <row r="8" spans="1:3" ht="18" x14ac:dyDescent="0.25">
      <c r="A8" s="119" t="s">
        <v>42</v>
      </c>
      <c r="B8" s="121" t="s">
        <v>81</v>
      </c>
      <c r="C8" s="197" t="s">
        <v>82</v>
      </c>
    </row>
    <row r="9" spans="1:3" ht="18" x14ac:dyDescent="0.25">
      <c r="A9" s="119" t="s">
        <v>43</v>
      </c>
      <c r="B9" s="121" t="s">
        <v>83</v>
      </c>
      <c r="C9" s="197" t="s">
        <v>84</v>
      </c>
    </row>
    <row r="10" spans="1:3" ht="18" x14ac:dyDescent="0.25">
      <c r="A10" s="120" t="s">
        <v>44</v>
      </c>
      <c r="B10" s="122" t="s">
        <v>85</v>
      </c>
      <c r="C10" s="198" t="s">
        <v>86</v>
      </c>
    </row>
    <row r="11" spans="1:3" ht="18" x14ac:dyDescent="0.25">
      <c r="A11" s="119" t="s">
        <v>45</v>
      </c>
      <c r="B11" s="121" t="s">
        <v>85</v>
      </c>
      <c r="C11" s="197" t="s">
        <v>46</v>
      </c>
    </row>
    <row r="12" spans="1:3" ht="18" x14ac:dyDescent="0.25">
      <c r="A12" s="119" t="s">
        <v>47</v>
      </c>
      <c r="B12" s="121" t="s">
        <v>87</v>
      </c>
      <c r="C12" s="197" t="s">
        <v>88</v>
      </c>
    </row>
    <row r="13" spans="1:3" ht="18" x14ac:dyDescent="0.25">
      <c r="A13" s="119" t="s">
        <v>48</v>
      </c>
      <c r="B13" s="121" t="s">
        <v>49</v>
      </c>
      <c r="C13" s="197" t="s">
        <v>89</v>
      </c>
    </row>
    <row r="14" spans="1:3" ht="18" x14ac:dyDescent="0.25">
      <c r="A14" s="120" t="s">
        <v>50</v>
      </c>
      <c r="B14" s="122" t="s">
        <v>51</v>
      </c>
      <c r="C14" s="198" t="s">
        <v>90</v>
      </c>
    </row>
    <row r="15" spans="1:3" ht="18" x14ac:dyDescent="0.25">
      <c r="A15" s="119" t="s">
        <v>52</v>
      </c>
      <c r="B15" s="121" t="s">
        <v>53</v>
      </c>
      <c r="C15" s="197" t="s">
        <v>91</v>
      </c>
    </row>
    <row r="16" spans="1:3" ht="18" x14ac:dyDescent="0.25">
      <c r="A16" s="119" t="s">
        <v>54</v>
      </c>
      <c r="B16" s="121" t="s">
        <v>55</v>
      </c>
      <c r="C16" s="197" t="s">
        <v>92</v>
      </c>
    </row>
    <row r="17" spans="1:3" ht="18" x14ac:dyDescent="0.25">
      <c r="A17" s="119" t="s">
        <v>56</v>
      </c>
      <c r="B17" s="121" t="s">
        <v>93</v>
      </c>
      <c r="C17" s="197" t="s">
        <v>94</v>
      </c>
    </row>
    <row r="18" spans="1:3" ht="18" x14ac:dyDescent="0.25">
      <c r="A18" s="120" t="s">
        <v>57</v>
      </c>
      <c r="B18" s="122" t="s">
        <v>93</v>
      </c>
      <c r="C18" s="198" t="s">
        <v>58</v>
      </c>
    </row>
    <row r="19" spans="1:3" ht="18" x14ac:dyDescent="0.25">
      <c r="A19" s="119" t="s">
        <v>59</v>
      </c>
      <c r="B19" s="121" t="s">
        <v>95</v>
      </c>
      <c r="C19" s="197" t="s">
        <v>96</v>
      </c>
    </row>
    <row r="20" spans="1:3" x14ac:dyDescent="0.25">
      <c r="A20" s="119" t="s">
        <v>60</v>
      </c>
      <c r="B20" s="121" t="s">
        <v>97</v>
      </c>
      <c r="C20" s="197">
        <v>1838.68</v>
      </c>
    </row>
    <row r="21" spans="1:3" x14ac:dyDescent="0.25">
      <c r="A21" s="119" t="s">
        <v>61</v>
      </c>
      <c r="B21" s="121" t="s">
        <v>98</v>
      </c>
      <c r="C21" s="197">
        <v>1.0014000000000001</v>
      </c>
    </row>
    <row r="22" spans="1:3" ht="18" x14ac:dyDescent="0.25">
      <c r="A22" s="120" t="s">
        <v>62</v>
      </c>
      <c r="B22" s="122" t="s">
        <v>99</v>
      </c>
      <c r="C22" s="198" t="s">
        <v>100</v>
      </c>
    </row>
    <row r="23" spans="1:3" ht="18" x14ac:dyDescent="0.25">
      <c r="A23" s="119" t="s">
        <v>63</v>
      </c>
      <c r="B23" s="121" t="s">
        <v>101</v>
      </c>
      <c r="C23" s="197" t="s">
        <v>102</v>
      </c>
    </row>
    <row r="24" spans="1:3" ht="18" x14ac:dyDescent="0.25">
      <c r="A24" s="119" t="s">
        <v>64</v>
      </c>
      <c r="B24" s="121" t="s">
        <v>65</v>
      </c>
      <c r="C24" s="197" t="s">
        <v>103</v>
      </c>
    </row>
    <row r="25" spans="1:3" ht="18" x14ac:dyDescent="0.25">
      <c r="A25" s="119" t="s">
        <v>66</v>
      </c>
      <c r="B25" s="121" t="s">
        <v>104</v>
      </c>
      <c r="C25" s="197" t="s">
        <v>105</v>
      </c>
    </row>
    <row r="26" spans="1:3" ht="18" x14ac:dyDescent="0.25">
      <c r="A26" s="120" t="s">
        <v>67</v>
      </c>
      <c r="B26" s="122" t="s">
        <v>104</v>
      </c>
      <c r="C26" s="198" t="s">
        <v>68</v>
      </c>
    </row>
    <row r="27" spans="1:3" ht="18" x14ac:dyDescent="0.25">
      <c r="A27" s="119" t="s">
        <v>69</v>
      </c>
      <c r="B27" s="121" t="s">
        <v>106</v>
      </c>
      <c r="C27" s="197" t="s">
        <v>107</v>
      </c>
    </row>
    <row r="28" spans="1:3" x14ac:dyDescent="0.25">
      <c r="A28" s="119" t="s">
        <v>70</v>
      </c>
      <c r="B28" s="121" t="s">
        <v>108</v>
      </c>
      <c r="C28" s="197">
        <v>1836.15</v>
      </c>
    </row>
    <row r="29" spans="1:3" ht="18" x14ac:dyDescent="0.25">
      <c r="A29" s="119" t="s">
        <v>71</v>
      </c>
      <c r="B29" s="121" t="s">
        <v>109</v>
      </c>
      <c r="C29" s="197" t="s">
        <v>110</v>
      </c>
    </row>
    <row r="30" spans="1:3" ht="18" x14ac:dyDescent="0.25">
      <c r="A30" s="120" t="s">
        <v>33</v>
      </c>
      <c r="B30" s="122" t="s">
        <v>72</v>
      </c>
      <c r="C30" s="198" t="s">
        <v>111</v>
      </c>
    </row>
    <row r="31" spans="1:3" x14ac:dyDescent="0.4">
      <c r="A31" s="116"/>
    </row>
    <row r="32" spans="1:3" x14ac:dyDescent="0.4">
      <c r="A32" s="118"/>
    </row>
  </sheetData>
  <mergeCells count="1">
    <mergeCell ref="A1:C1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43"/>
  <sheetViews>
    <sheetView zoomScaleNormal="100" workbookViewId="0">
      <selection activeCell="D11" sqref="D11"/>
    </sheetView>
  </sheetViews>
  <sheetFormatPr defaultRowHeight="15.75" x14ac:dyDescent="0.3"/>
  <cols>
    <col min="2" max="3" width="5.59765625" bestFit="1" customWidth="1"/>
    <col min="4" max="4" width="5.5" bestFit="1" customWidth="1"/>
    <col min="5" max="5" width="5.59765625" bestFit="1" customWidth="1"/>
    <col min="6" max="6" width="5.5" bestFit="1" customWidth="1"/>
    <col min="7" max="8" width="5.59765625" bestFit="1" customWidth="1"/>
    <col min="9" max="11" width="5.5" bestFit="1" customWidth="1"/>
    <col min="12" max="12" width="2" customWidth="1"/>
    <col min="13" max="14" width="5.3984375" bestFit="1" customWidth="1"/>
    <col min="15" max="15" width="5.296875" bestFit="1" customWidth="1"/>
    <col min="16" max="16" width="5.5" bestFit="1" customWidth="1"/>
    <col min="17" max="17" width="5.59765625" bestFit="1" customWidth="1"/>
    <col min="18" max="18" width="5.5" bestFit="1" customWidth="1"/>
    <col min="19" max="19" width="5.296875" bestFit="1" customWidth="1"/>
    <col min="20" max="20" width="5.5" bestFit="1" customWidth="1"/>
    <col min="21" max="21" width="5.3984375" bestFit="1" customWidth="1"/>
    <col min="22" max="22" width="5.19921875" bestFit="1" customWidth="1"/>
    <col min="23" max="23" width="3.3984375" customWidth="1"/>
    <col min="24" max="25" width="3.69921875" bestFit="1" customWidth="1"/>
    <col min="26" max="28" width="4" bestFit="1" customWidth="1"/>
    <col min="29" max="30" width="4.3984375" bestFit="1" customWidth="1"/>
    <col min="31" max="31" width="4.5" bestFit="1" customWidth="1"/>
    <col min="32" max="32" width="4.59765625" bestFit="1" customWidth="1"/>
  </cols>
  <sheetData>
    <row r="2" spans="1:32" x14ac:dyDescent="0.3">
      <c r="A2" t="s">
        <v>137</v>
      </c>
      <c r="B2">
        <v>0</v>
      </c>
      <c r="C2">
        <v>0.01</v>
      </c>
      <c r="D2">
        <v>0.02</v>
      </c>
      <c r="E2">
        <v>0.03</v>
      </c>
      <c r="F2">
        <v>0.04</v>
      </c>
      <c r="G2">
        <v>0.05</v>
      </c>
      <c r="H2">
        <v>0.06</v>
      </c>
      <c r="I2">
        <v>7.0000000000000007E-2</v>
      </c>
      <c r="J2">
        <v>0.08</v>
      </c>
      <c r="K2">
        <v>0.09</v>
      </c>
      <c r="M2">
        <v>0</v>
      </c>
      <c r="N2">
        <v>0.1</v>
      </c>
      <c r="O2">
        <v>0.2</v>
      </c>
      <c r="P2">
        <v>0.3</v>
      </c>
      <c r="Q2">
        <v>0.4</v>
      </c>
      <c r="R2">
        <v>0.5</v>
      </c>
      <c r="S2">
        <v>0.6</v>
      </c>
      <c r="T2">
        <v>0.7</v>
      </c>
      <c r="U2">
        <v>0.8</v>
      </c>
      <c r="V2">
        <v>0.9</v>
      </c>
      <c r="X2">
        <v>1</v>
      </c>
      <c r="Y2">
        <v>2</v>
      </c>
      <c r="Z2">
        <v>3</v>
      </c>
      <c r="AA2">
        <v>4</v>
      </c>
      <c r="AB2">
        <v>5</v>
      </c>
      <c r="AC2">
        <v>6</v>
      </c>
      <c r="AD2">
        <v>7</v>
      </c>
      <c r="AE2">
        <v>8</v>
      </c>
      <c r="AF2">
        <v>9</v>
      </c>
    </row>
    <row r="3" spans="1:32" x14ac:dyDescent="0.3">
      <c r="A3">
        <v>0</v>
      </c>
      <c r="B3" s="169">
        <f>_xlfn.NORM.S.DIST($A3+B$2,TRUE)*100000</f>
        <v>50000</v>
      </c>
      <c r="C3" s="169">
        <f t="shared" ref="C3:K18" si="0">_xlfn.NORM.S.DIST($A3+C$2,TRUE)*100000</f>
        <v>50398.935631463159</v>
      </c>
      <c r="D3" s="169">
        <f t="shared" si="0"/>
        <v>50797.831371690205</v>
      </c>
      <c r="E3" s="169">
        <f t="shared" si="0"/>
        <v>51196.64734141127</v>
      </c>
      <c r="F3" s="169">
        <f t="shared" si="0"/>
        <v>51595.343685283071</v>
      </c>
      <c r="G3" s="169">
        <f t="shared" si="0"/>
        <v>51993.88058383725</v>
      </c>
      <c r="H3" s="169">
        <f t="shared" si="0"/>
        <v>52392.218265410687</v>
      </c>
      <c r="I3" s="169">
        <f t="shared" si="0"/>
        <v>52790.317018052112</v>
      </c>
      <c r="J3" s="169">
        <f t="shared" si="0"/>
        <v>53188.137201398742</v>
      </c>
      <c r="K3" s="169">
        <f t="shared" si="0"/>
        <v>53585.639258517207</v>
      </c>
      <c r="M3" s="169">
        <f>100000-(_xlfn.NORM.S.DIST($A3+B$2,TRUE))*100000</f>
        <v>50000</v>
      </c>
      <c r="N3" s="169">
        <f t="shared" ref="N3:U3" si="1">100000-(_xlfn.NORM.S.DIST($A3+C$2,TRUE))*100000</f>
        <v>49601.064368536841</v>
      </c>
      <c r="O3" s="169">
        <f t="shared" si="1"/>
        <v>49202.168628309795</v>
      </c>
      <c r="P3" s="169">
        <f t="shared" si="1"/>
        <v>48803.35265858873</v>
      </c>
      <c r="Q3" s="169">
        <f t="shared" si="1"/>
        <v>48404.656314716929</v>
      </c>
      <c r="R3" s="169">
        <f t="shared" si="1"/>
        <v>48006.11941616275</v>
      </c>
      <c r="S3" s="169">
        <f t="shared" si="1"/>
        <v>47607.781734589313</v>
      </c>
      <c r="T3" s="169">
        <f t="shared" si="1"/>
        <v>47209.682981947888</v>
      </c>
      <c r="U3" s="169">
        <f t="shared" si="1"/>
        <v>46811.862798601258</v>
      </c>
      <c r="V3" s="169">
        <f>100000-(_xlfn.NORM.S.DIST($A3+K$2,TRUE))*100000</f>
        <v>46414.360741482793</v>
      </c>
      <c r="X3" s="169">
        <f>C3-$B3</f>
        <v>398.93563146315864</v>
      </c>
      <c r="Y3" s="169">
        <f t="shared" ref="Y3:AF3" si="2">D3-$B3</f>
        <v>797.83137169020483</v>
      </c>
      <c r="Z3" s="169">
        <f t="shared" si="2"/>
        <v>1196.6473414112697</v>
      </c>
      <c r="AA3" s="169">
        <f t="shared" si="2"/>
        <v>1595.343685283071</v>
      </c>
      <c r="AB3" s="169">
        <f t="shared" si="2"/>
        <v>1993.88058383725</v>
      </c>
      <c r="AC3" s="169">
        <f t="shared" si="2"/>
        <v>2392.2182654106873</v>
      </c>
      <c r="AD3" s="169">
        <f t="shared" si="2"/>
        <v>2790.317018052112</v>
      </c>
      <c r="AE3" s="169">
        <f t="shared" si="2"/>
        <v>3188.137201398742</v>
      </c>
      <c r="AF3" s="169">
        <f t="shared" si="2"/>
        <v>3585.6392585172071</v>
      </c>
    </row>
    <row r="4" spans="1:32" x14ac:dyDescent="0.3">
      <c r="A4">
        <v>0.1</v>
      </c>
      <c r="B4" s="169">
        <f t="shared" ref="B4:K42" si="3">_xlfn.NORM.S.DIST($A4+B$2,TRUE)*100000</f>
        <v>53982.783727702896</v>
      </c>
      <c r="C4" s="169">
        <f t="shared" si="0"/>
        <v>54379.531254231675</v>
      </c>
      <c r="D4" s="169">
        <f t="shared" si="0"/>
        <v>54775.842602058387</v>
      </c>
      <c r="E4" s="169">
        <f t="shared" si="0"/>
        <v>55171.678665456115</v>
      </c>
      <c r="F4" s="169">
        <f t="shared" si="0"/>
        <v>55567.000480590643</v>
      </c>
      <c r="G4" s="169">
        <f t="shared" si="0"/>
        <v>55961.769237024251</v>
      </c>
      <c r="H4" s="169">
        <f t="shared" si="0"/>
        <v>56355.946289143285</v>
      </c>
      <c r="I4" s="169">
        <f t="shared" si="0"/>
        <v>56749.493167503839</v>
      </c>
      <c r="J4" s="169">
        <f t="shared" si="0"/>
        <v>57142.371590090079</v>
      </c>
      <c r="K4" s="169">
        <f t="shared" si="0"/>
        <v>57534.543473479549</v>
      </c>
      <c r="M4" s="169">
        <f t="shared" ref="M4:M43" si="4">100000-(_xlfn.NORM.S.DIST($A4+B$2,TRUE))*100000</f>
        <v>46017.216272297104</v>
      </c>
      <c r="N4" s="169">
        <f t="shared" ref="N4:N43" si="5">100000-(_xlfn.NORM.S.DIST($A4+C$2,TRUE))*100000</f>
        <v>45620.468745768325</v>
      </c>
      <c r="O4" s="169">
        <f t="shared" ref="O4:O43" si="6">100000-(_xlfn.NORM.S.DIST($A4+D$2,TRUE))*100000</f>
        <v>45224.157397941613</v>
      </c>
      <c r="P4" s="169">
        <f t="shared" ref="P4:P43" si="7">100000-(_xlfn.NORM.S.DIST($A4+E$2,TRUE))*100000</f>
        <v>44828.321334543885</v>
      </c>
      <c r="Q4" s="169">
        <f t="shared" ref="Q4:Q43" si="8">100000-(_xlfn.NORM.S.DIST($A4+F$2,TRUE))*100000</f>
        <v>44432.999519409357</v>
      </c>
      <c r="R4" s="169">
        <f t="shared" ref="R4:R43" si="9">100000-(_xlfn.NORM.S.DIST($A4+G$2,TRUE))*100000</f>
        <v>44038.230762975749</v>
      </c>
      <c r="S4" s="169">
        <f t="shared" ref="S4:S43" si="10">100000-(_xlfn.NORM.S.DIST($A4+H$2,TRUE))*100000</f>
        <v>43644.053710856715</v>
      </c>
      <c r="T4" s="169">
        <f t="shared" ref="T4:T43" si="11">100000-(_xlfn.NORM.S.DIST($A4+I$2,TRUE))*100000</f>
        <v>43250.506832496161</v>
      </c>
      <c r="U4" s="169">
        <f t="shared" ref="U4:U43" si="12">100000-(_xlfn.NORM.S.DIST($A4+J$2,TRUE))*100000</f>
        <v>42857.628409909921</v>
      </c>
      <c r="V4" s="169">
        <f t="shared" ref="V4:V43" si="13">100000-(_xlfn.NORM.S.DIST($A4+K$2,TRUE))*100000</f>
        <v>42465.456526520451</v>
      </c>
      <c r="X4" s="169">
        <f t="shared" ref="X4:X43" si="14">C4-$B4</f>
        <v>396.74752652877942</v>
      </c>
      <c r="Y4" s="169">
        <f t="shared" ref="Y4:Y43" si="15">D4-$B4</f>
        <v>793.05887435549084</v>
      </c>
      <c r="Z4" s="169">
        <f t="shared" ref="Z4:Z43" si="16">E4-$B4</f>
        <v>1188.894937753219</v>
      </c>
      <c r="AA4" s="169">
        <f t="shared" ref="AA4:AA43" si="17">F4-$B4</f>
        <v>1584.2167528877471</v>
      </c>
      <c r="AB4" s="169">
        <f t="shared" ref="AB4:AB43" si="18">G4-$B4</f>
        <v>1978.9855093213555</v>
      </c>
      <c r="AC4" s="169">
        <f t="shared" ref="AC4:AC43" si="19">H4-$B4</f>
        <v>2373.1625614403893</v>
      </c>
      <c r="AD4" s="169">
        <f t="shared" ref="AD4:AD43" si="20">I4-$B4</f>
        <v>2766.7094398009431</v>
      </c>
      <c r="AE4" s="169">
        <f t="shared" ref="AE4:AE43" si="21">J4-$B4</f>
        <v>3159.5878623871831</v>
      </c>
      <c r="AF4" s="169">
        <f t="shared" ref="AF4:AF43" si="22">K4-$B4</f>
        <v>3551.7597457766533</v>
      </c>
    </row>
    <row r="5" spans="1:32" x14ac:dyDescent="0.3">
      <c r="A5">
        <v>0.2</v>
      </c>
      <c r="B5" s="169">
        <f t="shared" si="3"/>
        <v>57925.970943910295</v>
      </c>
      <c r="C5" s="169">
        <f t="shared" si="0"/>
        <v>58316.616348244235</v>
      </c>
      <c r="D5" s="169">
        <f t="shared" si="0"/>
        <v>58706.442264821468</v>
      </c>
      <c r="E5" s="169">
        <f t="shared" si="0"/>
        <v>59095.41151420059</v>
      </c>
      <c r="F5" s="169">
        <f t="shared" si="0"/>
        <v>59483.487169779582</v>
      </c>
      <c r="G5" s="169">
        <f t="shared" si="0"/>
        <v>59870.632568292371</v>
      </c>
      <c r="H5" s="169">
        <f t="shared" si="0"/>
        <v>60256.81132017605</v>
      </c>
      <c r="I5" s="169">
        <f t="shared" si="0"/>
        <v>60641.98731980395</v>
      </c>
      <c r="J5" s="169">
        <f t="shared" si="0"/>
        <v>61026.124755579724</v>
      </c>
      <c r="K5" s="169">
        <f t="shared" si="0"/>
        <v>61409.188119887738</v>
      </c>
      <c r="M5" s="169">
        <f t="shared" si="4"/>
        <v>42074.029056089705</v>
      </c>
      <c r="N5" s="169">
        <f t="shared" si="5"/>
        <v>41683.383651755765</v>
      </c>
      <c r="O5" s="169">
        <f t="shared" si="6"/>
        <v>41293.557735178532</v>
      </c>
      <c r="P5" s="169">
        <f t="shared" si="7"/>
        <v>40904.58848579941</v>
      </c>
      <c r="Q5" s="169">
        <f t="shared" si="8"/>
        <v>40516.512830220418</v>
      </c>
      <c r="R5" s="169">
        <f t="shared" si="9"/>
        <v>40129.367431707629</v>
      </c>
      <c r="S5" s="169">
        <f t="shared" si="10"/>
        <v>39743.18867982395</v>
      </c>
      <c r="T5" s="169">
        <f t="shared" si="11"/>
        <v>39358.01268019605</v>
      </c>
      <c r="U5" s="169">
        <f t="shared" si="12"/>
        <v>38973.875244420276</v>
      </c>
      <c r="V5" s="169">
        <f t="shared" si="13"/>
        <v>38590.811880112262</v>
      </c>
      <c r="X5" s="169">
        <f t="shared" si="14"/>
        <v>390.64540433393995</v>
      </c>
      <c r="Y5" s="169">
        <f t="shared" si="15"/>
        <v>780.47132091117237</v>
      </c>
      <c r="Z5" s="169">
        <f t="shared" si="16"/>
        <v>1169.440570290295</v>
      </c>
      <c r="AA5" s="169">
        <f t="shared" si="17"/>
        <v>1557.5162258692872</v>
      </c>
      <c r="AB5" s="169">
        <f t="shared" si="18"/>
        <v>1944.6616243820754</v>
      </c>
      <c r="AC5" s="169">
        <f t="shared" si="19"/>
        <v>2330.8403762657545</v>
      </c>
      <c r="AD5" s="169">
        <f t="shared" si="20"/>
        <v>2716.0163758936542</v>
      </c>
      <c r="AE5" s="169">
        <f t="shared" si="21"/>
        <v>3100.1538116694283</v>
      </c>
      <c r="AF5" s="169">
        <f t="shared" si="22"/>
        <v>3483.2171759774428</v>
      </c>
    </row>
    <row r="6" spans="1:32" x14ac:dyDescent="0.3">
      <c r="A6">
        <v>0.3</v>
      </c>
      <c r="B6" s="169">
        <f t="shared" si="3"/>
        <v>61791.142218895271</v>
      </c>
      <c r="C6" s="169">
        <f t="shared" si="0"/>
        <v>62171.952182201931</v>
      </c>
      <c r="D6" s="169">
        <f t="shared" si="0"/>
        <v>62551.583472332008</v>
      </c>
      <c r="E6" s="169">
        <f t="shared" si="0"/>
        <v>62930.001894065346</v>
      </c>
      <c r="F6" s="169">
        <f t="shared" si="0"/>
        <v>63307.173603602809</v>
      </c>
      <c r="G6" s="169">
        <f t="shared" si="0"/>
        <v>63683.065117561913</v>
      </c>
      <c r="H6" s="169">
        <f t="shared" si="0"/>
        <v>64057.643321799129</v>
      </c>
      <c r="I6" s="169">
        <f t="shared" si="0"/>
        <v>64430.875480054681</v>
      </c>
      <c r="J6" s="169">
        <f t="shared" si="0"/>
        <v>64802.729242416281</v>
      </c>
      <c r="K6" s="169">
        <f t="shared" si="0"/>
        <v>65173.172653598245</v>
      </c>
      <c r="M6" s="169">
        <f t="shared" si="4"/>
        <v>38208.857781104729</v>
      </c>
      <c r="N6" s="169">
        <f t="shared" si="5"/>
        <v>37828.047817798069</v>
      </c>
      <c r="O6" s="169">
        <f t="shared" si="6"/>
        <v>37448.416527667992</v>
      </c>
      <c r="P6" s="169">
        <f t="shared" si="7"/>
        <v>37069.998105934654</v>
      </c>
      <c r="Q6" s="169">
        <f t="shared" si="8"/>
        <v>36692.826396397191</v>
      </c>
      <c r="R6" s="169">
        <f t="shared" si="9"/>
        <v>36316.934882438087</v>
      </c>
      <c r="S6" s="169">
        <f t="shared" si="10"/>
        <v>35942.356678200871</v>
      </c>
      <c r="T6" s="169">
        <f t="shared" si="11"/>
        <v>35569.124519945319</v>
      </c>
      <c r="U6" s="169">
        <f t="shared" si="12"/>
        <v>35197.270757583719</v>
      </c>
      <c r="V6" s="169">
        <f t="shared" si="13"/>
        <v>34826.827346401755</v>
      </c>
      <c r="X6" s="169">
        <f t="shared" si="14"/>
        <v>380.80996330665948</v>
      </c>
      <c r="Y6" s="169">
        <f t="shared" si="15"/>
        <v>760.44125343673659</v>
      </c>
      <c r="Z6" s="169">
        <f t="shared" si="16"/>
        <v>1138.8596751700752</v>
      </c>
      <c r="AA6" s="169">
        <f t="shared" si="17"/>
        <v>1516.0313847075377</v>
      </c>
      <c r="AB6" s="169">
        <f t="shared" si="18"/>
        <v>1891.9228986666421</v>
      </c>
      <c r="AC6" s="169">
        <f t="shared" si="19"/>
        <v>2266.5011029038578</v>
      </c>
      <c r="AD6" s="169">
        <f t="shared" si="20"/>
        <v>2639.7332611594102</v>
      </c>
      <c r="AE6" s="169">
        <f t="shared" si="21"/>
        <v>3011.5870235210095</v>
      </c>
      <c r="AF6" s="169">
        <f t="shared" si="22"/>
        <v>3382.0304347029742</v>
      </c>
    </row>
    <row r="7" spans="1:32" x14ac:dyDescent="0.3">
      <c r="A7">
        <v>0.4</v>
      </c>
      <c r="B7" s="169">
        <f t="shared" si="3"/>
        <v>65542.174161032424</v>
      </c>
      <c r="C7" s="169">
        <f t="shared" si="0"/>
        <v>65909.702622767742</v>
      </c>
      <c r="D7" s="169">
        <f t="shared" si="0"/>
        <v>66275.727315175056</v>
      </c>
      <c r="E7" s="169">
        <f t="shared" si="0"/>
        <v>66640.21794045424</v>
      </c>
      <c r="F7" s="169">
        <f t="shared" si="0"/>
        <v>67003.144633940639</v>
      </c>
      <c r="G7" s="169">
        <f t="shared" si="0"/>
        <v>67364.477971208005</v>
      </c>
      <c r="H7" s="169">
        <f t="shared" si="0"/>
        <v>67724.188974965233</v>
      </c>
      <c r="I7" s="169">
        <f t="shared" si="0"/>
        <v>68082.249121744419</v>
      </c>
      <c r="J7" s="169">
        <f t="shared" si="0"/>
        <v>68438.630348377745</v>
      </c>
      <c r="K7" s="169">
        <f t="shared" si="0"/>
        <v>68793.305058260943</v>
      </c>
      <c r="M7" s="169">
        <f t="shared" si="4"/>
        <v>34457.825838967576</v>
      </c>
      <c r="N7" s="169">
        <f t="shared" si="5"/>
        <v>34090.297377232258</v>
      </c>
      <c r="O7" s="169">
        <f t="shared" si="6"/>
        <v>33724.272684824944</v>
      </c>
      <c r="P7" s="169">
        <f t="shared" si="7"/>
        <v>33359.78205954576</v>
      </c>
      <c r="Q7" s="169">
        <f t="shared" si="8"/>
        <v>32996.855366059361</v>
      </c>
      <c r="R7" s="169">
        <f t="shared" si="9"/>
        <v>32635.522028791995</v>
      </c>
      <c r="S7" s="169">
        <f t="shared" si="10"/>
        <v>32275.811025034767</v>
      </c>
      <c r="T7" s="169">
        <f t="shared" si="11"/>
        <v>31917.750878255581</v>
      </c>
      <c r="U7" s="169">
        <f t="shared" si="12"/>
        <v>31561.369651622255</v>
      </c>
      <c r="V7" s="169">
        <f t="shared" si="13"/>
        <v>31206.694941739057</v>
      </c>
      <c r="X7" s="169">
        <f t="shared" si="14"/>
        <v>367.52846173531725</v>
      </c>
      <c r="Y7" s="169">
        <f t="shared" si="15"/>
        <v>733.55315414263168</v>
      </c>
      <c r="Z7" s="169">
        <f t="shared" si="16"/>
        <v>1098.043779421816</v>
      </c>
      <c r="AA7" s="169">
        <f t="shared" si="17"/>
        <v>1460.970472908215</v>
      </c>
      <c r="AB7" s="169">
        <f t="shared" si="18"/>
        <v>1822.303810175581</v>
      </c>
      <c r="AC7" s="169">
        <f t="shared" si="19"/>
        <v>2182.0148139328085</v>
      </c>
      <c r="AD7" s="169">
        <f t="shared" si="20"/>
        <v>2540.0749607119942</v>
      </c>
      <c r="AE7" s="169">
        <f t="shared" si="21"/>
        <v>2896.4561873453204</v>
      </c>
      <c r="AF7" s="169">
        <f t="shared" si="22"/>
        <v>3251.1308972285187</v>
      </c>
    </row>
    <row r="8" spans="1:32" x14ac:dyDescent="0.3">
      <c r="A8">
        <v>0.5</v>
      </c>
      <c r="B8" s="169">
        <f t="shared" si="3"/>
        <v>69146.246127401319</v>
      </c>
      <c r="C8" s="169">
        <f t="shared" si="0"/>
        <v>69497.426910248061</v>
      </c>
      <c r="D8" s="169">
        <f t="shared" si="0"/>
        <v>69846.821245303378</v>
      </c>
      <c r="E8" s="169">
        <f t="shared" si="0"/>
        <v>70194.40346051236</v>
      </c>
      <c r="F8" s="169">
        <f t="shared" si="0"/>
        <v>70540.148378430196</v>
      </c>
      <c r="G8" s="169">
        <f t="shared" si="0"/>
        <v>70884.03132116537</v>
      </c>
      <c r="H8" s="169">
        <f t="shared" si="0"/>
        <v>71226.028115097302</v>
      </c>
      <c r="I8" s="169">
        <f t="shared" si="0"/>
        <v>71566.115095367582</v>
      </c>
      <c r="J8" s="169">
        <f t="shared" si="0"/>
        <v>71904.269110143578</v>
      </c>
      <c r="K8" s="169">
        <f t="shared" si="0"/>
        <v>72240.467524653504</v>
      </c>
      <c r="M8" s="169">
        <f t="shared" si="4"/>
        <v>30853.753872598681</v>
      </c>
      <c r="N8" s="169">
        <f t="shared" si="5"/>
        <v>30502.573089751939</v>
      </c>
      <c r="O8" s="169">
        <f t="shared" si="6"/>
        <v>30153.178754696622</v>
      </c>
      <c r="P8" s="169">
        <f t="shared" si="7"/>
        <v>29805.59653948764</v>
      </c>
      <c r="Q8" s="169">
        <f t="shared" si="8"/>
        <v>29459.851621569804</v>
      </c>
      <c r="R8" s="169">
        <f t="shared" si="9"/>
        <v>29115.96867883463</v>
      </c>
      <c r="S8" s="169">
        <f t="shared" si="10"/>
        <v>28773.971884902698</v>
      </c>
      <c r="T8" s="169">
        <f t="shared" si="11"/>
        <v>28433.884904632418</v>
      </c>
      <c r="U8" s="169">
        <f t="shared" si="12"/>
        <v>28095.730889856422</v>
      </c>
      <c r="V8" s="169">
        <f t="shared" si="13"/>
        <v>27759.532475346496</v>
      </c>
      <c r="X8" s="169">
        <f t="shared" si="14"/>
        <v>351.18078284674266</v>
      </c>
      <c r="Y8" s="169">
        <f t="shared" si="15"/>
        <v>700.57511790205899</v>
      </c>
      <c r="Z8" s="169">
        <f t="shared" si="16"/>
        <v>1048.1573331110412</v>
      </c>
      <c r="AA8" s="169">
        <f t="shared" si="17"/>
        <v>1393.9022510288778</v>
      </c>
      <c r="AB8" s="169">
        <f t="shared" si="18"/>
        <v>1737.7851937640517</v>
      </c>
      <c r="AC8" s="169">
        <f t="shared" si="19"/>
        <v>2079.7819876959838</v>
      </c>
      <c r="AD8" s="169">
        <f t="shared" si="20"/>
        <v>2419.8689679662639</v>
      </c>
      <c r="AE8" s="169">
        <f t="shared" si="21"/>
        <v>2758.022982742259</v>
      </c>
      <c r="AF8" s="169">
        <f t="shared" si="22"/>
        <v>3094.2213972521859</v>
      </c>
    </row>
    <row r="9" spans="1:32" x14ac:dyDescent="0.3">
      <c r="A9">
        <v>0.6</v>
      </c>
      <c r="B9" s="169">
        <f t="shared" si="3"/>
        <v>72574.688224992642</v>
      </c>
      <c r="C9" s="169">
        <f t="shared" si="0"/>
        <v>72906.909621699437</v>
      </c>
      <c r="D9" s="169">
        <f t="shared" si="0"/>
        <v>73237.110653101699</v>
      </c>
      <c r="E9" s="169">
        <f t="shared" si="0"/>
        <v>73565.270788432244</v>
      </c>
      <c r="F9" s="169">
        <f t="shared" si="0"/>
        <v>73891.37003071385</v>
      </c>
      <c r="G9" s="169">
        <f t="shared" si="0"/>
        <v>74215.388919413526</v>
      </c>
      <c r="H9" s="169">
        <f t="shared" si="0"/>
        <v>74537.308532866387</v>
      </c>
      <c r="I9" s="169">
        <f t="shared" si="0"/>
        <v>74857.110490468986</v>
      </c>
      <c r="J9" s="169">
        <f t="shared" si="0"/>
        <v>75174.776954642948</v>
      </c>
      <c r="K9" s="169">
        <f t="shared" si="0"/>
        <v>75490.290632569056</v>
      </c>
      <c r="M9" s="169">
        <f t="shared" si="4"/>
        <v>27425.311775007358</v>
      </c>
      <c r="N9" s="169">
        <f t="shared" si="5"/>
        <v>27093.090378300563</v>
      </c>
      <c r="O9" s="169">
        <f t="shared" si="6"/>
        <v>26762.889346898301</v>
      </c>
      <c r="P9" s="169">
        <f t="shared" si="7"/>
        <v>26434.729211567756</v>
      </c>
      <c r="Q9" s="169">
        <f t="shared" si="8"/>
        <v>26108.62996928615</v>
      </c>
      <c r="R9" s="169">
        <f t="shared" si="9"/>
        <v>25784.611080586474</v>
      </c>
      <c r="S9" s="169">
        <f t="shared" si="10"/>
        <v>25462.691467133613</v>
      </c>
      <c r="T9" s="169">
        <f t="shared" si="11"/>
        <v>25142.889509531014</v>
      </c>
      <c r="U9" s="169">
        <f t="shared" si="12"/>
        <v>24825.223045357052</v>
      </c>
      <c r="V9" s="169">
        <f t="shared" si="13"/>
        <v>24509.709367430944</v>
      </c>
      <c r="X9" s="169">
        <f t="shared" si="14"/>
        <v>332.22139670679462</v>
      </c>
      <c r="Y9" s="169">
        <f t="shared" si="15"/>
        <v>662.42242810905736</v>
      </c>
      <c r="Z9" s="169">
        <f t="shared" si="16"/>
        <v>990.58256343960238</v>
      </c>
      <c r="AA9" s="169">
        <f t="shared" si="17"/>
        <v>1316.6818057212076</v>
      </c>
      <c r="AB9" s="169">
        <f t="shared" si="18"/>
        <v>1640.7006944208842</v>
      </c>
      <c r="AC9" s="169">
        <f t="shared" si="19"/>
        <v>1962.6203078737453</v>
      </c>
      <c r="AD9" s="169">
        <f t="shared" si="20"/>
        <v>2282.4222654763435</v>
      </c>
      <c r="AE9" s="169">
        <f t="shared" si="21"/>
        <v>2600.088729650306</v>
      </c>
      <c r="AF9" s="169">
        <f t="shared" si="22"/>
        <v>2915.6024075764144</v>
      </c>
    </row>
    <row r="10" spans="1:32" x14ac:dyDescent="0.3">
      <c r="A10">
        <v>0.7</v>
      </c>
      <c r="B10" s="169">
        <f t="shared" si="3"/>
        <v>75803.6347776927</v>
      </c>
      <c r="C10" s="169">
        <f t="shared" si="0"/>
        <v>76114.793191001329</v>
      </c>
      <c r="D10" s="169">
        <f t="shared" si="0"/>
        <v>76423.750222074887</v>
      </c>
      <c r="E10" s="169">
        <f t="shared" si="0"/>
        <v>76730.490769910248</v>
      </c>
      <c r="F10" s="169">
        <f t="shared" si="0"/>
        <v>77035.000283520945</v>
      </c>
      <c r="G10" s="169">
        <f t="shared" si="0"/>
        <v>77337.264762313178</v>
      </c>
      <c r="H10" s="169">
        <f t="shared" si="0"/>
        <v>77637.270756240061</v>
      </c>
      <c r="I10" s="169">
        <f t="shared" si="0"/>
        <v>77935.005365735051</v>
      </c>
      <c r="J10" s="169">
        <f t="shared" si="0"/>
        <v>78230.456241426684</v>
      </c>
      <c r="K10" s="169">
        <f t="shared" si="0"/>
        <v>78523.611583636273</v>
      </c>
      <c r="M10" s="169">
        <f t="shared" si="4"/>
        <v>24196.3652223073</v>
      </c>
      <c r="N10" s="169">
        <f t="shared" si="5"/>
        <v>23885.206808998671</v>
      </c>
      <c r="O10" s="169">
        <f t="shared" si="6"/>
        <v>23576.249777925113</v>
      </c>
      <c r="P10" s="169">
        <f t="shared" si="7"/>
        <v>23269.509230089752</v>
      </c>
      <c r="Q10" s="169">
        <f t="shared" si="8"/>
        <v>22964.999716479055</v>
      </c>
      <c r="R10" s="169">
        <f t="shared" si="9"/>
        <v>22662.735237686822</v>
      </c>
      <c r="S10" s="169">
        <f t="shared" si="10"/>
        <v>22362.729243759939</v>
      </c>
      <c r="T10" s="169">
        <f t="shared" si="11"/>
        <v>22064.994634264949</v>
      </c>
      <c r="U10" s="169">
        <f t="shared" si="12"/>
        <v>21769.543758573316</v>
      </c>
      <c r="V10" s="169">
        <f t="shared" si="13"/>
        <v>21476.388416363727</v>
      </c>
      <c r="X10" s="169">
        <f t="shared" si="14"/>
        <v>311.15841330862895</v>
      </c>
      <c r="Y10" s="169">
        <f t="shared" si="15"/>
        <v>620.11544438218698</v>
      </c>
      <c r="Z10" s="169">
        <f t="shared" si="16"/>
        <v>926.85599221754819</v>
      </c>
      <c r="AA10" s="169">
        <f t="shared" si="17"/>
        <v>1231.3655058282457</v>
      </c>
      <c r="AB10" s="169">
        <f t="shared" si="18"/>
        <v>1533.6299846204784</v>
      </c>
      <c r="AC10" s="169">
        <f t="shared" si="19"/>
        <v>1833.6359785473614</v>
      </c>
      <c r="AD10" s="169">
        <f t="shared" si="20"/>
        <v>2131.3705880423513</v>
      </c>
      <c r="AE10" s="169">
        <f t="shared" si="21"/>
        <v>2426.8214637339843</v>
      </c>
      <c r="AF10" s="169">
        <f t="shared" si="22"/>
        <v>2719.9768059435737</v>
      </c>
    </row>
    <row r="11" spans="1:32" x14ac:dyDescent="0.3">
      <c r="A11">
        <v>0.8</v>
      </c>
      <c r="B11" s="169">
        <f t="shared" si="3"/>
        <v>78814.46014166034</v>
      </c>
      <c r="C11" s="169">
        <f t="shared" si="0"/>
        <v>79102.991212839828</v>
      </c>
      <c r="D11" s="169">
        <f t="shared" si="0"/>
        <v>79389.194641418697</v>
      </c>
      <c r="E11" s="169">
        <f t="shared" si="0"/>
        <v>79673.060817193167</v>
      </c>
      <c r="F11" s="169">
        <f t="shared" si="0"/>
        <v>79954.580673955032</v>
      </c>
      <c r="G11" s="169">
        <f t="shared" si="0"/>
        <v>80233.745687730756</v>
      </c>
      <c r="H11" s="169">
        <f t="shared" si="0"/>
        <v>80510.547874819167</v>
      </c>
      <c r="I11" s="169">
        <f t="shared" si="0"/>
        <v>80784.979789630379</v>
      </c>
      <c r="J11" s="169">
        <f t="shared" si="0"/>
        <v>81057.034522328788</v>
      </c>
      <c r="K11" s="169">
        <f t="shared" si="0"/>
        <v>81326.705696282748</v>
      </c>
      <c r="M11" s="169">
        <f t="shared" si="4"/>
        <v>21185.53985833966</v>
      </c>
      <c r="N11" s="169">
        <f t="shared" si="5"/>
        <v>20897.008787160172</v>
      </c>
      <c r="O11" s="169">
        <f t="shared" si="6"/>
        <v>20610.805358581303</v>
      </c>
      <c r="P11" s="169">
        <f t="shared" si="7"/>
        <v>20326.939182806833</v>
      </c>
      <c r="Q11" s="169">
        <f t="shared" si="8"/>
        <v>20045.419326044968</v>
      </c>
      <c r="R11" s="169">
        <f t="shared" si="9"/>
        <v>19766.254312269244</v>
      </c>
      <c r="S11" s="169">
        <f t="shared" si="10"/>
        <v>19489.452125180833</v>
      </c>
      <c r="T11" s="169">
        <f t="shared" si="11"/>
        <v>19215.020210369621</v>
      </c>
      <c r="U11" s="169">
        <f t="shared" si="12"/>
        <v>18942.965477671212</v>
      </c>
      <c r="V11" s="169">
        <f t="shared" si="13"/>
        <v>18673.294303717252</v>
      </c>
      <c r="X11" s="169">
        <f t="shared" si="14"/>
        <v>288.53107117948821</v>
      </c>
      <c r="Y11" s="169">
        <f t="shared" si="15"/>
        <v>574.73449975835683</v>
      </c>
      <c r="Z11" s="169">
        <f t="shared" si="16"/>
        <v>858.60067553282715</v>
      </c>
      <c r="AA11" s="169">
        <f t="shared" si="17"/>
        <v>1140.1205322946917</v>
      </c>
      <c r="AB11" s="169">
        <f t="shared" si="18"/>
        <v>1419.2855460704159</v>
      </c>
      <c r="AC11" s="169">
        <f t="shared" si="19"/>
        <v>1696.0877331588272</v>
      </c>
      <c r="AD11" s="169">
        <f t="shared" si="20"/>
        <v>1970.5196479700389</v>
      </c>
      <c r="AE11" s="169">
        <f t="shared" si="21"/>
        <v>2242.5743806684477</v>
      </c>
      <c r="AF11" s="169">
        <f t="shared" si="22"/>
        <v>2512.2455546224082</v>
      </c>
    </row>
    <row r="12" spans="1:32" x14ac:dyDescent="0.3">
      <c r="A12">
        <v>0.9</v>
      </c>
      <c r="B12" s="169">
        <f t="shared" si="3"/>
        <v>81593.98746532404</v>
      </c>
      <c r="C12" s="169">
        <f t="shared" si="0"/>
        <v>81858.874510820286</v>
      </c>
      <c r="D12" s="169">
        <f t="shared" si="0"/>
        <v>82121.362038562831</v>
      </c>
      <c r="E12" s="169">
        <f t="shared" si="0"/>
        <v>82381.445775474218</v>
      </c>
      <c r="F12" s="169">
        <f t="shared" si="0"/>
        <v>82639.121966137551</v>
      </c>
      <c r="G12" s="169">
        <f t="shared" si="0"/>
        <v>82894.387369151824</v>
      </c>
      <c r="H12" s="169">
        <f t="shared" si="0"/>
        <v>83147.23925331622</v>
      </c>
      <c r="I12" s="169">
        <f t="shared" si="0"/>
        <v>83397.675393647049</v>
      </c>
      <c r="J12" s="169">
        <f t="shared" si="0"/>
        <v>83645.694067230768</v>
      </c>
      <c r="K12" s="169">
        <f t="shared" si="0"/>
        <v>83891.294048916912</v>
      </c>
      <c r="M12" s="169">
        <f t="shared" si="4"/>
        <v>18406.01253467596</v>
      </c>
      <c r="N12" s="169">
        <f t="shared" si="5"/>
        <v>18141.125489179714</v>
      </c>
      <c r="O12" s="169">
        <f t="shared" si="6"/>
        <v>17878.637961437169</v>
      </c>
      <c r="P12" s="169">
        <f t="shared" si="7"/>
        <v>17618.554224525782</v>
      </c>
      <c r="Q12" s="169">
        <f t="shared" si="8"/>
        <v>17360.878033862449</v>
      </c>
      <c r="R12" s="169">
        <f t="shared" si="9"/>
        <v>17105.612630848176</v>
      </c>
      <c r="S12" s="169">
        <f t="shared" si="10"/>
        <v>16852.76074668378</v>
      </c>
      <c r="T12" s="169">
        <f t="shared" si="11"/>
        <v>16602.324606352951</v>
      </c>
      <c r="U12" s="169">
        <f t="shared" si="12"/>
        <v>16354.305932769232</v>
      </c>
      <c r="V12" s="169">
        <f t="shared" si="13"/>
        <v>16108.705951083088</v>
      </c>
      <c r="X12" s="169">
        <f t="shared" si="14"/>
        <v>264.88704549624526</v>
      </c>
      <c r="Y12" s="169">
        <f t="shared" si="15"/>
        <v>527.37457323879062</v>
      </c>
      <c r="Z12" s="169">
        <f t="shared" si="16"/>
        <v>787.45831015017757</v>
      </c>
      <c r="AA12" s="169">
        <f t="shared" si="17"/>
        <v>1045.1345008135104</v>
      </c>
      <c r="AB12" s="169">
        <f t="shared" si="18"/>
        <v>1300.3999038277834</v>
      </c>
      <c r="AC12" s="169">
        <f t="shared" si="19"/>
        <v>1553.2517879921797</v>
      </c>
      <c r="AD12" s="169">
        <f t="shared" si="20"/>
        <v>1803.6879283230082</v>
      </c>
      <c r="AE12" s="169">
        <f t="shared" si="21"/>
        <v>2051.7066019067279</v>
      </c>
      <c r="AF12" s="169">
        <f t="shared" si="22"/>
        <v>2297.3065835928719</v>
      </c>
    </row>
    <row r="13" spans="1:32" x14ac:dyDescent="0.3">
      <c r="A13">
        <v>1</v>
      </c>
      <c r="B13" s="169">
        <f t="shared" si="3"/>
        <v>84134.474606854303</v>
      </c>
      <c r="C13" s="169">
        <f t="shared" si="0"/>
        <v>84375.235497874542</v>
      </c>
      <c r="D13" s="169">
        <f t="shared" si="0"/>
        <v>84613.576962726511</v>
      </c>
      <c r="E13" s="169">
        <f t="shared" si="0"/>
        <v>84849.49972116563</v>
      </c>
      <c r="F13" s="169">
        <f t="shared" si="0"/>
        <v>85083.004966901863</v>
      </c>
      <c r="G13" s="169">
        <f t="shared" si="0"/>
        <v>85314.094362410411</v>
      </c>
      <c r="H13" s="169">
        <f t="shared" si="0"/>
        <v>85542.770033609035</v>
      </c>
      <c r="I13" s="169">
        <f t="shared" si="0"/>
        <v>85769.034564406073</v>
      </c>
      <c r="J13" s="169">
        <f t="shared" si="0"/>
        <v>85992.890991123088</v>
      </c>
      <c r="K13" s="169">
        <f t="shared" si="0"/>
        <v>86214.342796796453</v>
      </c>
      <c r="M13" s="169">
        <f t="shared" si="4"/>
        <v>15865.525393145697</v>
      </c>
      <c r="N13" s="169">
        <f t="shared" si="5"/>
        <v>15624.764502125458</v>
      </c>
      <c r="O13" s="169">
        <f t="shared" si="6"/>
        <v>15386.423037273489</v>
      </c>
      <c r="P13" s="169">
        <f t="shared" si="7"/>
        <v>15150.50027883437</v>
      </c>
      <c r="Q13" s="169">
        <f t="shared" si="8"/>
        <v>14916.995033098137</v>
      </c>
      <c r="R13" s="169">
        <f t="shared" si="9"/>
        <v>14685.905637589589</v>
      </c>
      <c r="S13" s="169">
        <f t="shared" si="10"/>
        <v>14457.229966390965</v>
      </c>
      <c r="T13" s="169">
        <f t="shared" si="11"/>
        <v>14230.965435593927</v>
      </c>
      <c r="U13" s="169">
        <f t="shared" si="12"/>
        <v>14007.109008876912</v>
      </c>
      <c r="V13" s="169">
        <f t="shared" si="13"/>
        <v>13785.657203203547</v>
      </c>
      <c r="X13" s="169">
        <f t="shared" si="14"/>
        <v>240.7608910202398</v>
      </c>
      <c r="Y13" s="169">
        <f t="shared" si="15"/>
        <v>479.10235587220814</v>
      </c>
      <c r="Z13" s="169">
        <f t="shared" si="16"/>
        <v>715.02511431132734</v>
      </c>
      <c r="AA13" s="169">
        <f t="shared" si="17"/>
        <v>948.53036004755995</v>
      </c>
      <c r="AB13" s="169">
        <f t="shared" si="18"/>
        <v>1179.6197555561084</v>
      </c>
      <c r="AC13" s="169">
        <f t="shared" si="19"/>
        <v>1408.295426754732</v>
      </c>
      <c r="AD13" s="169">
        <f t="shared" si="20"/>
        <v>1634.5599575517699</v>
      </c>
      <c r="AE13" s="169">
        <f t="shared" si="21"/>
        <v>1858.4163842687849</v>
      </c>
      <c r="AF13" s="169">
        <f t="shared" si="22"/>
        <v>2079.8681899421499</v>
      </c>
    </row>
    <row r="14" spans="1:32" x14ac:dyDescent="0.3">
      <c r="A14">
        <v>1.1000000000000001</v>
      </c>
      <c r="B14" s="169">
        <f t="shared" si="3"/>
        <v>86433.393905361736</v>
      </c>
      <c r="C14" s="169">
        <f t="shared" si="0"/>
        <v>86650.04867572528</v>
      </c>
      <c r="D14" s="169">
        <f t="shared" si="0"/>
        <v>86864.311895726933</v>
      </c>
      <c r="E14" s="169">
        <f t="shared" si="0"/>
        <v>87076.18877599822</v>
      </c>
      <c r="F14" s="169">
        <f t="shared" si="0"/>
        <v>87285.684943720174</v>
      </c>
      <c r="G14" s="169">
        <f t="shared" si="0"/>
        <v>87492.806436284984</v>
      </c>
      <c r="H14" s="169">
        <f t="shared" si="0"/>
        <v>87697.559694865675</v>
      </c>
      <c r="I14" s="169">
        <f t="shared" si="0"/>
        <v>87899.951557898181</v>
      </c>
      <c r="J14" s="169">
        <f t="shared" si="0"/>
        <v>88099.989254479937</v>
      </c>
      <c r="K14" s="169">
        <f t="shared" si="0"/>
        <v>88297.680397689124</v>
      </c>
      <c r="M14" s="169">
        <f t="shared" si="4"/>
        <v>13566.606094638264</v>
      </c>
      <c r="N14" s="169">
        <f t="shared" si="5"/>
        <v>13349.95132427472</v>
      </c>
      <c r="O14" s="169">
        <f t="shared" si="6"/>
        <v>13135.688104273067</v>
      </c>
      <c r="P14" s="169">
        <f t="shared" si="7"/>
        <v>12923.81122400178</v>
      </c>
      <c r="Q14" s="169">
        <f t="shared" si="8"/>
        <v>12714.315056279826</v>
      </c>
      <c r="R14" s="169">
        <f t="shared" si="9"/>
        <v>12507.193563715016</v>
      </c>
      <c r="S14" s="169">
        <f t="shared" si="10"/>
        <v>12302.440305134325</v>
      </c>
      <c r="T14" s="169">
        <f t="shared" si="11"/>
        <v>12100.048442101819</v>
      </c>
      <c r="U14" s="169">
        <f t="shared" si="12"/>
        <v>11900.010745520063</v>
      </c>
      <c r="V14" s="169">
        <f t="shared" si="13"/>
        <v>11702.319602310876</v>
      </c>
      <c r="X14" s="169">
        <f t="shared" si="14"/>
        <v>216.65477036354423</v>
      </c>
      <c r="Y14" s="169">
        <f t="shared" si="15"/>
        <v>430.9179903651966</v>
      </c>
      <c r="Z14" s="169">
        <f t="shared" si="16"/>
        <v>642.79487063648412</v>
      </c>
      <c r="AA14" s="169">
        <f t="shared" si="17"/>
        <v>852.29103835843853</v>
      </c>
      <c r="AB14" s="169">
        <f t="shared" si="18"/>
        <v>1059.4125309232477</v>
      </c>
      <c r="AC14" s="169">
        <f t="shared" si="19"/>
        <v>1264.1657895039389</v>
      </c>
      <c r="AD14" s="169">
        <f t="shared" si="20"/>
        <v>1466.5576525364449</v>
      </c>
      <c r="AE14" s="169">
        <f t="shared" si="21"/>
        <v>1666.5953491182008</v>
      </c>
      <c r="AF14" s="169">
        <f t="shared" si="22"/>
        <v>1864.2864923273883</v>
      </c>
    </row>
    <row r="15" spans="1:32" x14ac:dyDescent="0.3">
      <c r="A15">
        <v>1.2</v>
      </c>
      <c r="B15" s="169">
        <f t="shared" si="3"/>
        <v>88493.032977829178</v>
      </c>
      <c r="C15" s="169">
        <f t="shared" si="0"/>
        <v>88686.055355602279</v>
      </c>
      <c r="D15" s="169">
        <f t="shared" si="0"/>
        <v>88876.756255216533</v>
      </c>
      <c r="E15" s="169">
        <f t="shared" si="0"/>
        <v>89065.144757430811</v>
      </c>
      <c r="F15" s="169">
        <f t="shared" si="0"/>
        <v>89251.23029254131</v>
      </c>
      <c r="G15" s="169">
        <f t="shared" si="0"/>
        <v>89435.022633314482</v>
      </c>
      <c r="H15" s="169">
        <f t="shared" si="0"/>
        <v>89616.531887869962</v>
      </c>
      <c r="I15" s="169">
        <f t="shared" si="0"/>
        <v>89795.768492518095</v>
      </c>
      <c r="J15" s="169">
        <f t="shared" si="0"/>
        <v>89972.743204555794</v>
      </c>
      <c r="K15" s="169">
        <f t="shared" si="0"/>
        <v>90147.467095025218</v>
      </c>
      <c r="M15" s="169">
        <f t="shared" si="4"/>
        <v>11506.967022170822</v>
      </c>
      <c r="N15" s="169">
        <f t="shared" si="5"/>
        <v>11313.944644397721</v>
      </c>
      <c r="O15" s="169">
        <f t="shared" si="6"/>
        <v>11123.243744783467</v>
      </c>
      <c r="P15" s="169">
        <f t="shared" si="7"/>
        <v>10934.855242569189</v>
      </c>
      <c r="Q15" s="169">
        <f t="shared" si="8"/>
        <v>10748.76970745869</v>
      </c>
      <c r="R15" s="169">
        <f t="shared" si="9"/>
        <v>10564.977366685518</v>
      </c>
      <c r="S15" s="169">
        <f t="shared" si="10"/>
        <v>10383.468112130038</v>
      </c>
      <c r="T15" s="169">
        <f t="shared" si="11"/>
        <v>10204.231507481905</v>
      </c>
      <c r="U15" s="169">
        <f t="shared" si="12"/>
        <v>10027.256795444206</v>
      </c>
      <c r="V15" s="169">
        <f t="shared" si="13"/>
        <v>9852.5329049747816</v>
      </c>
      <c r="X15" s="169">
        <f t="shared" si="14"/>
        <v>193.02237777310074</v>
      </c>
      <c r="Y15" s="169">
        <f t="shared" si="15"/>
        <v>383.72327738735476</v>
      </c>
      <c r="Z15" s="169">
        <f t="shared" si="16"/>
        <v>572.11177960163332</v>
      </c>
      <c r="AA15" s="169">
        <f t="shared" si="17"/>
        <v>758.19731471213163</v>
      </c>
      <c r="AB15" s="169">
        <f t="shared" si="18"/>
        <v>941.98965548530396</v>
      </c>
      <c r="AC15" s="169">
        <f t="shared" si="19"/>
        <v>1123.4989100407838</v>
      </c>
      <c r="AD15" s="169">
        <f t="shared" si="20"/>
        <v>1302.7355146889167</v>
      </c>
      <c r="AE15" s="169">
        <f t="shared" si="21"/>
        <v>1479.7102267266164</v>
      </c>
      <c r="AF15" s="169">
        <f t="shared" si="22"/>
        <v>1654.4341171960405</v>
      </c>
    </row>
    <row r="16" spans="1:32" x14ac:dyDescent="0.3">
      <c r="A16">
        <v>1.3</v>
      </c>
      <c r="B16" s="169">
        <f t="shared" si="3"/>
        <v>90319.951541438975</v>
      </c>
      <c r="C16" s="169">
        <f t="shared" si="0"/>
        <v>90490.208220476095</v>
      </c>
      <c r="D16" s="169">
        <f t="shared" si="0"/>
        <v>90658.249100652814</v>
      </c>
      <c r="E16" s="169">
        <f t="shared" si="0"/>
        <v>90824.08643497192</v>
      </c>
      <c r="F16" s="169">
        <f t="shared" si="0"/>
        <v>90987.732753554752</v>
      </c>
      <c r="G16" s="169">
        <f t="shared" si="0"/>
        <v>91149.200856259806</v>
      </c>
      <c r="H16" s="169">
        <f t="shared" si="0"/>
        <v>91308.50380529149</v>
      </c>
      <c r="I16" s="169">
        <f t="shared" si="0"/>
        <v>91465.654917803302</v>
      </c>
      <c r="J16" s="169">
        <f t="shared" si="0"/>
        <v>91620.667758498574</v>
      </c>
      <c r="K16" s="169">
        <f t="shared" si="0"/>
        <v>91773.55613223312</v>
      </c>
      <c r="M16" s="169">
        <f t="shared" si="4"/>
        <v>9680.0484585610247</v>
      </c>
      <c r="N16" s="169">
        <f t="shared" si="5"/>
        <v>9509.7917795239046</v>
      </c>
      <c r="O16" s="169">
        <f t="shared" si="6"/>
        <v>9341.7508993471856</v>
      </c>
      <c r="P16" s="169">
        <f t="shared" si="7"/>
        <v>9175.9135650280805</v>
      </c>
      <c r="Q16" s="169">
        <f t="shared" si="8"/>
        <v>9012.267246445248</v>
      </c>
      <c r="R16" s="169">
        <f t="shared" si="9"/>
        <v>8850.7991437401943</v>
      </c>
      <c r="S16" s="169">
        <f t="shared" si="10"/>
        <v>8691.4961947085103</v>
      </c>
      <c r="T16" s="169">
        <f t="shared" si="11"/>
        <v>8534.3450821966981</v>
      </c>
      <c r="U16" s="169">
        <f t="shared" si="12"/>
        <v>8379.3322415014263</v>
      </c>
      <c r="V16" s="169">
        <f t="shared" si="13"/>
        <v>8226.4438677668804</v>
      </c>
      <c r="X16" s="169">
        <f t="shared" si="14"/>
        <v>170.25667903712019</v>
      </c>
      <c r="Y16" s="169">
        <f t="shared" si="15"/>
        <v>338.29755921383912</v>
      </c>
      <c r="Z16" s="169">
        <f t="shared" si="16"/>
        <v>504.13489353294426</v>
      </c>
      <c r="AA16" s="169">
        <f t="shared" si="17"/>
        <v>667.78121211577673</v>
      </c>
      <c r="AB16" s="169">
        <f t="shared" si="18"/>
        <v>829.24931482083048</v>
      </c>
      <c r="AC16" s="169">
        <f t="shared" si="19"/>
        <v>988.55226385251444</v>
      </c>
      <c r="AD16" s="169">
        <f t="shared" si="20"/>
        <v>1145.7033763643267</v>
      </c>
      <c r="AE16" s="169">
        <f t="shared" si="21"/>
        <v>1300.7162170595984</v>
      </c>
      <c r="AF16" s="169">
        <f t="shared" si="22"/>
        <v>1453.6045907941443</v>
      </c>
    </row>
    <row r="17" spans="1:32" x14ac:dyDescent="0.3">
      <c r="A17">
        <v>1.4</v>
      </c>
      <c r="B17" s="169">
        <f t="shared" si="3"/>
        <v>91924.334076622894</v>
      </c>
      <c r="C17" s="169">
        <f t="shared" si="0"/>
        <v>92073.015854660756</v>
      </c>
      <c r="D17" s="169">
        <f t="shared" si="0"/>
        <v>92219.615947345374</v>
      </c>
      <c r="E17" s="169">
        <f t="shared" si="0"/>
        <v>92364.149046326085</v>
      </c>
      <c r="F17" s="169">
        <f t="shared" si="0"/>
        <v>92506.630046567298</v>
      </c>
      <c r="G17" s="169">
        <f t="shared" si="0"/>
        <v>92647.074039035157</v>
      </c>
      <c r="H17" s="169">
        <f t="shared" si="0"/>
        <v>92785.496303410619</v>
      </c>
      <c r="I17" s="169">
        <f t="shared" si="0"/>
        <v>92921.912300831449</v>
      </c>
      <c r="J17" s="169">
        <f t="shared" si="0"/>
        <v>93056.337666666834</v>
      </c>
      <c r="K17" s="169">
        <f t="shared" si="0"/>
        <v>93188.788203327451</v>
      </c>
      <c r="M17" s="169">
        <f t="shared" si="4"/>
        <v>8075.6659233771061</v>
      </c>
      <c r="N17" s="169">
        <f t="shared" si="5"/>
        <v>7926.9841453392437</v>
      </c>
      <c r="O17" s="169">
        <f t="shared" si="6"/>
        <v>7780.3840526546264</v>
      </c>
      <c r="P17" s="169">
        <f t="shared" si="7"/>
        <v>7635.8509536739148</v>
      </c>
      <c r="Q17" s="169">
        <f t="shared" si="8"/>
        <v>7493.3699534327025</v>
      </c>
      <c r="R17" s="169">
        <f t="shared" si="9"/>
        <v>7352.9259609648434</v>
      </c>
      <c r="S17" s="169">
        <f t="shared" si="10"/>
        <v>7214.5036965893814</v>
      </c>
      <c r="T17" s="169">
        <f t="shared" si="11"/>
        <v>7078.0876991685509</v>
      </c>
      <c r="U17" s="169">
        <f t="shared" si="12"/>
        <v>6943.6623333331663</v>
      </c>
      <c r="V17" s="169">
        <f t="shared" si="13"/>
        <v>6811.2117966725491</v>
      </c>
      <c r="X17" s="169">
        <f t="shared" si="14"/>
        <v>148.68177803786239</v>
      </c>
      <c r="Y17" s="169">
        <f t="shared" si="15"/>
        <v>295.28187072247965</v>
      </c>
      <c r="Z17" s="169">
        <f t="shared" si="16"/>
        <v>439.81496970319131</v>
      </c>
      <c r="AA17" s="169">
        <f t="shared" si="17"/>
        <v>582.29596994440362</v>
      </c>
      <c r="AB17" s="169">
        <f t="shared" si="18"/>
        <v>722.73996241226268</v>
      </c>
      <c r="AC17" s="169">
        <f t="shared" si="19"/>
        <v>861.16222678772465</v>
      </c>
      <c r="AD17" s="169">
        <f t="shared" si="20"/>
        <v>997.57822420855518</v>
      </c>
      <c r="AE17" s="169">
        <f t="shared" si="21"/>
        <v>1132.0035900439398</v>
      </c>
      <c r="AF17" s="169">
        <f t="shared" si="22"/>
        <v>1264.454126704557</v>
      </c>
    </row>
    <row r="18" spans="1:32" x14ac:dyDescent="0.3">
      <c r="A18">
        <v>1.5</v>
      </c>
      <c r="B18" s="169">
        <f t="shared" si="3"/>
        <v>93319.279873114196</v>
      </c>
      <c r="C18" s="169">
        <f t="shared" si="0"/>
        <v>93447.828791108361</v>
      </c>
      <c r="D18" s="169">
        <f t="shared" si="0"/>
        <v>93574.45121810642</v>
      </c>
      <c r="E18" s="169">
        <f t="shared" si="0"/>
        <v>93699.163553602164</v>
      </c>
      <c r="F18" s="169">
        <f t="shared" si="0"/>
        <v>93821.982328818805</v>
      </c>
      <c r="G18" s="169">
        <f t="shared" si="0"/>
        <v>93942.924199794099</v>
      </c>
      <c r="H18" s="169">
        <f t="shared" si="0"/>
        <v>94062.005940520699</v>
      </c>
      <c r="I18" s="169">
        <f t="shared" si="0"/>
        <v>94179.244436144698</v>
      </c>
      <c r="J18" s="169">
        <f t="shared" si="0"/>
        <v>94294.656676224593</v>
      </c>
      <c r="K18" s="169">
        <f t="shared" si="0"/>
        <v>94408.259748053053</v>
      </c>
      <c r="M18" s="169">
        <f t="shared" si="4"/>
        <v>6680.7201268858043</v>
      </c>
      <c r="N18" s="169">
        <f t="shared" si="5"/>
        <v>6552.1712088916393</v>
      </c>
      <c r="O18" s="169">
        <f t="shared" si="6"/>
        <v>6425.5487818935799</v>
      </c>
      <c r="P18" s="169">
        <f t="shared" si="7"/>
        <v>6300.836446397836</v>
      </c>
      <c r="Q18" s="169">
        <f t="shared" si="8"/>
        <v>6178.0176711811946</v>
      </c>
      <c r="R18" s="169">
        <f t="shared" si="9"/>
        <v>6057.075800205901</v>
      </c>
      <c r="S18" s="169">
        <f t="shared" si="10"/>
        <v>5937.9940594793006</v>
      </c>
      <c r="T18" s="169">
        <f t="shared" si="11"/>
        <v>5820.7555638553022</v>
      </c>
      <c r="U18" s="169">
        <f t="shared" si="12"/>
        <v>5705.343323775407</v>
      </c>
      <c r="V18" s="169">
        <f t="shared" si="13"/>
        <v>5591.740251946947</v>
      </c>
      <c r="X18" s="169">
        <f t="shared" si="14"/>
        <v>128.54891799416509</v>
      </c>
      <c r="Y18" s="169">
        <f t="shared" si="15"/>
        <v>255.17134499222448</v>
      </c>
      <c r="Z18" s="169">
        <f t="shared" si="16"/>
        <v>379.88368048796838</v>
      </c>
      <c r="AA18" s="169">
        <f t="shared" si="17"/>
        <v>502.70245570460975</v>
      </c>
      <c r="AB18" s="169">
        <f t="shared" si="18"/>
        <v>623.64432667990332</v>
      </c>
      <c r="AC18" s="169">
        <f t="shared" si="19"/>
        <v>742.72606740650372</v>
      </c>
      <c r="AD18" s="169">
        <f t="shared" si="20"/>
        <v>859.96456303050218</v>
      </c>
      <c r="AE18" s="169">
        <f t="shared" si="21"/>
        <v>975.3768031103973</v>
      </c>
      <c r="AF18" s="169">
        <f t="shared" si="22"/>
        <v>1088.9798749388574</v>
      </c>
    </row>
    <row r="19" spans="1:32" x14ac:dyDescent="0.3">
      <c r="A19">
        <v>1.6</v>
      </c>
      <c r="B19" s="169">
        <f t="shared" si="3"/>
        <v>94520.070830044206</v>
      </c>
      <c r="C19" s="169">
        <f t="shared" si="3"/>
        <v>94630.107185188026</v>
      </c>
      <c r="D19" s="169">
        <f t="shared" si="3"/>
        <v>94738.386154574793</v>
      </c>
      <c r="E19" s="169">
        <f t="shared" si="3"/>
        <v>94844.925150991068</v>
      </c>
      <c r="F19" s="169">
        <f t="shared" si="3"/>
        <v>94949.741652589626</v>
      </c>
      <c r="G19" s="169">
        <f t="shared" si="3"/>
        <v>95052.853196635187</v>
      </c>
      <c r="H19" s="169">
        <f t="shared" si="3"/>
        <v>95154.277373327728</v>
      </c>
      <c r="I19" s="169">
        <f t="shared" si="3"/>
        <v>95254.031819705269</v>
      </c>
      <c r="J19" s="169">
        <f t="shared" si="3"/>
        <v>95352.134213628</v>
      </c>
      <c r="K19" s="169">
        <f t="shared" si="3"/>
        <v>95448.602267845024</v>
      </c>
      <c r="M19" s="169">
        <f t="shared" si="4"/>
        <v>5479.9291699557944</v>
      </c>
      <c r="N19" s="169">
        <f t="shared" si="5"/>
        <v>5369.8928148119739</v>
      </c>
      <c r="O19" s="169">
        <f t="shared" si="6"/>
        <v>5261.6138454252068</v>
      </c>
      <c r="P19" s="169">
        <f t="shared" si="7"/>
        <v>5155.0748490089318</v>
      </c>
      <c r="Q19" s="169">
        <f t="shared" si="8"/>
        <v>5050.258347410374</v>
      </c>
      <c r="R19" s="169">
        <f t="shared" si="9"/>
        <v>4947.1468033648125</v>
      </c>
      <c r="S19" s="169">
        <f t="shared" si="10"/>
        <v>4845.7226266722719</v>
      </c>
      <c r="T19" s="169">
        <f t="shared" si="11"/>
        <v>4745.9681802947307</v>
      </c>
      <c r="U19" s="169">
        <f t="shared" si="12"/>
        <v>4647.865786372</v>
      </c>
      <c r="V19" s="169">
        <f t="shared" si="13"/>
        <v>4551.3977321549755</v>
      </c>
      <c r="X19" s="169">
        <f t="shared" si="14"/>
        <v>110.0363551438204</v>
      </c>
      <c r="Y19" s="169">
        <f t="shared" si="15"/>
        <v>218.31532453058753</v>
      </c>
      <c r="Z19" s="169">
        <f t="shared" si="16"/>
        <v>324.85432094686257</v>
      </c>
      <c r="AA19" s="169">
        <f t="shared" si="17"/>
        <v>429.67082254542038</v>
      </c>
      <c r="AB19" s="169">
        <f t="shared" si="18"/>
        <v>532.78236659098184</v>
      </c>
      <c r="AC19" s="169">
        <f t="shared" si="19"/>
        <v>634.20654328352248</v>
      </c>
      <c r="AD19" s="169">
        <f t="shared" si="20"/>
        <v>733.96098966106365</v>
      </c>
      <c r="AE19" s="169">
        <f t="shared" si="21"/>
        <v>832.06338358379435</v>
      </c>
      <c r="AF19" s="169">
        <f t="shared" si="22"/>
        <v>928.53143780081882</v>
      </c>
    </row>
    <row r="20" spans="1:32" x14ac:dyDescent="0.3">
      <c r="A20">
        <v>1.7</v>
      </c>
      <c r="B20" s="169">
        <f t="shared" si="3"/>
        <v>95543.4537241457</v>
      </c>
      <c r="C20" s="169">
        <f t="shared" si="3"/>
        <v>95636.706347596817</v>
      </c>
      <c r="D20" s="169">
        <f t="shared" si="3"/>
        <v>95728.377920867119</v>
      </c>
      <c r="E20" s="169">
        <f t="shared" si="3"/>
        <v>95818.486238640515</v>
      </c>
      <c r="F20" s="169">
        <f t="shared" si="3"/>
        <v>95907.049102119272</v>
      </c>
      <c r="G20" s="169">
        <f t="shared" si="3"/>
        <v>95994.084313618296</v>
      </c>
      <c r="H20" s="169">
        <f t="shared" si="3"/>
        <v>96079.609671251732</v>
      </c>
      <c r="I20" s="169">
        <f t="shared" si="3"/>
        <v>96163.642963712875</v>
      </c>
      <c r="J20" s="169">
        <f t="shared" si="3"/>
        <v>96246.201965148328</v>
      </c>
      <c r="K20" s="169">
        <f t="shared" si="3"/>
        <v>96327.304430127377</v>
      </c>
      <c r="M20" s="169">
        <f t="shared" si="4"/>
        <v>4456.5462758542999</v>
      </c>
      <c r="N20" s="169">
        <f t="shared" si="5"/>
        <v>4363.2936524031829</v>
      </c>
      <c r="O20" s="169">
        <f t="shared" si="6"/>
        <v>4271.6220791328815</v>
      </c>
      <c r="P20" s="169">
        <f t="shared" si="7"/>
        <v>4181.5137613594852</v>
      </c>
      <c r="Q20" s="169">
        <f t="shared" si="8"/>
        <v>4092.950897880728</v>
      </c>
      <c r="R20" s="169">
        <f t="shared" si="9"/>
        <v>4005.9156863817043</v>
      </c>
      <c r="S20" s="169">
        <f t="shared" si="10"/>
        <v>3920.3903287482681</v>
      </c>
      <c r="T20" s="169">
        <f t="shared" si="11"/>
        <v>3836.3570362871251</v>
      </c>
      <c r="U20" s="169">
        <f t="shared" si="12"/>
        <v>3753.7980348516721</v>
      </c>
      <c r="V20" s="169">
        <f t="shared" si="13"/>
        <v>3672.6955698726233</v>
      </c>
      <c r="X20" s="169">
        <f t="shared" si="14"/>
        <v>93.25262345111696</v>
      </c>
      <c r="Y20" s="169">
        <f t="shared" si="15"/>
        <v>184.92419672141841</v>
      </c>
      <c r="Z20" s="169">
        <f t="shared" si="16"/>
        <v>275.03251449481468</v>
      </c>
      <c r="AA20" s="169">
        <f t="shared" si="17"/>
        <v>363.59537797357189</v>
      </c>
      <c r="AB20" s="169">
        <f t="shared" si="18"/>
        <v>450.6305894725956</v>
      </c>
      <c r="AC20" s="169">
        <f t="shared" si="19"/>
        <v>536.15594710603182</v>
      </c>
      <c r="AD20" s="169">
        <f t="shared" si="20"/>
        <v>620.18923956717481</v>
      </c>
      <c r="AE20" s="169">
        <f t="shared" si="21"/>
        <v>702.74824100262776</v>
      </c>
      <c r="AF20" s="169">
        <f t="shared" si="22"/>
        <v>783.85070598167658</v>
      </c>
    </row>
    <row r="21" spans="1:32" x14ac:dyDescent="0.3">
      <c r="A21">
        <v>1.8</v>
      </c>
      <c r="B21" s="169">
        <f t="shared" si="3"/>
        <v>96406.968088707421</v>
      </c>
      <c r="C21" s="169">
        <f t="shared" si="3"/>
        <v>96485.210641596117</v>
      </c>
      <c r="D21" s="169">
        <f t="shared" si="3"/>
        <v>96562.049755411004</v>
      </c>
      <c r="E21" s="169">
        <f t="shared" si="3"/>
        <v>96637.503058037168</v>
      </c>
      <c r="F21" s="169">
        <f t="shared" si="3"/>
        <v>96711.58813408362</v>
      </c>
      <c r="G21" s="169">
        <f t="shared" si="3"/>
        <v>96784.322520438625</v>
      </c>
      <c r="H21" s="169">
        <f t="shared" si="3"/>
        <v>96855.72370192474</v>
      </c>
      <c r="I21" s="169">
        <f t="shared" si="3"/>
        <v>96925.809107053414</v>
      </c>
      <c r="J21" s="169">
        <f t="shared" si="3"/>
        <v>96994.596103880031</v>
      </c>
      <c r="K21" s="169">
        <f t="shared" si="3"/>
        <v>97062.101995959063</v>
      </c>
      <c r="M21" s="169">
        <f t="shared" si="4"/>
        <v>3593.031911292579</v>
      </c>
      <c r="N21" s="169">
        <f t="shared" si="5"/>
        <v>3514.7893584038829</v>
      </c>
      <c r="O21" s="169">
        <f t="shared" si="6"/>
        <v>3437.9502445889957</v>
      </c>
      <c r="P21" s="169">
        <f t="shared" si="7"/>
        <v>3362.4969419628324</v>
      </c>
      <c r="Q21" s="169">
        <f t="shared" si="8"/>
        <v>3288.4118659163796</v>
      </c>
      <c r="R21" s="169">
        <f t="shared" si="9"/>
        <v>3215.6774795613746</v>
      </c>
      <c r="S21" s="169">
        <f t="shared" si="10"/>
        <v>3144.2762980752595</v>
      </c>
      <c r="T21" s="169">
        <f t="shared" si="11"/>
        <v>3074.1908929465862</v>
      </c>
      <c r="U21" s="169">
        <f t="shared" si="12"/>
        <v>3005.4038961199694</v>
      </c>
      <c r="V21" s="169">
        <f t="shared" si="13"/>
        <v>2937.8980040409369</v>
      </c>
      <c r="X21" s="169">
        <f t="shared" si="14"/>
        <v>78.242552888696082</v>
      </c>
      <c r="Y21" s="169">
        <f t="shared" si="15"/>
        <v>155.08166670358332</v>
      </c>
      <c r="Z21" s="169">
        <f t="shared" si="16"/>
        <v>230.53496932974667</v>
      </c>
      <c r="AA21" s="169">
        <f t="shared" si="17"/>
        <v>304.62004537619941</v>
      </c>
      <c r="AB21" s="169">
        <f t="shared" si="18"/>
        <v>377.35443173120439</v>
      </c>
      <c r="AC21" s="169">
        <f t="shared" si="19"/>
        <v>448.75561321731948</v>
      </c>
      <c r="AD21" s="169">
        <f t="shared" si="20"/>
        <v>518.84101834599278</v>
      </c>
      <c r="AE21" s="169">
        <f t="shared" si="21"/>
        <v>587.62801517260959</v>
      </c>
      <c r="AF21" s="169">
        <f t="shared" si="22"/>
        <v>655.13390725164209</v>
      </c>
    </row>
    <row r="22" spans="1:32" x14ac:dyDescent="0.3">
      <c r="A22">
        <v>1.9</v>
      </c>
      <c r="B22" s="169">
        <f t="shared" si="3"/>
        <v>97128.344018399817</v>
      </c>
      <c r="C22" s="169">
        <f t="shared" si="3"/>
        <v>97193.339334022749</v>
      </c>
      <c r="D22" s="169">
        <f t="shared" si="3"/>
        <v>97257.105029616316</v>
      </c>
      <c r="E22" s="169">
        <f t="shared" si="3"/>
        <v>97319.658112294506</v>
      </c>
      <c r="F22" s="169">
        <f t="shared" si="3"/>
        <v>97381.015505954725</v>
      </c>
      <c r="G22" s="169">
        <f t="shared" si="3"/>
        <v>97441.19404783615</v>
      </c>
      <c r="H22" s="169">
        <f t="shared" si="3"/>
        <v>97500.210485177959</v>
      </c>
      <c r="I22" s="169">
        <f t="shared" si="3"/>
        <v>97558.081471977741</v>
      </c>
      <c r="J22" s="169">
        <f t="shared" si="3"/>
        <v>97614.823565849147</v>
      </c>
      <c r="K22" s="169">
        <f t="shared" si="3"/>
        <v>97670.453224978817</v>
      </c>
      <c r="M22" s="169">
        <f t="shared" si="4"/>
        <v>2871.6559816001827</v>
      </c>
      <c r="N22" s="169">
        <f t="shared" si="5"/>
        <v>2806.6606659772515</v>
      </c>
      <c r="O22" s="169">
        <f t="shared" si="6"/>
        <v>2742.8949703836843</v>
      </c>
      <c r="P22" s="169">
        <f t="shared" si="7"/>
        <v>2680.3418877054937</v>
      </c>
      <c r="Q22" s="169">
        <f t="shared" si="8"/>
        <v>2618.9844940452749</v>
      </c>
      <c r="R22" s="169">
        <f t="shared" si="9"/>
        <v>2558.8059521638497</v>
      </c>
      <c r="S22" s="169">
        <f t="shared" si="10"/>
        <v>2499.7895148220414</v>
      </c>
      <c r="T22" s="169">
        <f t="shared" si="11"/>
        <v>2441.9185280222591</v>
      </c>
      <c r="U22" s="169">
        <f t="shared" si="12"/>
        <v>2385.1764341508533</v>
      </c>
      <c r="V22" s="169">
        <f t="shared" si="13"/>
        <v>2329.5467750211828</v>
      </c>
      <c r="X22" s="169">
        <f t="shared" si="14"/>
        <v>64.99531562293123</v>
      </c>
      <c r="Y22" s="169">
        <f t="shared" si="15"/>
        <v>128.76101121649845</v>
      </c>
      <c r="Z22" s="169">
        <f t="shared" si="16"/>
        <v>191.31409389468899</v>
      </c>
      <c r="AA22" s="169">
        <f t="shared" si="17"/>
        <v>252.6714875549078</v>
      </c>
      <c r="AB22" s="169">
        <f t="shared" si="18"/>
        <v>312.85002943633299</v>
      </c>
      <c r="AC22" s="169">
        <f t="shared" si="19"/>
        <v>371.86646677814133</v>
      </c>
      <c r="AD22" s="169">
        <f t="shared" si="20"/>
        <v>429.73745357792359</v>
      </c>
      <c r="AE22" s="169">
        <f t="shared" si="21"/>
        <v>486.4795474493294</v>
      </c>
      <c r="AF22" s="169">
        <f t="shared" si="22"/>
        <v>542.10920657899987</v>
      </c>
    </row>
    <row r="23" spans="1:32" x14ac:dyDescent="0.3">
      <c r="A23">
        <v>2</v>
      </c>
      <c r="B23" s="169">
        <f t="shared" si="3"/>
        <v>97724.986805182081</v>
      </c>
      <c r="C23" s="169">
        <f t="shared" si="3"/>
        <v>97778.440557056849</v>
      </c>
      <c r="D23" s="169">
        <f t="shared" si="3"/>
        <v>97830.830623235321</v>
      </c>
      <c r="E23" s="169">
        <f t="shared" si="3"/>
        <v>97882.173035732776</v>
      </c>
      <c r="F23" s="169">
        <f t="shared" si="3"/>
        <v>97932.483713392998</v>
      </c>
      <c r="G23" s="169">
        <f t="shared" si="3"/>
        <v>97981.778459429552</v>
      </c>
      <c r="H23" s="169">
        <f t="shared" si="3"/>
        <v>98030.072959062309</v>
      </c>
      <c r="I23" s="169">
        <f t="shared" si="3"/>
        <v>98077.382777248262</v>
      </c>
      <c r="J23" s="169">
        <f t="shared" si="3"/>
        <v>98123.72335650622</v>
      </c>
      <c r="K23" s="169">
        <f t="shared" si="3"/>
        <v>98169.110014834107</v>
      </c>
      <c r="M23" s="169">
        <f t="shared" si="4"/>
        <v>2275.0131948179187</v>
      </c>
      <c r="N23" s="169">
        <f t="shared" si="5"/>
        <v>2221.5594429431512</v>
      </c>
      <c r="O23" s="169">
        <f t="shared" si="6"/>
        <v>2169.1693767646793</v>
      </c>
      <c r="P23" s="169">
        <f t="shared" si="7"/>
        <v>2117.826964267224</v>
      </c>
      <c r="Q23" s="169">
        <f t="shared" si="8"/>
        <v>2067.5162866070023</v>
      </c>
      <c r="R23" s="169">
        <f t="shared" si="9"/>
        <v>2018.2215405704483</v>
      </c>
      <c r="S23" s="169">
        <f t="shared" si="10"/>
        <v>1969.9270409376913</v>
      </c>
      <c r="T23" s="169">
        <f t="shared" si="11"/>
        <v>1922.6172227517382</v>
      </c>
      <c r="U23" s="169">
        <f t="shared" si="12"/>
        <v>1876.2766434937803</v>
      </c>
      <c r="V23" s="169">
        <f t="shared" si="13"/>
        <v>1830.8899851658934</v>
      </c>
      <c r="X23" s="169">
        <f t="shared" si="14"/>
        <v>53.453751874767477</v>
      </c>
      <c r="Y23" s="169">
        <f t="shared" si="15"/>
        <v>105.84381805323937</v>
      </c>
      <c r="Z23" s="169">
        <f t="shared" si="16"/>
        <v>157.18623055069475</v>
      </c>
      <c r="AA23" s="169">
        <f t="shared" si="17"/>
        <v>207.49690821091644</v>
      </c>
      <c r="AB23" s="169">
        <f t="shared" si="18"/>
        <v>256.79165424747043</v>
      </c>
      <c r="AC23" s="169">
        <f t="shared" si="19"/>
        <v>305.08615388022736</v>
      </c>
      <c r="AD23" s="169">
        <f t="shared" si="20"/>
        <v>352.39597206618055</v>
      </c>
      <c r="AE23" s="169">
        <f t="shared" si="21"/>
        <v>398.73655132413842</v>
      </c>
      <c r="AF23" s="169">
        <f t="shared" si="22"/>
        <v>444.12320965202525</v>
      </c>
    </row>
    <row r="24" spans="1:32" x14ac:dyDescent="0.3">
      <c r="A24">
        <v>2.1</v>
      </c>
      <c r="B24" s="169">
        <f t="shared" si="3"/>
        <v>98213.557943718348</v>
      </c>
      <c r="C24" s="169">
        <f t="shared" si="3"/>
        <v>98257.082206234292</v>
      </c>
      <c r="D24" s="169">
        <f t="shared" si="3"/>
        <v>98299.697735236725</v>
      </c>
      <c r="E24" s="169">
        <f t="shared" si="3"/>
        <v>98341.419331639496</v>
      </c>
      <c r="F24" s="169">
        <f t="shared" si="3"/>
        <v>98382.261662783392</v>
      </c>
      <c r="G24" s="169">
        <f t="shared" si="3"/>
        <v>98422.239260890958</v>
      </c>
      <c r="H24" s="169">
        <f t="shared" si="3"/>
        <v>98461.366521607459</v>
      </c>
      <c r="I24" s="169">
        <f t="shared" si="3"/>
        <v>98499.657702626777</v>
      </c>
      <c r="J24" s="169">
        <f t="shared" si="3"/>
        <v>98537.126922401076</v>
      </c>
      <c r="K24" s="169">
        <f t="shared" si="3"/>
        <v>98573.788158933123</v>
      </c>
      <c r="M24" s="169">
        <f t="shared" si="4"/>
        <v>1786.4420562816522</v>
      </c>
      <c r="N24" s="169">
        <f t="shared" si="5"/>
        <v>1742.9177937657078</v>
      </c>
      <c r="O24" s="169">
        <f t="shared" si="6"/>
        <v>1700.3022647632752</v>
      </c>
      <c r="P24" s="169">
        <f t="shared" si="7"/>
        <v>1658.5806683605042</v>
      </c>
      <c r="Q24" s="169">
        <f t="shared" si="8"/>
        <v>1617.7383372166078</v>
      </c>
      <c r="R24" s="169">
        <f t="shared" si="9"/>
        <v>1577.7607391090423</v>
      </c>
      <c r="S24" s="169">
        <f t="shared" si="10"/>
        <v>1538.6334783925413</v>
      </c>
      <c r="T24" s="169">
        <f t="shared" si="11"/>
        <v>1500.3422973732231</v>
      </c>
      <c r="U24" s="169">
        <f t="shared" si="12"/>
        <v>1462.8730775989243</v>
      </c>
      <c r="V24" s="169">
        <f t="shared" si="13"/>
        <v>1426.2118410668772</v>
      </c>
      <c r="X24" s="169">
        <f t="shared" si="14"/>
        <v>43.524262515944429</v>
      </c>
      <c r="Y24" s="169">
        <f t="shared" si="15"/>
        <v>86.139791518377024</v>
      </c>
      <c r="Z24" s="169">
        <f t="shared" si="16"/>
        <v>127.86138792114798</v>
      </c>
      <c r="AA24" s="169">
        <f t="shared" si="17"/>
        <v>168.70371906504442</v>
      </c>
      <c r="AB24" s="169">
        <f t="shared" si="18"/>
        <v>208.68131717260985</v>
      </c>
      <c r="AC24" s="169">
        <f t="shared" si="19"/>
        <v>247.80857788911089</v>
      </c>
      <c r="AD24" s="169">
        <f t="shared" si="20"/>
        <v>286.09975890842907</v>
      </c>
      <c r="AE24" s="169">
        <f t="shared" si="21"/>
        <v>323.5689786827279</v>
      </c>
      <c r="AF24" s="169">
        <f t="shared" si="22"/>
        <v>360.23021521477494</v>
      </c>
    </row>
    <row r="25" spans="1:32" x14ac:dyDescent="0.3">
      <c r="A25">
        <v>2.2000000000000002</v>
      </c>
      <c r="B25" s="169">
        <f t="shared" si="3"/>
        <v>98609.655248650146</v>
      </c>
      <c r="C25" s="169">
        <f t="shared" si="3"/>
        <v>98644.741885358002</v>
      </c>
      <c r="D25" s="169">
        <f t="shared" si="3"/>
        <v>98679.061619274376</v>
      </c>
      <c r="E25" s="169">
        <f t="shared" si="3"/>
        <v>98712.627856139807</v>
      </c>
      <c r="F25" s="169">
        <f t="shared" si="3"/>
        <v>98745.453856405336</v>
      </c>
      <c r="G25" s="169">
        <f t="shared" si="3"/>
        <v>98777.552734495534</v>
      </c>
      <c r="H25" s="169">
        <f t="shared" si="3"/>
        <v>98808.937458145301</v>
      </c>
      <c r="I25" s="169">
        <f t="shared" si="3"/>
        <v>98839.620847809652</v>
      </c>
      <c r="J25" s="169">
        <f t="shared" si="3"/>
        <v>98869.615576144715</v>
      </c>
      <c r="K25" s="169">
        <f t="shared" si="3"/>
        <v>98898.934167558866</v>
      </c>
      <c r="M25" s="169">
        <f t="shared" si="4"/>
        <v>1390.3447513498541</v>
      </c>
      <c r="N25" s="169">
        <f t="shared" si="5"/>
        <v>1355.258114641998</v>
      </c>
      <c r="O25" s="169">
        <f t="shared" si="6"/>
        <v>1320.9383807256236</v>
      </c>
      <c r="P25" s="169">
        <f t="shared" si="7"/>
        <v>1287.3721438601933</v>
      </c>
      <c r="Q25" s="169">
        <f t="shared" si="8"/>
        <v>1254.5461435946636</v>
      </c>
      <c r="R25" s="169">
        <f t="shared" si="9"/>
        <v>1222.4472655044665</v>
      </c>
      <c r="S25" s="169">
        <f t="shared" si="10"/>
        <v>1191.0625418546988</v>
      </c>
      <c r="T25" s="169">
        <f t="shared" si="11"/>
        <v>1160.3791521903477</v>
      </c>
      <c r="U25" s="169">
        <f t="shared" si="12"/>
        <v>1130.3844238552847</v>
      </c>
      <c r="V25" s="169">
        <f t="shared" si="13"/>
        <v>1101.0658324411343</v>
      </c>
      <c r="X25" s="169">
        <f t="shared" si="14"/>
        <v>35.086636707856087</v>
      </c>
      <c r="Y25" s="169">
        <f t="shared" si="15"/>
        <v>69.406370624230476</v>
      </c>
      <c r="Z25" s="169">
        <f t="shared" si="16"/>
        <v>102.97260748966073</v>
      </c>
      <c r="AA25" s="169">
        <f t="shared" si="17"/>
        <v>135.79860775519046</v>
      </c>
      <c r="AB25" s="169">
        <f t="shared" si="18"/>
        <v>167.89748584538756</v>
      </c>
      <c r="AC25" s="169">
        <f t="shared" si="19"/>
        <v>199.28220949515526</v>
      </c>
      <c r="AD25" s="169">
        <f t="shared" si="20"/>
        <v>229.96559915950638</v>
      </c>
      <c r="AE25" s="169">
        <f t="shared" si="21"/>
        <v>259.96032749456936</v>
      </c>
      <c r="AF25" s="169">
        <f t="shared" si="22"/>
        <v>289.27891890871979</v>
      </c>
    </row>
    <row r="26" spans="1:32" x14ac:dyDescent="0.3">
      <c r="A26">
        <v>2.2999999999999998</v>
      </c>
      <c r="B26" s="169">
        <f t="shared" si="3"/>
        <v>98927.588997832412</v>
      </c>
      <c r="C26" s="169">
        <f t="shared" si="3"/>
        <v>98955.59229380489</v>
      </c>
      <c r="D26" s="169">
        <f t="shared" si="3"/>
        <v>98982.956133128027</v>
      </c>
      <c r="E26" s="169">
        <f t="shared" si="3"/>
        <v>99009.692444083572</v>
      </c>
      <c r="F26" s="169">
        <f t="shared" si="3"/>
        <v>99035.813005464166</v>
      </c>
      <c r="G26" s="169">
        <f t="shared" si="3"/>
        <v>99061.329446516145</v>
      </c>
      <c r="H26" s="169">
        <f t="shared" si="3"/>
        <v>99086.253246942739</v>
      </c>
      <c r="I26" s="169">
        <f t="shared" si="3"/>
        <v>99110.595736966323</v>
      </c>
      <c r="J26" s="169">
        <f t="shared" si="3"/>
        <v>99134.368097448343</v>
      </c>
      <c r="K26" s="169">
        <f t="shared" si="3"/>
        <v>99157.581360065422</v>
      </c>
      <c r="M26" s="169">
        <f t="shared" si="4"/>
        <v>1072.4110021675879</v>
      </c>
      <c r="N26" s="169">
        <f t="shared" si="5"/>
        <v>1044.4077061951102</v>
      </c>
      <c r="O26" s="169">
        <f t="shared" si="6"/>
        <v>1017.0438668719726</v>
      </c>
      <c r="P26" s="169">
        <f t="shared" si="7"/>
        <v>990.3075559164281</v>
      </c>
      <c r="Q26" s="169">
        <f t="shared" si="8"/>
        <v>964.18699453583395</v>
      </c>
      <c r="R26" s="169">
        <f t="shared" si="9"/>
        <v>938.67055348385475</v>
      </c>
      <c r="S26" s="169">
        <f t="shared" si="10"/>
        <v>913.74675305726123</v>
      </c>
      <c r="T26" s="169">
        <f t="shared" si="11"/>
        <v>889.40426303367713</v>
      </c>
      <c r="U26" s="169">
        <f t="shared" si="12"/>
        <v>865.63190255165682</v>
      </c>
      <c r="V26" s="169">
        <f t="shared" si="13"/>
        <v>842.4186399345781</v>
      </c>
      <c r="X26" s="169">
        <f t="shared" si="14"/>
        <v>28.003295972477645</v>
      </c>
      <c r="Y26" s="169">
        <f t="shared" si="15"/>
        <v>55.367135295615299</v>
      </c>
      <c r="Z26" s="169">
        <f t="shared" si="16"/>
        <v>82.103446251159767</v>
      </c>
      <c r="AA26" s="169">
        <f t="shared" si="17"/>
        <v>108.22400763175392</v>
      </c>
      <c r="AB26" s="169">
        <f t="shared" si="18"/>
        <v>133.74044868373312</v>
      </c>
      <c r="AC26" s="169">
        <f t="shared" si="19"/>
        <v>158.66424911032664</v>
      </c>
      <c r="AD26" s="169">
        <f t="shared" si="20"/>
        <v>183.00673913391074</v>
      </c>
      <c r="AE26" s="169">
        <f t="shared" si="21"/>
        <v>206.77909961593105</v>
      </c>
      <c r="AF26" s="169">
        <f t="shared" si="22"/>
        <v>229.99236223300977</v>
      </c>
    </row>
    <row r="27" spans="1:32" x14ac:dyDescent="0.3">
      <c r="A27">
        <v>2.4</v>
      </c>
      <c r="B27" s="169">
        <f t="shared" si="3"/>
        <v>99180.246407540384</v>
      </c>
      <c r="C27" s="169">
        <f t="shared" si="3"/>
        <v>99202.373973926631</v>
      </c>
      <c r="D27" s="169">
        <f t="shared" si="3"/>
        <v>99223.974644944639</v>
      </c>
      <c r="E27" s="169">
        <f t="shared" si="3"/>
        <v>99245.058858369084</v>
      </c>
      <c r="F27" s="169">
        <f t="shared" si="3"/>
        <v>99265.636904465166</v>
      </c>
      <c r="G27" s="169">
        <f t="shared" si="3"/>
        <v>99285.718926472851</v>
      </c>
      <c r="H27" s="169">
        <f t="shared" si="3"/>
        <v>99305.314921137571</v>
      </c>
      <c r="I27" s="169">
        <f t="shared" si="3"/>
        <v>99324.434739285934</v>
      </c>
      <c r="J27" s="169">
        <f t="shared" si="3"/>
        <v>99343.088086445321</v>
      </c>
      <c r="K27" s="169">
        <f t="shared" si="3"/>
        <v>99361.284523505674</v>
      </c>
      <c r="M27" s="169">
        <f t="shared" si="4"/>
        <v>819.7535924596159</v>
      </c>
      <c r="N27" s="169">
        <f t="shared" si="5"/>
        <v>797.62602607336885</v>
      </c>
      <c r="O27" s="169">
        <f t="shared" si="6"/>
        <v>776.02535505536071</v>
      </c>
      <c r="P27" s="169">
        <f t="shared" si="7"/>
        <v>754.94114163091581</v>
      </c>
      <c r="Q27" s="169">
        <f t="shared" si="8"/>
        <v>734.36309553483443</v>
      </c>
      <c r="R27" s="169">
        <f t="shared" si="9"/>
        <v>714.28107352714869</v>
      </c>
      <c r="S27" s="169">
        <f t="shared" si="10"/>
        <v>694.68507886242878</v>
      </c>
      <c r="T27" s="169">
        <f t="shared" si="11"/>
        <v>675.56526071406552</v>
      </c>
      <c r="U27" s="169">
        <f t="shared" si="12"/>
        <v>656.9119135546789</v>
      </c>
      <c r="V27" s="169">
        <f t="shared" si="13"/>
        <v>638.71547649432614</v>
      </c>
      <c r="X27" s="169">
        <f t="shared" si="14"/>
        <v>22.127566386247054</v>
      </c>
      <c r="Y27" s="169">
        <f t="shared" si="15"/>
        <v>43.728237404255196</v>
      </c>
      <c r="Z27" s="169">
        <f t="shared" si="16"/>
        <v>64.812450828700094</v>
      </c>
      <c r="AA27" s="169">
        <f t="shared" si="17"/>
        <v>85.390496924781473</v>
      </c>
      <c r="AB27" s="169">
        <f t="shared" si="18"/>
        <v>105.47251893246721</v>
      </c>
      <c r="AC27" s="169">
        <f t="shared" si="19"/>
        <v>125.06851359718712</v>
      </c>
      <c r="AD27" s="169">
        <f t="shared" si="20"/>
        <v>144.18833174555039</v>
      </c>
      <c r="AE27" s="169">
        <f t="shared" si="21"/>
        <v>162.841678904937</v>
      </c>
      <c r="AF27" s="169">
        <f t="shared" si="22"/>
        <v>181.03811596528976</v>
      </c>
    </row>
    <row r="28" spans="1:32" x14ac:dyDescent="0.3">
      <c r="A28">
        <v>2.5</v>
      </c>
      <c r="B28" s="169">
        <f t="shared" si="3"/>
        <v>99379.033467422385</v>
      </c>
      <c r="C28" s="169">
        <f t="shared" si="3"/>
        <v>99396.344191958735</v>
      </c>
      <c r="D28" s="169">
        <f t="shared" si="3"/>
        <v>99413.225828466748</v>
      </c>
      <c r="E28" s="169">
        <f t="shared" si="3"/>
        <v>99429.687366704937</v>
      </c>
      <c r="F28" s="169">
        <f t="shared" si="3"/>
        <v>99445.73765569173</v>
      </c>
      <c r="G28" s="169">
        <f t="shared" si="3"/>
        <v>99461.385404593326</v>
      </c>
      <c r="H28" s="169">
        <f t="shared" si="3"/>
        <v>99476.639183644424</v>
      </c>
      <c r="I28" s="169">
        <f t="shared" si="3"/>
        <v>99491.507425100906</v>
      </c>
      <c r="J28" s="169">
        <f t="shared" si="3"/>
        <v>99505.99842422294</v>
      </c>
      <c r="K28" s="169">
        <f t="shared" si="3"/>
        <v>99520.12034028738</v>
      </c>
      <c r="M28" s="169">
        <f t="shared" si="4"/>
        <v>620.966532577615</v>
      </c>
      <c r="N28" s="169">
        <f t="shared" si="5"/>
        <v>603.65580804126512</v>
      </c>
      <c r="O28" s="169">
        <f t="shared" si="6"/>
        <v>586.77417153325223</v>
      </c>
      <c r="P28" s="169">
        <f t="shared" si="7"/>
        <v>570.31263329506328</v>
      </c>
      <c r="Q28" s="169">
        <f t="shared" si="8"/>
        <v>554.26234430827026</v>
      </c>
      <c r="R28" s="169">
        <f t="shared" si="9"/>
        <v>538.6145954066742</v>
      </c>
      <c r="S28" s="169">
        <f t="shared" si="10"/>
        <v>523.36081635557639</v>
      </c>
      <c r="T28" s="169">
        <f t="shared" si="11"/>
        <v>508.4925748990936</v>
      </c>
      <c r="U28" s="169">
        <f t="shared" si="12"/>
        <v>494.00157577705977</v>
      </c>
      <c r="V28" s="169">
        <f t="shared" si="13"/>
        <v>479.8796597126202</v>
      </c>
      <c r="X28" s="169">
        <f t="shared" si="14"/>
        <v>17.310724536349881</v>
      </c>
      <c r="Y28" s="169">
        <f t="shared" si="15"/>
        <v>34.192361044362769</v>
      </c>
      <c r="Z28" s="169">
        <f t="shared" si="16"/>
        <v>50.65389928255172</v>
      </c>
      <c r="AA28" s="169">
        <f t="shared" si="17"/>
        <v>66.704188269344741</v>
      </c>
      <c r="AB28" s="169">
        <f t="shared" si="18"/>
        <v>82.351937170940801</v>
      </c>
      <c r="AC28" s="169">
        <f t="shared" si="19"/>
        <v>97.605716222038609</v>
      </c>
      <c r="AD28" s="169">
        <f t="shared" si="20"/>
        <v>112.4739576785214</v>
      </c>
      <c r="AE28" s="169">
        <f t="shared" si="21"/>
        <v>126.96495680055523</v>
      </c>
      <c r="AF28" s="169">
        <f t="shared" si="22"/>
        <v>141.0868728649948</v>
      </c>
    </row>
    <row r="29" spans="1:32" x14ac:dyDescent="0.3">
      <c r="A29">
        <v>2.6</v>
      </c>
      <c r="B29" s="169">
        <f t="shared" si="3"/>
        <v>99533.881197628129</v>
      </c>
      <c r="C29" s="169">
        <f t="shared" si="3"/>
        <v>99547.28888670326</v>
      </c>
      <c r="D29" s="169">
        <f t="shared" si="3"/>
        <v>99560.351165187865</v>
      </c>
      <c r="E29" s="169">
        <f t="shared" si="3"/>
        <v>99573.075659091075</v>
      </c>
      <c r="F29" s="169">
        <f t="shared" si="3"/>
        <v>99585.469863896389</v>
      </c>
      <c r="G29" s="169">
        <f t="shared" si="3"/>
        <v>99597.541145724172</v>
      </c>
      <c r="H29" s="169">
        <f t="shared" si="3"/>
        <v>99609.296742514722</v>
      </c>
      <c r="I29" s="169">
        <f t="shared" si="3"/>
        <v>99620.743765231455</v>
      </c>
      <c r="J29" s="169">
        <f t="shared" si="3"/>
        <v>99631.889199082507</v>
      </c>
      <c r="K29" s="169">
        <f t="shared" si="3"/>
        <v>99642.739904760019</v>
      </c>
      <c r="M29" s="169">
        <f t="shared" si="4"/>
        <v>466.11880237187142</v>
      </c>
      <c r="N29" s="169">
        <f t="shared" si="5"/>
        <v>452.71111329674022</v>
      </c>
      <c r="O29" s="169">
        <f t="shared" si="6"/>
        <v>439.64883481213474</v>
      </c>
      <c r="P29" s="169">
        <f t="shared" si="7"/>
        <v>426.92434090892493</v>
      </c>
      <c r="Q29" s="169">
        <f t="shared" si="8"/>
        <v>414.53013610361086</v>
      </c>
      <c r="R29" s="169">
        <f t="shared" si="9"/>
        <v>402.45885427582834</v>
      </c>
      <c r="S29" s="169">
        <f t="shared" si="10"/>
        <v>390.7032574852783</v>
      </c>
      <c r="T29" s="169">
        <f t="shared" si="11"/>
        <v>379.25623476854526</v>
      </c>
      <c r="U29" s="169">
        <f t="shared" si="12"/>
        <v>368.11080091749318</v>
      </c>
      <c r="V29" s="169">
        <f t="shared" si="13"/>
        <v>357.26009523998073</v>
      </c>
      <c r="X29" s="169">
        <f t="shared" si="14"/>
        <v>13.407689075131202</v>
      </c>
      <c r="Y29" s="169">
        <f t="shared" si="15"/>
        <v>26.469967559736688</v>
      </c>
      <c r="Z29" s="169">
        <f t="shared" si="16"/>
        <v>39.194461462946492</v>
      </c>
      <c r="AA29" s="169">
        <f t="shared" si="17"/>
        <v>51.588666268260567</v>
      </c>
      <c r="AB29" s="169">
        <f t="shared" si="18"/>
        <v>63.659948096043081</v>
      </c>
      <c r="AC29" s="169">
        <f t="shared" si="19"/>
        <v>75.415544886593125</v>
      </c>
      <c r="AD29" s="169">
        <f t="shared" si="20"/>
        <v>86.86256760332617</v>
      </c>
      <c r="AE29" s="169">
        <f t="shared" si="21"/>
        <v>98.008001454378245</v>
      </c>
      <c r="AF29" s="169">
        <f t="shared" si="22"/>
        <v>108.8587071318907</v>
      </c>
    </row>
    <row r="30" spans="1:32" x14ac:dyDescent="0.3">
      <c r="A30">
        <v>2.7</v>
      </c>
      <c r="B30" s="169">
        <f t="shared" si="3"/>
        <v>99653.30261969594</v>
      </c>
      <c r="C30" s="169">
        <f t="shared" si="3"/>
        <v>99663.583959333075</v>
      </c>
      <c r="D30" s="169">
        <f t="shared" si="3"/>
        <v>99673.59041841088</v>
      </c>
      <c r="E30" s="169">
        <f t="shared" si="3"/>
        <v>99683.328372264223</v>
      </c>
      <c r="F30" s="169">
        <f t="shared" si="3"/>
        <v>99692.804078134955</v>
      </c>
      <c r="G30" s="169">
        <f t="shared" si="3"/>
        <v>99702.023676494544</v>
      </c>
      <c r="H30" s="169">
        <f t="shared" si="3"/>
        <v>99710.993192377384</v>
      </c>
      <c r="I30" s="169">
        <f t="shared" si="3"/>
        <v>99719.718536723507</v>
      </c>
      <c r="J30" s="169">
        <f t="shared" si="3"/>
        <v>99728.205507729872</v>
      </c>
      <c r="K30" s="169">
        <f t="shared" si="3"/>
        <v>99736.459792209513</v>
      </c>
      <c r="M30" s="169">
        <f t="shared" si="4"/>
        <v>346.69738030406006</v>
      </c>
      <c r="N30" s="169">
        <f t="shared" si="5"/>
        <v>336.41604066692526</v>
      </c>
      <c r="O30" s="169">
        <f t="shared" si="6"/>
        <v>326.40958158911963</v>
      </c>
      <c r="P30" s="169">
        <f t="shared" si="7"/>
        <v>316.67162773577729</v>
      </c>
      <c r="Q30" s="169">
        <f t="shared" si="8"/>
        <v>307.19592186504451</v>
      </c>
      <c r="R30" s="169">
        <f t="shared" si="9"/>
        <v>297.97632350545609</v>
      </c>
      <c r="S30" s="169">
        <f t="shared" si="10"/>
        <v>289.00680762261618</v>
      </c>
      <c r="T30" s="169">
        <f t="shared" si="11"/>
        <v>280.28146327649301</v>
      </c>
      <c r="U30" s="169">
        <f t="shared" si="12"/>
        <v>271.7944922701281</v>
      </c>
      <c r="V30" s="169">
        <f t="shared" si="13"/>
        <v>263.54020779048733</v>
      </c>
      <c r="X30" s="169">
        <f t="shared" si="14"/>
        <v>10.281339637134806</v>
      </c>
      <c r="Y30" s="169">
        <f t="shared" si="15"/>
        <v>20.287798714940436</v>
      </c>
      <c r="Z30" s="169">
        <f t="shared" si="16"/>
        <v>30.025752568282769</v>
      </c>
      <c r="AA30" s="169">
        <f t="shared" si="17"/>
        <v>39.501458439015551</v>
      </c>
      <c r="AB30" s="169">
        <f t="shared" si="18"/>
        <v>48.721056798603968</v>
      </c>
      <c r="AC30" s="169">
        <f t="shared" si="19"/>
        <v>57.690572681443882</v>
      </c>
      <c r="AD30" s="169">
        <f t="shared" si="20"/>
        <v>66.415917027567048</v>
      </c>
      <c r="AE30" s="169">
        <f t="shared" si="21"/>
        <v>74.902888033931958</v>
      </c>
      <c r="AF30" s="169">
        <f t="shared" si="22"/>
        <v>83.157172513572732</v>
      </c>
    </row>
    <row r="31" spans="1:32" x14ac:dyDescent="0.3">
      <c r="A31">
        <v>2.8</v>
      </c>
      <c r="B31" s="169">
        <f t="shared" si="3"/>
        <v>99744.486966957207</v>
      </c>
      <c r="C31" s="169">
        <f t="shared" si="3"/>
        <v>99752.292500121403</v>
      </c>
      <c r="D31" s="169">
        <f t="shared" si="3"/>
        <v>99759.881752581074</v>
      </c>
      <c r="E31" s="169">
        <f t="shared" si="3"/>
        <v>99767.259979326845</v>
      </c>
      <c r="F31" s="169">
        <f t="shared" si="3"/>
        <v>99774.432330845768</v>
      </c>
      <c r="G31" s="169">
        <f t="shared" si="3"/>
        <v>99781.403854508681</v>
      </c>
      <c r="H31" s="169">
        <f t="shared" si="3"/>
        <v>99788.179495959543</v>
      </c>
      <c r="I31" s="169">
        <f t="shared" si="3"/>
        <v>99794.764100506029</v>
      </c>
      <c r="J31" s="169">
        <f t="shared" si="3"/>
        <v>99801.162414510574</v>
      </c>
      <c r="K31" s="169">
        <f t="shared" si="3"/>
        <v>99807.379086781206</v>
      </c>
      <c r="M31" s="169">
        <f t="shared" si="4"/>
        <v>255.51303304279281</v>
      </c>
      <c r="N31" s="169">
        <f t="shared" si="5"/>
        <v>247.70749987859745</v>
      </c>
      <c r="O31" s="169">
        <f t="shared" si="6"/>
        <v>240.11824741892633</v>
      </c>
      <c r="P31" s="169">
        <f t="shared" si="7"/>
        <v>232.7400206731545</v>
      </c>
      <c r="Q31" s="169">
        <f t="shared" si="8"/>
        <v>225.56766915423214</v>
      </c>
      <c r="R31" s="169">
        <f t="shared" si="9"/>
        <v>218.59614549131948</v>
      </c>
      <c r="S31" s="169">
        <f t="shared" si="10"/>
        <v>211.82050404045731</v>
      </c>
      <c r="T31" s="169">
        <f t="shared" si="11"/>
        <v>205.23589949397137</v>
      </c>
      <c r="U31" s="169">
        <f t="shared" si="12"/>
        <v>198.83758548942569</v>
      </c>
      <c r="V31" s="169">
        <f t="shared" si="13"/>
        <v>192.62091321879416</v>
      </c>
      <c r="X31" s="169">
        <f t="shared" si="14"/>
        <v>7.8055331641953671</v>
      </c>
      <c r="Y31" s="169">
        <f t="shared" si="15"/>
        <v>15.394785623866483</v>
      </c>
      <c r="Z31" s="169">
        <f t="shared" si="16"/>
        <v>22.773012369638309</v>
      </c>
      <c r="AA31" s="169">
        <f t="shared" si="17"/>
        <v>29.945363888560678</v>
      </c>
      <c r="AB31" s="169">
        <f t="shared" si="18"/>
        <v>36.916887551473337</v>
      </c>
      <c r="AC31" s="169">
        <f t="shared" si="19"/>
        <v>43.692529002335505</v>
      </c>
      <c r="AD31" s="169">
        <f t="shared" si="20"/>
        <v>50.277133548821439</v>
      </c>
      <c r="AE31" s="169">
        <f t="shared" si="21"/>
        <v>56.675447553367121</v>
      </c>
      <c r="AF31" s="169">
        <f t="shared" si="22"/>
        <v>62.892119823998655</v>
      </c>
    </row>
    <row r="32" spans="1:32" x14ac:dyDescent="0.3">
      <c r="A32">
        <v>2.9</v>
      </c>
      <c r="B32" s="169">
        <f t="shared" si="3"/>
        <v>99813.418669961597</v>
      </c>
      <c r="C32" s="169">
        <f t="shared" si="3"/>
        <v>99819.285621919349</v>
      </c>
      <c r="D32" s="169">
        <f t="shared" si="3"/>
        <v>99824.984307132385</v>
      </c>
      <c r="E32" s="169">
        <f t="shared" si="3"/>
        <v>99830.518998072264</v>
      </c>
      <c r="F32" s="169">
        <f t="shared" si="3"/>
        <v>99835.893876584305</v>
      </c>
      <c r="G32" s="169">
        <f t="shared" si="3"/>
        <v>99841.113035263523</v>
      </c>
      <c r="H32" s="169">
        <f t="shared" si="3"/>
        <v>99846.180478826194</v>
      </c>
      <c r="I32" s="169">
        <f t="shared" si="3"/>
        <v>99851.100125476252</v>
      </c>
      <c r="J32" s="169">
        <f t="shared" si="3"/>
        <v>99855.875808266006</v>
      </c>
      <c r="K32" s="169">
        <f t="shared" si="3"/>
        <v>99860.511276450765</v>
      </c>
      <c r="M32" s="169">
        <f t="shared" si="4"/>
        <v>186.58133003840339</v>
      </c>
      <c r="N32" s="169">
        <f t="shared" si="5"/>
        <v>180.71437808065093</v>
      </c>
      <c r="O32" s="169">
        <f t="shared" si="6"/>
        <v>175.01569286761514</v>
      </c>
      <c r="P32" s="169">
        <f t="shared" si="7"/>
        <v>169.48100192773563</v>
      </c>
      <c r="Q32" s="169">
        <f t="shared" si="8"/>
        <v>164.10612341569504</v>
      </c>
      <c r="R32" s="169">
        <f t="shared" si="9"/>
        <v>158.88696473647724</v>
      </c>
      <c r="S32" s="169">
        <f t="shared" si="10"/>
        <v>153.8195211738057</v>
      </c>
      <c r="T32" s="169">
        <f t="shared" si="11"/>
        <v>148.89987452374771</v>
      </c>
      <c r="U32" s="169">
        <f t="shared" si="12"/>
        <v>144.12419173399394</v>
      </c>
      <c r="V32" s="169">
        <f t="shared" si="13"/>
        <v>139.48872354923515</v>
      </c>
      <c r="X32" s="169">
        <f t="shared" si="14"/>
        <v>5.8669519577524625</v>
      </c>
      <c r="Y32" s="169">
        <f t="shared" si="15"/>
        <v>11.56563717078825</v>
      </c>
      <c r="Z32" s="169">
        <f t="shared" si="16"/>
        <v>17.10032811066776</v>
      </c>
      <c r="AA32" s="169">
        <f t="shared" si="17"/>
        <v>22.475206622708356</v>
      </c>
      <c r="AB32" s="169">
        <f t="shared" si="18"/>
        <v>27.694365301926155</v>
      </c>
      <c r="AC32" s="169">
        <f t="shared" si="19"/>
        <v>32.761808864597697</v>
      </c>
      <c r="AD32" s="169">
        <f t="shared" si="20"/>
        <v>37.681455514655681</v>
      </c>
      <c r="AE32" s="169">
        <f t="shared" si="21"/>
        <v>42.457138304409455</v>
      </c>
      <c r="AF32" s="169">
        <f t="shared" si="22"/>
        <v>47.092606489168247</v>
      </c>
    </row>
    <row r="33" spans="1:32" x14ac:dyDescent="0.3">
      <c r="A33">
        <v>3</v>
      </c>
      <c r="B33" s="169">
        <f t="shared" si="3"/>
        <v>99865.010196836985</v>
      </c>
      <c r="C33" s="169">
        <f t="shared" si="3"/>
        <v>99869.376155123056</v>
      </c>
      <c r="D33" s="169">
        <f t="shared" si="3"/>
        <v>99873.612657232763</v>
      </c>
      <c r="E33" s="169">
        <f t="shared" si="3"/>
        <v>99877.723130640778</v>
      </c>
      <c r="F33" s="169">
        <f t="shared" si="3"/>
        <v>99881.710925689564</v>
      </c>
      <c r="G33" s="169">
        <f t="shared" si="3"/>
        <v>99885.579316897725</v>
      </c>
      <c r="H33" s="169">
        <f t="shared" si="3"/>
        <v>99889.331504259069</v>
      </c>
      <c r="I33" s="169">
        <f t="shared" si="3"/>
        <v>99892.970614532111</v>
      </c>
      <c r="J33" s="169">
        <f t="shared" si="3"/>
        <v>99896.499702519708</v>
      </c>
      <c r="K33" s="169">
        <f t="shared" si="3"/>
        <v>99899.921752338589</v>
      </c>
      <c r="M33" s="169">
        <f t="shared" si="4"/>
        <v>134.98980316301459</v>
      </c>
      <c r="N33" s="169">
        <f t="shared" si="5"/>
        <v>130.62384487694362</v>
      </c>
      <c r="O33" s="169">
        <f t="shared" si="6"/>
        <v>126.38734276723699</v>
      </c>
      <c r="P33" s="169">
        <f t="shared" si="7"/>
        <v>122.27686935922247</v>
      </c>
      <c r="Q33" s="169">
        <f t="shared" si="8"/>
        <v>118.28907431043626</v>
      </c>
      <c r="R33" s="169">
        <f t="shared" si="9"/>
        <v>114.42068310227478</v>
      </c>
      <c r="S33" s="169">
        <f t="shared" si="10"/>
        <v>110.66849574093067</v>
      </c>
      <c r="T33" s="169">
        <f t="shared" si="11"/>
        <v>107.02938546788937</v>
      </c>
      <c r="U33" s="169">
        <f t="shared" si="12"/>
        <v>103.50029748029192</v>
      </c>
      <c r="V33" s="169">
        <f t="shared" si="13"/>
        <v>100.0782476614113</v>
      </c>
      <c r="X33" s="169">
        <f t="shared" si="14"/>
        <v>4.3659582860709634</v>
      </c>
      <c r="Y33" s="169">
        <f t="shared" si="15"/>
        <v>8.602460395777598</v>
      </c>
      <c r="Z33" s="169">
        <f t="shared" si="16"/>
        <v>12.712933803792112</v>
      </c>
      <c r="AA33" s="169">
        <f t="shared" si="17"/>
        <v>16.700728852578322</v>
      </c>
      <c r="AB33" s="169">
        <f t="shared" si="18"/>
        <v>20.569120060739806</v>
      </c>
      <c r="AC33" s="169">
        <f t="shared" si="19"/>
        <v>24.321307422083919</v>
      </c>
      <c r="AD33" s="169">
        <f t="shared" si="20"/>
        <v>27.960417695125216</v>
      </c>
      <c r="AE33" s="169">
        <f t="shared" si="21"/>
        <v>31.489505682722665</v>
      </c>
      <c r="AF33" s="169">
        <f t="shared" si="22"/>
        <v>34.911555501603289</v>
      </c>
    </row>
    <row r="34" spans="1:32" x14ac:dyDescent="0.3">
      <c r="A34">
        <v>3.1</v>
      </c>
      <c r="B34" s="169">
        <f t="shared" si="3"/>
        <v>99903.239678678176</v>
      </c>
      <c r="C34" s="169">
        <f t="shared" si="3"/>
        <v>99906.456328048589</v>
      </c>
      <c r="D34" s="169">
        <f t="shared" si="3"/>
        <v>99909.574480017778</v>
      </c>
      <c r="E34" s="169">
        <f t="shared" si="3"/>
        <v>99912.596848436835</v>
      </c>
      <c r="F34" s="169">
        <f t="shared" si="3"/>
        <v>99915.526082654134</v>
      </c>
      <c r="G34" s="169">
        <f t="shared" si="3"/>
        <v>99918.364768717132</v>
      </c>
      <c r="H34" s="169">
        <f t="shared" si="3"/>
        <v>99921.115430562451</v>
      </c>
      <c r="I34" s="169">
        <f t="shared" si="3"/>
        <v>99923.780531193275</v>
      </c>
      <c r="J34" s="169">
        <f t="shared" si="3"/>
        <v>99926.362473844609</v>
      </c>
      <c r="K34" s="169">
        <f t="shared" si="3"/>
        <v>99928.863603135469</v>
      </c>
      <c r="M34" s="169">
        <f t="shared" si="4"/>
        <v>96.760321321824449</v>
      </c>
      <c r="N34" s="169">
        <f t="shared" si="5"/>
        <v>93.543671951410943</v>
      </c>
      <c r="O34" s="169">
        <f t="shared" si="6"/>
        <v>90.425519982221886</v>
      </c>
      <c r="P34" s="169">
        <f t="shared" si="7"/>
        <v>87.403151563165011</v>
      </c>
      <c r="Q34" s="169">
        <f t="shared" si="8"/>
        <v>84.47391734586563</v>
      </c>
      <c r="R34" s="169">
        <f t="shared" si="9"/>
        <v>81.635231282867608</v>
      </c>
      <c r="S34" s="169">
        <f t="shared" si="10"/>
        <v>78.884569437548635</v>
      </c>
      <c r="T34" s="169">
        <f t="shared" si="11"/>
        <v>76.219468806724763</v>
      </c>
      <c r="U34" s="169">
        <f t="shared" si="12"/>
        <v>73.637526155391242</v>
      </c>
      <c r="V34" s="169">
        <f t="shared" si="13"/>
        <v>71.13639686453098</v>
      </c>
      <c r="X34" s="169">
        <f t="shared" si="14"/>
        <v>3.2166493704135064</v>
      </c>
      <c r="Y34" s="169">
        <f t="shared" si="15"/>
        <v>6.3348013396025635</v>
      </c>
      <c r="Z34" s="169">
        <f t="shared" si="16"/>
        <v>9.3571697586594382</v>
      </c>
      <c r="AA34" s="169">
        <f t="shared" si="17"/>
        <v>12.28640397595882</v>
      </c>
      <c r="AB34" s="169">
        <f t="shared" si="18"/>
        <v>15.125090038956841</v>
      </c>
      <c r="AC34" s="169">
        <f t="shared" si="19"/>
        <v>17.875751884275815</v>
      </c>
      <c r="AD34" s="169">
        <f t="shared" si="20"/>
        <v>20.540852515099687</v>
      </c>
      <c r="AE34" s="169">
        <f t="shared" si="21"/>
        <v>23.122795166433207</v>
      </c>
      <c r="AF34" s="169">
        <f t="shared" si="22"/>
        <v>25.623924457293469</v>
      </c>
    </row>
    <row r="35" spans="1:32" x14ac:dyDescent="0.3">
      <c r="A35">
        <v>3.2</v>
      </c>
      <c r="B35" s="169">
        <f t="shared" si="3"/>
        <v>99931.286206208417</v>
      </c>
      <c r="C35" s="169">
        <f t="shared" si="3"/>
        <v>99933.632513856006</v>
      </c>
      <c r="D35" s="169">
        <f t="shared" si="3"/>
        <v>99935.90470163399</v>
      </c>
      <c r="E35" s="169">
        <f t="shared" si="3"/>
        <v>99938.104890961316</v>
      </c>
      <c r="F35" s="169">
        <f t="shared" si="3"/>
        <v>99940.235150206558</v>
      </c>
      <c r="G35" s="169">
        <f t="shared" si="3"/>
        <v>99942.297495760926</v>
      </c>
      <c r="H35" s="169">
        <f t="shared" si="3"/>
        <v>99944.293893097536</v>
      </c>
      <c r="I35" s="169">
        <f t="shared" si="3"/>
        <v>99946.226257817034</v>
      </c>
      <c r="J35" s="169">
        <f t="shared" si="3"/>
        <v>99948.096456679297</v>
      </c>
      <c r="K35" s="169">
        <f t="shared" si="3"/>
        <v>99949.90630862143</v>
      </c>
      <c r="M35" s="169">
        <f t="shared" si="4"/>
        <v>68.713793791583157</v>
      </c>
      <c r="N35" s="169">
        <f t="shared" si="5"/>
        <v>66.367486143994029</v>
      </c>
      <c r="O35" s="169">
        <f t="shared" si="6"/>
        <v>64.095298366009956</v>
      </c>
      <c r="P35" s="169">
        <f t="shared" si="7"/>
        <v>61.895109038683586</v>
      </c>
      <c r="Q35" s="169">
        <f t="shared" si="8"/>
        <v>59.764849793442409</v>
      </c>
      <c r="R35" s="169">
        <f t="shared" si="9"/>
        <v>57.702504239074187</v>
      </c>
      <c r="S35" s="169">
        <f t="shared" si="10"/>
        <v>55.706106902463944</v>
      </c>
      <c r="T35" s="169">
        <f t="shared" si="11"/>
        <v>53.773742182966089</v>
      </c>
      <c r="U35" s="169">
        <f t="shared" si="12"/>
        <v>51.903543320702738</v>
      </c>
      <c r="V35" s="169">
        <f t="shared" si="13"/>
        <v>50.093691378569929</v>
      </c>
      <c r="X35" s="169">
        <f t="shared" si="14"/>
        <v>2.3463076475891285</v>
      </c>
      <c r="Y35" s="169">
        <f t="shared" si="15"/>
        <v>4.6184954255732009</v>
      </c>
      <c r="Z35" s="169">
        <f t="shared" si="16"/>
        <v>6.8186847528995713</v>
      </c>
      <c r="AA35" s="169">
        <f t="shared" si="17"/>
        <v>8.9489439981407486</v>
      </c>
      <c r="AB35" s="169">
        <f t="shared" si="18"/>
        <v>11.01128955250897</v>
      </c>
      <c r="AC35" s="169">
        <f t="shared" si="19"/>
        <v>13.007686889119213</v>
      </c>
      <c r="AD35" s="169">
        <f t="shared" si="20"/>
        <v>14.940051608617068</v>
      </c>
      <c r="AE35" s="169">
        <f t="shared" si="21"/>
        <v>16.810250470880419</v>
      </c>
      <c r="AF35" s="169">
        <f t="shared" si="22"/>
        <v>18.620102413013228</v>
      </c>
    </row>
    <row r="36" spans="1:32" x14ac:dyDescent="0.3">
      <c r="A36">
        <v>3.3</v>
      </c>
      <c r="B36" s="169">
        <f t="shared" si="3"/>
        <v>99951.657585761626</v>
      </c>
      <c r="C36" s="169">
        <f t="shared" si="3"/>
        <v>99953.352014389238</v>
      </c>
      <c r="D36" s="169">
        <f t="shared" si="3"/>
        <v>99954.991275940789</v>
      </c>
      <c r="E36" s="169">
        <f t="shared" si="3"/>
        <v>99956.577007961838</v>
      </c>
      <c r="F36" s="169">
        <f t="shared" si="3"/>
        <v>99958.110805054966</v>
      </c>
      <c r="G36" s="169">
        <f t="shared" si="3"/>
        <v>99959.594219813604</v>
      </c>
      <c r="H36" s="169">
        <f t="shared" si="3"/>
        <v>99961.028763741793</v>
      </c>
      <c r="I36" s="169">
        <f t="shared" si="3"/>
        <v>99962.415908159994</v>
      </c>
      <c r="J36" s="169">
        <f t="shared" si="3"/>
        <v>99963.757085096688</v>
      </c>
      <c r="K36" s="169">
        <f t="shared" si="3"/>
        <v>99965.053688166212</v>
      </c>
      <c r="M36" s="169">
        <f t="shared" si="4"/>
        <v>48.342414238373749</v>
      </c>
      <c r="N36" s="169">
        <f t="shared" si="5"/>
        <v>46.64798561076168</v>
      </c>
      <c r="O36" s="169">
        <f t="shared" si="6"/>
        <v>45.00872405921109</v>
      </c>
      <c r="P36" s="169">
        <f t="shared" si="7"/>
        <v>43.422992038162192</v>
      </c>
      <c r="Q36" s="169">
        <f t="shared" si="8"/>
        <v>41.889194945033523</v>
      </c>
      <c r="R36" s="169">
        <f t="shared" si="9"/>
        <v>40.405780186396441</v>
      </c>
      <c r="S36" s="169">
        <f t="shared" si="10"/>
        <v>38.971236258206773</v>
      </c>
      <c r="T36" s="169">
        <f t="shared" si="11"/>
        <v>37.584091840006295</v>
      </c>
      <c r="U36" s="169">
        <f t="shared" si="12"/>
        <v>36.242914903312339</v>
      </c>
      <c r="V36" s="169">
        <f t="shared" si="13"/>
        <v>34.946311833788059</v>
      </c>
      <c r="X36" s="169">
        <f t="shared" si="14"/>
        <v>1.6944286276120692</v>
      </c>
      <c r="Y36" s="169">
        <f t="shared" si="15"/>
        <v>3.3336901791626588</v>
      </c>
      <c r="Z36" s="169">
        <f t="shared" si="16"/>
        <v>4.9194222002115566</v>
      </c>
      <c r="AA36" s="169">
        <f t="shared" si="17"/>
        <v>6.4532192933402257</v>
      </c>
      <c r="AB36" s="169">
        <f t="shared" si="18"/>
        <v>7.9366340519773075</v>
      </c>
      <c r="AC36" s="169">
        <f t="shared" si="19"/>
        <v>9.3711779801669763</v>
      </c>
      <c r="AD36" s="169">
        <f t="shared" si="20"/>
        <v>10.758322398367454</v>
      </c>
      <c r="AE36" s="169">
        <f t="shared" si="21"/>
        <v>12.09949933506141</v>
      </c>
      <c r="AF36" s="169">
        <f t="shared" si="22"/>
        <v>13.39610240458569</v>
      </c>
    </row>
    <row r="37" spans="1:32" x14ac:dyDescent="0.3">
      <c r="A37">
        <v>3.4</v>
      </c>
      <c r="B37" s="169">
        <f t="shared" si="3"/>
        <v>99966.307073432312</v>
      </c>
      <c r="C37" s="169">
        <f t="shared" si="3"/>
        <v>99967.518560258119</v>
      </c>
      <c r="D37" s="169">
        <f t="shared" si="3"/>
        <v>99968.68943214188</v>
      </c>
      <c r="E37" s="169">
        <f t="shared" si="3"/>
        <v>99969.820937539131</v>
      </c>
      <c r="F37" s="169">
        <f t="shared" si="3"/>
        <v>99970.914290670917</v>
      </c>
      <c r="G37" s="169">
        <f t="shared" si="3"/>
        <v>99971.970672318377</v>
      </c>
      <c r="H37" s="169">
        <f t="shared" si="3"/>
        <v>99972.991230603642</v>
      </c>
      <c r="I37" s="169">
        <f t="shared" si="3"/>
        <v>99973.977081757243</v>
      </c>
      <c r="J37" s="169">
        <f t="shared" si="3"/>
        <v>99974.929310871958</v>
      </c>
      <c r="K37" s="169">
        <f t="shared" si="3"/>
        <v>99975.848972643216</v>
      </c>
      <c r="M37" s="169">
        <f t="shared" si="4"/>
        <v>33.692926567688119</v>
      </c>
      <c r="N37" s="169">
        <f t="shared" si="5"/>
        <v>32.481439741881331</v>
      </c>
      <c r="O37" s="169">
        <f t="shared" si="6"/>
        <v>31.310567858119612</v>
      </c>
      <c r="P37" s="169">
        <f t="shared" si="7"/>
        <v>30.179062460869318</v>
      </c>
      <c r="Q37" s="169">
        <f t="shared" si="8"/>
        <v>29.085709329083329</v>
      </c>
      <c r="R37" s="169">
        <f t="shared" si="9"/>
        <v>28.029327681622817</v>
      </c>
      <c r="S37" s="169">
        <f t="shared" si="10"/>
        <v>27.00876939635782</v>
      </c>
      <c r="T37" s="169">
        <f t="shared" si="11"/>
        <v>26.022918242757441</v>
      </c>
      <c r="U37" s="169">
        <f t="shared" si="12"/>
        <v>25.070689128042432</v>
      </c>
      <c r="V37" s="169">
        <f t="shared" si="13"/>
        <v>24.151027356783743</v>
      </c>
      <c r="X37" s="169">
        <f t="shared" si="14"/>
        <v>1.2114868258067872</v>
      </c>
      <c r="Y37" s="169">
        <f t="shared" si="15"/>
        <v>2.382358709568507</v>
      </c>
      <c r="Z37" s="169">
        <f t="shared" si="16"/>
        <v>3.5138641068188008</v>
      </c>
      <c r="AA37" s="169">
        <f t="shared" si="17"/>
        <v>4.6072172386047896</v>
      </c>
      <c r="AB37" s="169">
        <f t="shared" si="18"/>
        <v>5.6635988860653015</v>
      </c>
      <c r="AC37" s="169">
        <f t="shared" si="19"/>
        <v>6.6841571713302983</v>
      </c>
      <c r="AD37" s="169">
        <f t="shared" si="20"/>
        <v>7.6700083249306772</v>
      </c>
      <c r="AE37" s="169">
        <f t="shared" si="21"/>
        <v>8.6222374396456871</v>
      </c>
      <c r="AF37" s="169">
        <f t="shared" si="22"/>
        <v>9.5418992109043756</v>
      </c>
    </row>
    <row r="38" spans="1:32" x14ac:dyDescent="0.3">
      <c r="A38">
        <v>3.5</v>
      </c>
      <c r="B38" s="169">
        <f t="shared" si="3"/>
        <v>99976.737092096446</v>
      </c>
      <c r="C38" s="169">
        <f t="shared" si="3"/>
        <v>99977.594665300901</v>
      </c>
      <c r="D38" s="169">
        <f t="shared" si="3"/>
        <v>99978.42266007053</v>
      </c>
      <c r="E38" s="169">
        <f t="shared" si="3"/>
        <v>99979.22201665194</v>
      </c>
      <c r="F38" s="169">
        <f t="shared" si="3"/>
        <v>99979.993648399264</v>
      </c>
      <c r="G38" s="169">
        <f t="shared" si="3"/>
        <v>99980.738442436428</v>
      </c>
      <c r="H38" s="169">
        <f t="shared" si="3"/>
        <v>99981.457260306677</v>
      </c>
      <c r="I38" s="169">
        <f t="shared" si="3"/>
        <v>99982.150938609513</v>
      </c>
      <c r="J38" s="169">
        <f t="shared" si="3"/>
        <v>99982.820289625408</v>
      </c>
      <c r="K38" s="169">
        <f t="shared" si="3"/>
        <v>99983.466101927988</v>
      </c>
      <c r="M38" s="169">
        <f t="shared" si="4"/>
        <v>23.262907903554151</v>
      </c>
      <c r="N38" s="169">
        <f t="shared" si="5"/>
        <v>22.405334699098603</v>
      </c>
      <c r="O38" s="169">
        <f t="shared" si="6"/>
        <v>21.577339929470327</v>
      </c>
      <c r="P38" s="169">
        <f t="shared" si="7"/>
        <v>20.777983348059934</v>
      </c>
      <c r="Q38" s="169">
        <f t="shared" si="8"/>
        <v>20.006351600735798</v>
      </c>
      <c r="R38" s="169">
        <f t="shared" si="9"/>
        <v>19.261557563571841</v>
      </c>
      <c r="S38" s="169">
        <f t="shared" si="10"/>
        <v>18.542739693322801</v>
      </c>
      <c r="T38" s="169">
        <f t="shared" si="11"/>
        <v>17.849061390486895</v>
      </c>
      <c r="U38" s="169">
        <f t="shared" si="12"/>
        <v>17.179710374592105</v>
      </c>
      <c r="V38" s="169">
        <f t="shared" si="13"/>
        <v>16.533898072011652</v>
      </c>
      <c r="X38" s="169">
        <f t="shared" si="14"/>
        <v>0.85757320445554797</v>
      </c>
      <c r="Y38" s="169">
        <f t="shared" si="15"/>
        <v>1.6855679740838241</v>
      </c>
      <c r="Z38" s="169">
        <f t="shared" si="16"/>
        <v>2.4849245554942172</v>
      </c>
      <c r="AA38" s="169">
        <f t="shared" si="17"/>
        <v>3.2565563028183533</v>
      </c>
      <c r="AB38" s="169">
        <f t="shared" si="18"/>
        <v>4.0013503399823094</v>
      </c>
      <c r="AC38" s="169">
        <f t="shared" si="19"/>
        <v>4.7201682102313498</v>
      </c>
      <c r="AD38" s="169">
        <f t="shared" si="20"/>
        <v>5.4138465130672557</v>
      </c>
      <c r="AE38" s="169">
        <f t="shared" si="21"/>
        <v>6.0831975289620459</v>
      </c>
      <c r="AF38" s="169">
        <f t="shared" si="22"/>
        <v>6.7290098315424984</v>
      </c>
    </row>
    <row r="39" spans="1:32" x14ac:dyDescent="0.3">
      <c r="A39">
        <v>3.6</v>
      </c>
      <c r="B39" s="169">
        <f t="shared" si="3"/>
        <v>99984.089140984244</v>
      </c>
      <c r="C39" s="169">
        <f t="shared" si="3"/>
        <v>99984.69014974263</v>
      </c>
      <c r="D39" s="169">
        <f t="shared" si="3"/>
        <v>99985.26984920926</v>
      </c>
      <c r="E39" s="169">
        <f t="shared" si="3"/>
        <v>99985.828939012426</v>
      </c>
      <c r="F39" s="169">
        <f t="shared" si="3"/>
        <v>99986.368097955419</v>
      </c>
      <c r="G39" s="169">
        <f t="shared" si="3"/>
        <v>99986.88798455795</v>
      </c>
      <c r="H39" s="169">
        <f t="shared" si="3"/>
        <v>99987.389237586161</v>
      </c>
      <c r="I39" s="169">
        <f t="shared" si="3"/>
        <v>99987.872476571458</v>
      </c>
      <c r="J39" s="169">
        <f t="shared" si="3"/>
        <v>99988.338302318458</v>
      </c>
      <c r="K39" s="169">
        <f t="shared" si="3"/>
        <v>99988.787297401766</v>
      </c>
      <c r="M39" s="169">
        <f t="shared" si="4"/>
        <v>15.910859015755705</v>
      </c>
      <c r="N39" s="169">
        <f t="shared" si="5"/>
        <v>15.309850257370272</v>
      </c>
      <c r="O39" s="169">
        <f t="shared" si="6"/>
        <v>14.730150790739572</v>
      </c>
      <c r="P39" s="169">
        <f t="shared" si="7"/>
        <v>14.171060987573583</v>
      </c>
      <c r="Q39" s="169">
        <f t="shared" si="8"/>
        <v>13.631902044580784</v>
      </c>
      <c r="R39" s="169">
        <f t="shared" si="9"/>
        <v>13.112015442049596</v>
      </c>
      <c r="S39" s="169">
        <f t="shared" si="10"/>
        <v>12.610762413838529</v>
      </c>
      <c r="T39" s="169">
        <f t="shared" si="11"/>
        <v>12.12752342854219</v>
      </c>
      <c r="U39" s="169">
        <f t="shared" si="12"/>
        <v>11.661697681542137</v>
      </c>
      <c r="V39" s="169">
        <f t="shared" si="13"/>
        <v>11.212702598233591</v>
      </c>
      <c r="X39" s="169">
        <f t="shared" si="14"/>
        <v>0.60100875838543288</v>
      </c>
      <c r="Y39" s="169">
        <f t="shared" si="15"/>
        <v>1.1807082250161329</v>
      </c>
      <c r="Z39" s="169">
        <f t="shared" si="16"/>
        <v>1.7397980281821219</v>
      </c>
      <c r="AA39" s="169">
        <f t="shared" si="17"/>
        <v>2.2789569711749209</v>
      </c>
      <c r="AB39" s="169">
        <f t="shared" si="18"/>
        <v>2.7988435737061081</v>
      </c>
      <c r="AC39" s="169">
        <f t="shared" si="19"/>
        <v>3.3000966019171756</v>
      </c>
      <c r="AD39" s="169">
        <f t="shared" si="20"/>
        <v>3.7833355872135144</v>
      </c>
      <c r="AE39" s="169">
        <f t="shared" si="21"/>
        <v>4.2491613342135679</v>
      </c>
      <c r="AF39" s="169">
        <f t="shared" si="22"/>
        <v>4.6981564175221138</v>
      </c>
    </row>
    <row r="40" spans="1:32" x14ac:dyDescent="0.3">
      <c r="A40">
        <v>3.7</v>
      </c>
      <c r="B40" s="169">
        <f t="shared" si="3"/>
        <v>99989.220026652256</v>
      </c>
      <c r="C40" s="169">
        <f t="shared" si="3"/>
        <v>99989.637037632594</v>
      </c>
      <c r="D40" s="169">
        <f t="shared" si="3"/>
        <v>99990.03886110241</v>
      </c>
      <c r="E40" s="169">
        <f t="shared" si="3"/>
        <v>99990.426011473115</v>
      </c>
      <c r="F40" s="169">
        <f t="shared" si="3"/>
        <v>99990.798987252594</v>
      </c>
      <c r="G40" s="169">
        <f t="shared" si="3"/>
        <v>99991.158271479915</v>
      </c>
      <c r="H40" s="169">
        <f t="shared" si="3"/>
        <v>99991.504332150202</v>
      </c>
      <c r="I40" s="169">
        <f t="shared" si="3"/>
        <v>99991.837622629726</v>
      </c>
      <c r="J40" s="169">
        <f t="shared" si="3"/>
        <v>99992.158582061646</v>
      </c>
      <c r="K40" s="169">
        <f t="shared" si="3"/>
        <v>99992.467635762121</v>
      </c>
      <c r="M40" s="169">
        <f t="shared" si="4"/>
        <v>10.77997334774409</v>
      </c>
      <c r="N40" s="169">
        <f t="shared" si="5"/>
        <v>10.362962367405999</v>
      </c>
      <c r="O40" s="169">
        <f t="shared" si="6"/>
        <v>9.9611388975899899</v>
      </c>
      <c r="P40" s="169">
        <f t="shared" si="7"/>
        <v>9.5739885268849321</v>
      </c>
      <c r="Q40" s="169">
        <f t="shared" si="8"/>
        <v>9.2010127474059118</v>
      </c>
      <c r="R40" s="169">
        <f t="shared" si="9"/>
        <v>8.841728520084871</v>
      </c>
      <c r="S40" s="169">
        <f t="shared" si="10"/>
        <v>8.4956678497983376</v>
      </c>
      <c r="T40" s="169">
        <f t="shared" si="11"/>
        <v>8.1623773702740436</v>
      </c>
      <c r="U40" s="169">
        <f t="shared" si="12"/>
        <v>7.8414179383544251</v>
      </c>
      <c r="V40" s="169">
        <f t="shared" si="13"/>
        <v>7.5323642378789373</v>
      </c>
      <c r="X40" s="169">
        <f t="shared" si="14"/>
        <v>0.41701098033809103</v>
      </c>
      <c r="Y40" s="169">
        <f t="shared" si="15"/>
        <v>0.81883445015409961</v>
      </c>
      <c r="Z40" s="169">
        <f t="shared" si="16"/>
        <v>1.2059848208591575</v>
      </c>
      <c r="AA40" s="169">
        <f t="shared" si="17"/>
        <v>1.5789606003381778</v>
      </c>
      <c r="AB40" s="169">
        <f t="shared" si="18"/>
        <v>1.9382448276592186</v>
      </c>
      <c r="AC40" s="169">
        <f t="shared" si="19"/>
        <v>2.284305497945752</v>
      </c>
      <c r="AD40" s="169">
        <f t="shared" si="20"/>
        <v>2.6175959774700459</v>
      </c>
      <c r="AE40" s="169">
        <f t="shared" si="21"/>
        <v>2.9385554093896644</v>
      </c>
      <c r="AF40" s="169">
        <f t="shared" si="22"/>
        <v>3.2476091098651523</v>
      </c>
    </row>
    <row r="41" spans="1:32" x14ac:dyDescent="0.3">
      <c r="A41">
        <v>3.8</v>
      </c>
      <c r="B41" s="169">
        <f t="shared" si="3"/>
        <v>99992.765195607484</v>
      </c>
      <c r="C41" s="169">
        <f t="shared" si="3"/>
        <v>99993.05166041202</v>
      </c>
      <c r="D41" s="169">
        <f t="shared" si="3"/>
        <v>99993.327416297034</v>
      </c>
      <c r="E41" s="169">
        <f t="shared" si="3"/>
        <v>99993.59283705111</v>
      </c>
      <c r="F41" s="169">
        <f t="shared" si="3"/>
        <v>99993.848284481675</v>
      </c>
      <c r="G41" s="169">
        <f t="shared" si="3"/>
        <v>99994.094108758101</v>
      </c>
      <c r="H41" s="169">
        <f t="shared" si="3"/>
        <v>99994.330648746574</v>
      </c>
      <c r="I41" s="169">
        <f t="shared" si="3"/>
        <v>99994.558232336625</v>
      </c>
      <c r="J41" s="169">
        <f t="shared" si="3"/>
        <v>99994.777176759817</v>
      </c>
      <c r="K41" s="169">
        <f t="shared" si="3"/>
        <v>99994.987788900384</v>
      </c>
      <c r="M41" s="169">
        <f t="shared" si="4"/>
        <v>7.2348043925157981</v>
      </c>
      <c r="N41" s="169">
        <f t="shared" si="5"/>
        <v>6.9483395879797172</v>
      </c>
      <c r="O41" s="169">
        <f t="shared" si="6"/>
        <v>6.6725837029662216</v>
      </c>
      <c r="P41" s="169">
        <f t="shared" si="7"/>
        <v>6.4071629488898907</v>
      </c>
      <c r="Q41" s="169">
        <f t="shared" si="8"/>
        <v>6.1517155183246359</v>
      </c>
      <c r="R41" s="169">
        <f t="shared" si="9"/>
        <v>5.9058912418986438</v>
      </c>
      <c r="S41" s="169">
        <f t="shared" si="10"/>
        <v>5.6693512534257025</v>
      </c>
      <c r="T41" s="169">
        <f t="shared" si="11"/>
        <v>5.441767663374776</v>
      </c>
      <c r="U41" s="169">
        <f t="shared" si="12"/>
        <v>5.222823240183061</v>
      </c>
      <c r="V41" s="169">
        <f t="shared" si="13"/>
        <v>5.0122110996162519</v>
      </c>
      <c r="X41" s="169">
        <f t="shared" si="14"/>
        <v>0.28646480453608092</v>
      </c>
      <c r="Y41" s="169">
        <f t="shared" si="15"/>
        <v>0.56222068954957649</v>
      </c>
      <c r="Z41" s="169">
        <f t="shared" si="16"/>
        <v>0.82764144362590741</v>
      </c>
      <c r="AA41" s="169">
        <f t="shared" si="17"/>
        <v>1.0830888741911622</v>
      </c>
      <c r="AB41" s="169">
        <f t="shared" si="18"/>
        <v>1.3289131506171543</v>
      </c>
      <c r="AC41" s="169">
        <f t="shared" si="19"/>
        <v>1.5654531390900956</v>
      </c>
      <c r="AD41" s="169">
        <f t="shared" si="20"/>
        <v>1.7930367291410221</v>
      </c>
      <c r="AE41" s="169">
        <f t="shared" si="21"/>
        <v>2.0119811523327371</v>
      </c>
      <c r="AF41" s="169">
        <f t="shared" si="22"/>
        <v>2.2225932928995462</v>
      </c>
    </row>
    <row r="42" spans="1:32" x14ac:dyDescent="0.3">
      <c r="A42">
        <v>3.9</v>
      </c>
      <c r="B42" s="169">
        <f t="shared" si="3"/>
        <v>99995.190365598246</v>
      </c>
      <c r="C42" s="169">
        <f t="shared" si="3"/>
        <v>99995.38519394437</v>
      </c>
      <c r="D42" s="169">
        <f t="shared" si="3"/>
        <v>99995.572551568795</v>
      </c>
      <c r="E42" s="169">
        <f t="shared" si="3"/>
        <v>99995.752706921121</v>
      </c>
      <c r="F42" s="169">
        <f t="shared" si="3"/>
        <v>99995.925919544155</v>
      </c>
      <c r="G42" s="169">
        <f t="shared" si="3"/>
        <v>99996.092440340217</v>
      </c>
      <c r="H42" s="169">
        <f t="shared" si="3"/>
        <v>99996.252511830899</v>
      </c>
      <c r="I42" s="169">
        <f t="shared" si="3"/>
        <v>99996.40636840972</v>
      </c>
      <c r="J42" s="169">
        <f t="shared" si="3"/>
        <v>99996.55423658849</v>
      </c>
      <c r="K42" s="169">
        <f t="shared" si="3"/>
        <v>99996.696335237051</v>
      </c>
      <c r="M42" s="169">
        <f t="shared" si="4"/>
        <v>4.8096344017540105</v>
      </c>
      <c r="N42" s="169">
        <f t="shared" si="5"/>
        <v>4.6148060556297423</v>
      </c>
      <c r="O42" s="169">
        <f t="shared" si="6"/>
        <v>4.4274484312045388</v>
      </c>
      <c r="P42" s="169">
        <f t="shared" si="7"/>
        <v>4.2472930788790109</v>
      </c>
      <c r="Q42" s="169">
        <f t="shared" si="8"/>
        <v>4.0740804558445234</v>
      </c>
      <c r="R42" s="169">
        <f t="shared" si="9"/>
        <v>3.9075596597831463</v>
      </c>
      <c r="S42" s="169">
        <f t="shared" si="10"/>
        <v>3.7474881691014161</v>
      </c>
      <c r="T42" s="169">
        <f t="shared" si="11"/>
        <v>3.5936315902799834</v>
      </c>
      <c r="U42" s="169">
        <f t="shared" si="12"/>
        <v>3.445763411509688</v>
      </c>
      <c r="V42" s="169">
        <f t="shared" si="13"/>
        <v>3.3036647629487561</v>
      </c>
      <c r="X42" s="169">
        <f t="shared" si="14"/>
        <v>0.19482834612426814</v>
      </c>
      <c r="Y42" s="169">
        <f t="shared" si="15"/>
        <v>0.38218597054947168</v>
      </c>
      <c r="Z42" s="169">
        <f t="shared" si="16"/>
        <v>0.56234132287499961</v>
      </c>
      <c r="AA42" s="169">
        <f t="shared" si="17"/>
        <v>0.73555394590948708</v>
      </c>
      <c r="AB42" s="169">
        <f t="shared" si="18"/>
        <v>0.90207474197086412</v>
      </c>
      <c r="AC42" s="169">
        <f t="shared" si="19"/>
        <v>1.0621462326525943</v>
      </c>
      <c r="AD42" s="169">
        <f t="shared" si="20"/>
        <v>1.2160028114740271</v>
      </c>
      <c r="AE42" s="169">
        <f t="shared" si="21"/>
        <v>1.3638709902443225</v>
      </c>
      <c r="AF42" s="169">
        <f t="shared" si="22"/>
        <v>1.5059696388052544</v>
      </c>
    </row>
    <row r="43" spans="1:32" x14ac:dyDescent="0.3">
      <c r="A43">
        <v>4</v>
      </c>
      <c r="B43" s="169">
        <f t="shared" ref="B43:K43" si="23">_xlfn.NORM.S.DIST($A43+B$2,TRUE)*100000</f>
        <v>99996.83287581669</v>
      </c>
      <c r="C43" s="169">
        <f t="shared" si="23"/>
        <v>99996.964062607338</v>
      </c>
      <c r="D43" s="169">
        <f t="shared" si="23"/>
        <v>99997.090092928804</v>
      </c>
      <c r="E43" s="169">
        <f t="shared" si="23"/>
        <v>99997.211157355952</v>
      </c>
      <c r="F43" s="169">
        <f t="shared" si="23"/>
        <v>99997.327439928049</v>
      </c>
      <c r="G43" s="169">
        <f t="shared" si="23"/>
        <v>99997.439118352588</v>
      </c>
      <c r="H43" s="169">
        <f t="shared" si="23"/>
        <v>99997.546364203357</v>
      </c>
      <c r="I43" s="169">
        <f t="shared" si="23"/>
        <v>99997.649343113138</v>
      </c>
      <c r="J43" s="169">
        <f t="shared" si="23"/>
        <v>99997.748214961146</v>
      </c>
      <c r="K43" s="169">
        <f t="shared" si="23"/>
        <v>99997.843134055191</v>
      </c>
      <c r="M43" s="169">
        <f t="shared" si="4"/>
        <v>3.1671241833100794</v>
      </c>
      <c r="N43" s="169">
        <f t="shared" si="5"/>
        <v>3.0359373926621629</v>
      </c>
      <c r="O43" s="169">
        <f t="shared" si="6"/>
        <v>2.9099070711963577</v>
      </c>
      <c r="P43" s="169">
        <f t="shared" si="7"/>
        <v>2.7888426440476906</v>
      </c>
      <c r="Q43" s="169">
        <f t="shared" si="8"/>
        <v>2.6725600719510112</v>
      </c>
      <c r="R43" s="169">
        <f t="shared" si="9"/>
        <v>2.5608816474123159</v>
      </c>
      <c r="S43" s="169">
        <f t="shared" si="10"/>
        <v>2.4536357966426294</v>
      </c>
      <c r="T43" s="169">
        <f t="shared" si="11"/>
        <v>2.3506568868615432</v>
      </c>
      <c r="U43" s="169">
        <f t="shared" si="12"/>
        <v>2.2517850388539955</v>
      </c>
      <c r="V43" s="169">
        <f t="shared" si="13"/>
        <v>2.1568659448093968</v>
      </c>
      <c r="X43" s="169">
        <f t="shared" si="14"/>
        <v>0.1311867906479165</v>
      </c>
      <c r="Y43" s="169">
        <f t="shared" si="15"/>
        <v>0.25721711211372167</v>
      </c>
      <c r="Z43" s="169">
        <f t="shared" si="16"/>
        <v>0.37828153926238883</v>
      </c>
      <c r="AA43" s="169">
        <f t="shared" si="17"/>
        <v>0.49456411135906819</v>
      </c>
      <c r="AB43" s="169">
        <f t="shared" si="18"/>
        <v>0.60624253589776345</v>
      </c>
      <c r="AC43" s="169">
        <f t="shared" si="19"/>
        <v>0.71348838666744996</v>
      </c>
      <c r="AD43" s="169">
        <f t="shared" si="20"/>
        <v>0.81646729644853622</v>
      </c>
      <c r="AE43" s="169">
        <f t="shared" si="21"/>
        <v>0.91533914445608389</v>
      </c>
      <c r="AF43" s="169">
        <f t="shared" si="22"/>
        <v>1.0102582385006826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49"/>
  <sheetViews>
    <sheetView zoomScaleNormal="100" workbookViewId="0">
      <selection sqref="A1:T1"/>
    </sheetView>
  </sheetViews>
  <sheetFormatPr defaultRowHeight="16.5" x14ac:dyDescent="0.4"/>
  <cols>
    <col min="1" max="1" width="3" style="66" customWidth="1"/>
    <col min="2" max="11" width="5.5" style="66" bestFit="1" customWidth="1"/>
    <col min="12" max="20" width="3.5" style="66" customWidth="1"/>
    <col min="21" max="21" width="2.09765625" style="66" customWidth="1"/>
    <col min="22" max="22" width="3" style="66" customWidth="1"/>
    <col min="23" max="32" width="5.5" style="66" bestFit="1" customWidth="1"/>
    <col min="33" max="41" width="3.5" style="66" customWidth="1"/>
    <col min="42" max="16384" width="8.796875" style="66"/>
  </cols>
  <sheetData>
    <row r="1" spans="1:41" x14ac:dyDescent="0.4">
      <c r="A1" s="228" t="s">
        <v>19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4"/>
      <c r="V1" s="228" t="s">
        <v>19</v>
      </c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</row>
    <row r="2" spans="1:41" ht="17.25" customHeight="1" x14ac:dyDescent="0.4">
      <c r="A2" s="232"/>
      <c r="B2" s="238">
        <v>0</v>
      </c>
      <c r="C2" s="234">
        <v>1</v>
      </c>
      <c r="D2" s="234">
        <v>2</v>
      </c>
      <c r="E2" s="234">
        <v>3</v>
      </c>
      <c r="F2" s="232">
        <v>4</v>
      </c>
      <c r="G2" s="234">
        <v>5</v>
      </c>
      <c r="H2" s="236">
        <v>6</v>
      </c>
      <c r="I2" s="234">
        <v>7</v>
      </c>
      <c r="J2" s="234">
        <v>8</v>
      </c>
      <c r="K2" s="234">
        <v>9</v>
      </c>
      <c r="L2" s="240" t="s">
        <v>1</v>
      </c>
      <c r="M2" s="241"/>
      <c r="N2" s="241"/>
      <c r="O2" s="241"/>
      <c r="P2" s="241"/>
      <c r="Q2" s="241"/>
      <c r="R2" s="241"/>
      <c r="S2" s="241"/>
      <c r="T2" s="242"/>
      <c r="V2" s="238"/>
      <c r="W2" s="238">
        <v>0</v>
      </c>
      <c r="X2" s="234">
        <v>1</v>
      </c>
      <c r="Y2" s="234">
        <v>2</v>
      </c>
      <c r="Z2" s="234">
        <v>3</v>
      </c>
      <c r="AA2" s="232">
        <v>4</v>
      </c>
      <c r="AB2" s="234">
        <v>5</v>
      </c>
      <c r="AC2" s="236">
        <v>6</v>
      </c>
      <c r="AD2" s="234">
        <v>7</v>
      </c>
      <c r="AE2" s="234">
        <v>8</v>
      </c>
      <c r="AF2" s="234">
        <v>9</v>
      </c>
      <c r="AG2" s="229" t="s">
        <v>1</v>
      </c>
      <c r="AH2" s="230"/>
      <c r="AI2" s="230"/>
      <c r="AJ2" s="230"/>
      <c r="AK2" s="230"/>
      <c r="AL2" s="230"/>
      <c r="AM2" s="230"/>
      <c r="AN2" s="230"/>
      <c r="AO2" s="231"/>
    </row>
    <row r="3" spans="1:41" x14ac:dyDescent="0.4">
      <c r="A3" s="233"/>
      <c r="B3" s="239"/>
      <c r="C3" s="235"/>
      <c r="D3" s="235"/>
      <c r="E3" s="235"/>
      <c r="F3" s="233"/>
      <c r="G3" s="235"/>
      <c r="H3" s="237"/>
      <c r="I3" s="235"/>
      <c r="J3" s="235"/>
      <c r="K3" s="235"/>
      <c r="L3" s="75">
        <v>1</v>
      </c>
      <c r="M3" s="78">
        <v>2</v>
      </c>
      <c r="N3" s="78">
        <v>3</v>
      </c>
      <c r="O3" s="75">
        <v>4</v>
      </c>
      <c r="P3" s="78">
        <v>5</v>
      </c>
      <c r="Q3" s="78">
        <v>6</v>
      </c>
      <c r="R3" s="75">
        <v>7</v>
      </c>
      <c r="S3" s="78">
        <v>8</v>
      </c>
      <c r="T3" s="19">
        <v>9</v>
      </c>
      <c r="V3" s="239"/>
      <c r="W3" s="239"/>
      <c r="X3" s="235"/>
      <c r="Y3" s="235"/>
      <c r="Z3" s="235"/>
      <c r="AA3" s="233"/>
      <c r="AB3" s="235"/>
      <c r="AC3" s="237"/>
      <c r="AD3" s="235"/>
      <c r="AE3" s="235"/>
      <c r="AF3" s="235"/>
      <c r="AG3" s="75">
        <v>1</v>
      </c>
      <c r="AH3" s="76">
        <v>2</v>
      </c>
      <c r="AI3" s="77">
        <v>3</v>
      </c>
      <c r="AJ3" s="76">
        <v>4</v>
      </c>
      <c r="AK3" s="76">
        <v>5</v>
      </c>
      <c r="AL3" s="76">
        <v>6</v>
      </c>
      <c r="AM3" s="75">
        <v>7</v>
      </c>
      <c r="AN3" s="76">
        <v>8</v>
      </c>
      <c r="AO3" s="77">
        <v>9</v>
      </c>
    </row>
    <row r="4" spans="1:41" x14ac:dyDescent="0.4">
      <c r="A4" s="12">
        <v>10</v>
      </c>
      <c r="B4" s="21">
        <f>LN($A4*0.1+B$2*0.01)*100000</f>
        <v>0</v>
      </c>
      <c r="C4" s="50">
        <f t="shared" ref="C4:K19" si="0">LN($A4*0.1+C$2*0.01)*100000</f>
        <v>995.03308531680921</v>
      </c>
      <c r="D4" s="52">
        <f t="shared" si="0"/>
        <v>1980.262729617973</v>
      </c>
      <c r="E4" s="51">
        <f t="shared" si="0"/>
        <v>2955.8802241544431</v>
      </c>
      <c r="F4" s="50">
        <f t="shared" si="0"/>
        <v>3922.0713153281331</v>
      </c>
      <c r="G4" s="52">
        <f t="shared" si="0"/>
        <v>4879.0164169432046</v>
      </c>
      <c r="H4" s="51">
        <f t="shared" si="0"/>
        <v>5826.8908123975825</v>
      </c>
      <c r="I4" s="50">
        <f t="shared" si="0"/>
        <v>6765.8648473814865</v>
      </c>
      <c r="J4" s="52">
        <f t="shared" si="0"/>
        <v>7696.1041136128397</v>
      </c>
      <c r="K4" s="51">
        <f t="shared" si="0"/>
        <v>8617.7696241052417</v>
      </c>
      <c r="L4" s="24">
        <f>LN($A4*0.1+B$2*0.01+L$3*0.001)*100000-LN($A4*0.1+B$2*0.01)*100000</f>
        <v>99.950033308342327</v>
      </c>
      <c r="M4" s="25">
        <f t="shared" ref="M4:T4" si="1">LN($A4*0.1+C$2*0.01+M$3*0.001)*100000-LN($A4*0.1+C$2*0.01)*100000</f>
        <v>197.82400121057196</v>
      </c>
      <c r="N4" s="26">
        <f t="shared" si="1"/>
        <v>293.68596733096092</v>
      </c>
      <c r="O4" s="24">
        <f t="shared" si="1"/>
        <v>387.59738446929896</v>
      </c>
      <c r="P4" s="25">
        <f t="shared" si="1"/>
        <v>479.61722634929265</v>
      </c>
      <c r="Q4" s="26">
        <f t="shared" si="1"/>
        <v>569.80211146377314</v>
      </c>
      <c r="R4" s="24">
        <f t="shared" si="1"/>
        <v>658.20641956404415</v>
      </c>
      <c r="S4" s="25">
        <f t="shared" si="1"/>
        <v>744.88240129906171</v>
      </c>
      <c r="T4" s="26">
        <f t="shared" si="1"/>
        <v>829.88028146950001</v>
      </c>
      <c r="V4" s="12">
        <v>55</v>
      </c>
      <c r="W4" s="22">
        <f t="shared" ref="W4:W48" si="2">LN($V4*0.1+B$2*0.01)*100000</f>
        <v>170474.80922384252</v>
      </c>
      <c r="X4" s="6">
        <f t="shared" ref="X4:X48" si="3">LN($V4*0.1+C$2*0.01)*100000</f>
        <v>170656.4623164823</v>
      </c>
      <c r="Y4" s="7">
        <f t="shared" ref="Y4:Y48" si="4">LN($V4*0.1+D$2*0.01)*100000</f>
        <v>170837.78602890039</v>
      </c>
      <c r="Z4" s="51">
        <f t="shared" ref="Z4:Z48" si="5">LN($V4*0.1+E$2*0.01)*100000</f>
        <v>171018.78155342434</v>
      </c>
      <c r="AA4" s="50">
        <f t="shared" ref="AA4:AA48" si="6">LN($V4*0.1+F$2*0.01)*100000</f>
        <v>171199.45007591925</v>
      </c>
      <c r="AB4" s="7">
        <f t="shared" ref="AB4:AB48" si="7">LN($V4*0.1+G$2*0.01)*100000</f>
        <v>171379.7927758343</v>
      </c>
      <c r="AC4" s="51">
        <f t="shared" ref="AC4:AC48" si="8">LN($V4*0.1+H$2*0.01)*100000</f>
        <v>171559.8108262491</v>
      </c>
      <c r="AD4" s="50">
        <f t="shared" ref="AD4:AD48" si="9">LN($V4*0.1+I$2*0.01)*100000</f>
        <v>171739.50539391927</v>
      </c>
      <c r="AE4" s="52">
        <f t="shared" ref="AE4:AE48" si="10">LN($V4*0.1+J$2*0.01)*100000</f>
        <v>171918.87763932196</v>
      </c>
      <c r="AF4" s="51">
        <f t="shared" ref="AF4:AF48" si="11">LN($V4*0.1+K$2*0.01)*100000</f>
        <v>172097.92871670079</v>
      </c>
      <c r="AG4" s="27">
        <f t="shared" ref="AG4:AG48" si="12">LN($V4*0.1+B$2*0.01+L$3*0.001)*100000-LN($V4*0.1+B$2*0.01)*100000</f>
        <v>18.180165489582578</v>
      </c>
      <c r="AH4" s="13">
        <f t="shared" ref="AH4:AH48" si="13">LN($V4*0.1+C$2*0.01+M$3*0.001)*100000-LN($V4*0.1+C$2*0.01)*100000</f>
        <v>36.291054653440369</v>
      </c>
      <c r="AI4" s="26">
        <f t="shared" ref="AI4:AI48" si="14">LN($V4*0.1+D$2*0.01+N$3*0.001)*100000-LN($V4*0.1+D$2*0.01)*100000</f>
        <v>54.333063004654832</v>
      </c>
      <c r="AJ4" s="24">
        <f t="shared" ref="AJ4:AJ48" si="15">LN($V4*0.1+E$2*0.01+O$3*0.001)*100000-LN($V4*0.1+E$2*0.01)*100000</f>
        <v>72.306583049095934</v>
      </c>
      <c r="AK4" s="25">
        <f t="shared" ref="AK4:AK48" si="16">LN($V4*0.1+F$2*0.01+P$3*0.001)*100000-LN($V4*0.1+F$2*0.01)*100000</f>
        <v>90.212004313798388</v>
      </c>
      <c r="AL4" s="26">
        <f t="shared" ref="AL4:AL48" si="17">LN($V4*0.1+G$2*0.01+Q$3*0.001)*100000-LN($V4*0.1+G$2*0.01)*100000</f>
        <v>108.0497133754543</v>
      </c>
      <c r="AM4" s="24">
        <f t="shared" ref="AM4:AM48" si="18">LN($V4*0.1+H$2*0.01+R$3*0.001)*100000-LN($V4*0.1+H$2*0.01)*100000</f>
        <v>125.82009388797451</v>
      </c>
      <c r="AN4" s="25">
        <f t="shared" ref="AN4:AN48" si="19">LN($V4*0.1+I$2*0.01+S$3*0.001)*100000-LN($V4*0.1+I$2*0.01)*100000</f>
        <v>143.52352661045734</v>
      </c>
      <c r="AO4" s="26">
        <f t="shared" ref="AO4:AO48" si="20">LN($V4*0.1+J$2*0.01+T$3*0.001)*100000-LN($V4*0.1+J$2*0.01)*100000</f>
        <v>161.16038943413878</v>
      </c>
    </row>
    <row r="5" spans="1:41" x14ac:dyDescent="0.4">
      <c r="A5" s="12">
        <v>11</v>
      </c>
      <c r="B5" s="22">
        <f>LN($A5*0.1+B$2*0.01)*100000</f>
        <v>9531.0179804324944</v>
      </c>
      <c r="C5" s="6">
        <f t="shared" si="0"/>
        <v>10436.001532424285</v>
      </c>
      <c r="D5" s="7">
        <f t="shared" si="0"/>
        <v>11332.868530700327</v>
      </c>
      <c r="E5" s="8">
        <f t="shared" si="0"/>
        <v>12221.763272424931</v>
      </c>
      <c r="F5" s="6">
        <f t="shared" si="0"/>
        <v>13102.826240640419</v>
      </c>
      <c r="G5" s="7">
        <f t="shared" si="0"/>
        <v>13976.194237515881</v>
      </c>
      <c r="H5" s="8">
        <f t="shared" si="0"/>
        <v>14842.000511827342</v>
      </c>
      <c r="I5" s="6">
        <f t="shared" si="0"/>
        <v>15700.374880966488</v>
      </c>
      <c r="J5" s="7">
        <f t="shared" si="0"/>
        <v>16551.443847757353</v>
      </c>
      <c r="K5" s="8">
        <f t="shared" si="0"/>
        <v>17395.330712343814</v>
      </c>
      <c r="L5" s="27">
        <f>LN($A5*0.1+B$2*0.01+L$3*0.001)*100000-LN($A5*0.1+B$2*0.01)*100000</f>
        <v>90.867793621795499</v>
      </c>
      <c r="M5" s="13">
        <f t="shared" ref="M5" si="21">LN($A5*0.1+C$2*0.01+M$3*0.001)*100000-LN($A5*0.1+C$2*0.01)*100000</f>
        <v>180.01805041478656</v>
      </c>
      <c r="N5" s="14">
        <f t="shared" ref="N5" si="22">LN($A5*0.1+D$2*0.01+N$3*0.001)*100000-LN($A5*0.1+D$2*0.01)*100000</f>
        <v>267.49904493028589</v>
      </c>
      <c r="O5" s="27">
        <f t="shared" ref="O5" si="23">LN($A5*0.1+E$2*0.01+O$3*0.001)*100000-LN($A5*0.1+E$2*0.01)*100000</f>
        <v>353.35725813111276</v>
      </c>
      <c r="P5" s="13">
        <f t="shared" ref="P5" si="24">LN($A5*0.1+F$2*0.01+P$3*0.001)*100000-LN($A5*0.1+F$2*0.01)*100000</f>
        <v>437.63745997987826</v>
      </c>
      <c r="Q5" s="14">
        <f t="shared" ref="Q5" si="25">LN($A5*0.1+G$2*0.01+Q$3*0.001)*100000-LN($A5*0.1+G$2*0.01)*100000</f>
        <v>520.38278750270183</v>
      </c>
      <c r="R5" s="27">
        <f t="shared" ref="R5" si="26">LN($A5*0.1+H$2*0.01+R$3*0.001)*100000-LN($A5*0.1+H$2*0.01)*100000</f>
        <v>601.6348186145533</v>
      </c>
      <c r="S5" s="13">
        <f t="shared" ref="S5" si="27">LN($A5*0.1+I$2*0.01+S$3*0.001)*100000-LN($A5*0.1+I$2*0.01)*100000</f>
        <v>681.43364197302071</v>
      </c>
      <c r="T5" s="14">
        <f t="shared" ref="T5" si="28">LN($A5*0.1+J$2*0.01+T$3*0.001)*100000-LN($A5*0.1+J$2*0.01)*100000</f>
        <v>759.8179231071299</v>
      </c>
      <c r="V5" s="29">
        <v>56</v>
      </c>
      <c r="W5" s="22">
        <f t="shared" si="2"/>
        <v>172276.65977411036</v>
      </c>
      <c r="X5" s="6">
        <f t="shared" si="3"/>
        <v>172455.07195346052</v>
      </c>
      <c r="Y5" s="7">
        <f t="shared" si="4"/>
        <v>172633.16639055996</v>
      </c>
      <c r="Z5" s="8">
        <f t="shared" si="5"/>
        <v>172810.94421515992</v>
      </c>
      <c r="AA5" s="6">
        <f t="shared" si="6"/>
        <v>172988.40655099676</v>
      </c>
      <c r="AB5" s="7">
        <f t="shared" si="7"/>
        <v>173165.55451583499</v>
      </c>
      <c r="AC5" s="8">
        <f t="shared" si="8"/>
        <v>173342.38922150916</v>
      </c>
      <c r="AD5" s="6">
        <f t="shared" si="9"/>
        <v>173518.91177396607</v>
      </c>
      <c r="AE5" s="7">
        <f t="shared" si="10"/>
        <v>173695.123273306</v>
      </c>
      <c r="AF5" s="8">
        <f t="shared" si="11"/>
        <v>173871.02481382398</v>
      </c>
      <c r="AG5" s="27">
        <f t="shared" si="12"/>
        <v>17.855548659164924</v>
      </c>
      <c r="AH5" s="13">
        <f t="shared" si="13"/>
        <v>35.644270560937002</v>
      </c>
      <c r="AI5" s="14">
        <f t="shared" si="14"/>
        <v>53.36654044649913</v>
      </c>
      <c r="AJ5" s="27">
        <f t="shared" si="15"/>
        <v>71.022730258177035</v>
      </c>
      <c r="AK5" s="13">
        <f t="shared" si="16"/>
        <v>88.613209165778244</v>
      </c>
      <c r="AL5" s="14">
        <f t="shared" si="17"/>
        <v>106.13834359220346</v>
      </c>
      <c r="AM5" s="27">
        <f t="shared" si="18"/>
        <v>123.59849723905791</v>
      </c>
      <c r="AN5" s="13">
        <f t="shared" si="19"/>
        <v>140.9940311118844</v>
      </c>
      <c r="AO5" s="14">
        <f t="shared" si="20"/>
        <v>158.32530354504706</v>
      </c>
    </row>
    <row r="6" spans="1:41" x14ac:dyDescent="0.4">
      <c r="A6" s="12">
        <v>12</v>
      </c>
      <c r="B6" s="22">
        <f t="shared" ref="B6:K44" si="29">LN($A6*0.1+B$2*0.01)*100000</f>
        <v>18232.155679395477</v>
      </c>
      <c r="C6" s="6">
        <f t="shared" si="0"/>
        <v>19062.035960864989</v>
      </c>
      <c r="D6" s="7">
        <f t="shared" si="0"/>
        <v>19885.085874516535</v>
      </c>
      <c r="E6" s="8">
        <f t="shared" si="0"/>
        <v>20701.416938432631</v>
      </c>
      <c r="F6" s="6">
        <f t="shared" si="0"/>
        <v>21511.137961694567</v>
      </c>
      <c r="G6" s="7">
        <f t="shared" si="0"/>
        <v>22314.355131420994</v>
      </c>
      <c r="H6" s="8">
        <f t="shared" si="0"/>
        <v>23111.17209633868</v>
      </c>
      <c r="I6" s="6">
        <f t="shared" si="0"/>
        <v>23901.690047050008</v>
      </c>
      <c r="J6" s="7">
        <f t="shared" si="0"/>
        <v>24686.007793152599</v>
      </c>
      <c r="K6" s="8">
        <f t="shared" si="0"/>
        <v>25464.221837358091</v>
      </c>
      <c r="L6" s="27">
        <f t="shared" ref="L6:L48" si="30">LN($A6*0.1+B$2*0.01+L$3*0.001)*100000-LN($A6*0.1+B$2*0.01)*100000</f>
        <v>83.298630389177561</v>
      </c>
      <c r="M6" s="13">
        <f t="shared" ref="M6:M48" si="31">LN($A6*0.1+C$2*0.01+M$3*0.001)*100000-LN($A6*0.1+C$2*0.01)*100000</f>
        <v>165.15280384729704</v>
      </c>
      <c r="N6" s="14">
        <f t="shared" ref="N6:N48" si="32">LN($A6*0.1+D$2*0.01+N$3*0.001)*100000-LN($A6*0.1+D$2*0.01)*100000</f>
        <v>245.59979598700011</v>
      </c>
      <c r="O6" s="27">
        <f t="shared" ref="O6:O48" si="33">LN($A6*0.1+E$2*0.01+O$3*0.001)*100000-LN($A6*0.1+E$2*0.01)*100000</f>
        <v>324.67560988699552</v>
      </c>
      <c r="P6" s="13">
        <f t="shared" ref="P6:P48" si="34">LN($A6*0.1+F$2*0.01+P$3*0.001)*100000-LN($A6*0.1+F$2*0.01)*100000</f>
        <v>402.41502997253338</v>
      </c>
      <c r="Q6" s="14">
        <f t="shared" ref="Q6:Q48" si="35">LN($A6*0.1+G$2*0.01+Q$3*0.001)*100000-LN($A6*0.1+G$2*0.01)*100000</f>
        <v>478.85167317971718</v>
      </c>
      <c r="R6" s="27">
        <f t="shared" ref="R6:R48" si="36">LN($A6*0.1+H$2*0.01+R$3*0.001)*100000-LN($A6*0.1+H$2*0.01)*100000</f>
        <v>554.01803756153095</v>
      </c>
      <c r="S6" s="13">
        <f t="shared" ref="S6:S48" si="37">LN($A6*0.1+I$2*0.01+S$3*0.001)*100000-LN($A6*0.1+I$2*0.01)*100000</f>
        <v>627.94554848431653</v>
      </c>
      <c r="T6" s="14">
        <f t="shared" ref="T6:T48" si="38">LN($A6*0.1+J$2*0.01+T$3*0.001)*100000-LN($A6*0.1+J$2*0.01)*100000</f>
        <v>700.66460255244601</v>
      </c>
      <c r="V6" s="12">
        <v>57</v>
      </c>
      <c r="W6" s="22">
        <f t="shared" si="2"/>
        <v>174046.61748405045</v>
      </c>
      <c r="X6" s="6">
        <f t="shared" si="3"/>
        <v>174221.90236679188</v>
      </c>
      <c r="Y6" s="7">
        <f t="shared" si="4"/>
        <v>174396.88053917064</v>
      </c>
      <c r="Z6" s="8">
        <f t="shared" si="5"/>
        <v>174571.55307266483</v>
      </c>
      <c r="AA6" s="6">
        <f t="shared" si="6"/>
        <v>174745.92103314749</v>
      </c>
      <c r="AB6" s="7">
        <f t="shared" si="7"/>
        <v>174919.98548092591</v>
      </c>
      <c r="AC6" s="8">
        <f t="shared" si="8"/>
        <v>175093.74747077998</v>
      </c>
      <c r="AD6" s="6">
        <f t="shared" si="9"/>
        <v>175267.20805200082</v>
      </c>
      <c r="AE6" s="7">
        <f t="shared" si="10"/>
        <v>175440.3682684286</v>
      </c>
      <c r="AF6" s="8">
        <f t="shared" si="11"/>
        <v>175613.22915849037</v>
      </c>
      <c r="AG6" s="27">
        <f t="shared" si="12"/>
        <v>17.542320894048316</v>
      </c>
      <c r="AH6" s="13">
        <f t="shared" si="13"/>
        <v>35.020136936451308</v>
      </c>
      <c r="AI6" s="14">
        <f t="shared" si="14"/>
        <v>52.433803525898838</v>
      </c>
      <c r="AJ6" s="27">
        <f t="shared" si="15"/>
        <v>69.78367345299921</v>
      </c>
      <c r="AK6" s="13">
        <f t="shared" si="16"/>
        <v>87.070096924435347</v>
      </c>
      <c r="AL6" s="14">
        <f t="shared" si="17"/>
        <v>104.29342158621876</v>
      </c>
      <c r="AM6" s="27">
        <f t="shared" si="18"/>
        <v>121.45399254755466</v>
      </c>
      <c r="AN6" s="13">
        <f t="shared" si="19"/>
        <v>138.552152403543</v>
      </c>
      <c r="AO6" s="14">
        <f t="shared" si="20"/>
        <v>155.58824125814135</v>
      </c>
    </row>
    <row r="7" spans="1:41" x14ac:dyDescent="0.4">
      <c r="A7" s="12">
        <v>13</v>
      </c>
      <c r="B7" s="22">
        <f t="shared" si="29"/>
        <v>26236.426446749105</v>
      </c>
      <c r="C7" s="6">
        <f t="shared" si="0"/>
        <v>27002.71372130602</v>
      </c>
      <c r="D7" s="7">
        <f t="shared" si="0"/>
        <v>27763.173659827957</v>
      </c>
      <c r="E7" s="8">
        <f t="shared" si="0"/>
        <v>28517.894223366246</v>
      </c>
      <c r="F7" s="6">
        <f t="shared" si="0"/>
        <v>29266.961396282004</v>
      </c>
      <c r="G7" s="7">
        <f t="shared" si="0"/>
        <v>30010.459245033817</v>
      </c>
      <c r="H7" s="8">
        <f t="shared" si="0"/>
        <v>30748.469974796073</v>
      </c>
      <c r="I7" s="6">
        <f t="shared" si="0"/>
        <v>31481.07398400336</v>
      </c>
      <c r="J7" s="7">
        <f t="shared" si="0"/>
        <v>32208.349916911338</v>
      </c>
      <c r="K7" s="8">
        <f t="shared" si="0"/>
        <v>32930.374714260048</v>
      </c>
      <c r="L7" s="27">
        <f t="shared" si="30"/>
        <v>76.893506287713535</v>
      </c>
      <c r="M7" s="13">
        <f t="shared" si="31"/>
        <v>152.55533088371521</v>
      </c>
      <c r="N7" s="14">
        <f t="shared" si="32"/>
        <v>227.01485345390392</v>
      </c>
      <c r="O7" s="27">
        <f t="shared" si="33"/>
        <v>300.30052597695612</v>
      </c>
      <c r="P7" s="13">
        <f t="shared" si="34"/>
        <v>372.43990909823697</v>
      </c>
      <c r="Q7" s="14">
        <f t="shared" si="35"/>
        <v>443.45970678657613</v>
      </c>
      <c r="R7" s="27">
        <f t="shared" si="36"/>
        <v>513.38579938517796</v>
      </c>
      <c r="S7" s="13">
        <f t="shared" si="37"/>
        <v>582.24327514332981</v>
      </c>
      <c r="T7" s="14">
        <f t="shared" si="38"/>
        <v>650.05646030933349</v>
      </c>
      <c r="V7" s="29">
        <v>58</v>
      </c>
      <c r="W7" s="22">
        <f t="shared" si="2"/>
        <v>175785.79175523738</v>
      </c>
      <c r="X7" s="6">
        <f t="shared" si="3"/>
        <v>175958.057086382</v>
      </c>
      <c r="Y7" s="7">
        <f t="shared" si="4"/>
        <v>176130.02617433463</v>
      </c>
      <c r="Z7" s="8">
        <f t="shared" si="5"/>
        <v>176301.70003624013</v>
      </c>
      <c r="AA7" s="6">
        <f t="shared" si="6"/>
        <v>176473.07968401359</v>
      </c>
      <c r="AB7" s="7">
        <f t="shared" si="7"/>
        <v>176644.16612437653</v>
      </c>
      <c r="AC7" s="8">
        <f t="shared" si="8"/>
        <v>176814.96035889213</v>
      </c>
      <c r="AD7" s="6">
        <f t="shared" si="9"/>
        <v>176985.46338400053</v>
      </c>
      <c r="AE7" s="7">
        <f t="shared" si="10"/>
        <v>177155.67619105356</v>
      </c>
      <c r="AF7" s="8">
        <f t="shared" si="11"/>
        <v>177325.59976634954</v>
      </c>
      <c r="AG7" s="27">
        <f t="shared" si="12"/>
        <v>17.239893155376194</v>
      </c>
      <c r="AH7" s="13">
        <f t="shared" si="13"/>
        <v>34.417484421632253</v>
      </c>
      <c r="AI7" s="14">
        <f t="shared" si="14"/>
        <v>51.533111163676949</v>
      </c>
      <c r="AJ7" s="27">
        <f t="shared" si="15"/>
        <v>68.587108312844066</v>
      </c>
      <c r="AK7" s="13">
        <f t="shared" si="16"/>
        <v>85.579808389593381</v>
      </c>
      <c r="AL7" s="14">
        <f t="shared" si="17"/>
        <v>102.51154152452364</v>
      </c>
      <c r="AM7" s="27">
        <f t="shared" si="18"/>
        <v>119.3826354801422</v>
      </c>
      <c r="AN7" s="13">
        <f t="shared" si="19"/>
        <v>136.19341567205265</v>
      </c>
      <c r="AO7" s="14">
        <f t="shared" si="20"/>
        <v>152.94420518985135</v>
      </c>
    </row>
    <row r="8" spans="1:41" x14ac:dyDescent="0.4">
      <c r="A8" s="12">
        <v>14</v>
      </c>
      <c r="B8" s="22">
        <f t="shared" si="29"/>
        <v>33647.223662121301</v>
      </c>
      <c r="C8" s="6">
        <f t="shared" si="0"/>
        <v>34358.970439007702</v>
      </c>
      <c r="D8" s="7">
        <f t="shared" si="0"/>
        <v>35065.68716131695</v>
      </c>
      <c r="E8" s="8">
        <f t="shared" si="0"/>
        <v>35767.444427181603</v>
      </c>
      <c r="F8" s="6">
        <f t="shared" si="0"/>
        <v>36464.311358790932</v>
      </c>
      <c r="G8" s="7">
        <f t="shared" si="0"/>
        <v>37156.355643248316</v>
      </c>
      <c r="H8" s="8">
        <f t="shared" si="0"/>
        <v>37843.643572024521</v>
      </c>
      <c r="I8" s="6">
        <f t="shared" si="0"/>
        <v>38526.240079064504</v>
      </c>
      <c r="J8" s="7">
        <f t="shared" si="0"/>
        <v>39204.208777602384</v>
      </c>
      <c r="K8" s="8">
        <f t="shared" si="0"/>
        <v>39877.611995736792</v>
      </c>
      <c r="L8" s="27">
        <f t="shared" si="30"/>
        <v>71.403073365690943</v>
      </c>
      <c r="M8" s="13">
        <f t="shared" si="31"/>
        <v>141.74346809734561</v>
      </c>
      <c r="N8" s="14">
        <f t="shared" si="32"/>
        <v>211.04474945458787</v>
      </c>
      <c r="O8" s="27">
        <f t="shared" si="33"/>
        <v>279.32979056127078</v>
      </c>
      <c r="P8" s="13">
        <f t="shared" si="34"/>
        <v>346.62079764861846</v>
      </c>
      <c r="Q8" s="14">
        <f t="shared" si="35"/>
        <v>412.93933420111716</v>
      </c>
      <c r="R8" s="27">
        <f t="shared" si="36"/>
        <v>478.30634405995079</v>
      </c>
      <c r="S8" s="13">
        <f t="shared" si="37"/>
        <v>542.74217353651329</v>
      </c>
      <c r="T8" s="14">
        <f t="shared" si="38"/>
        <v>606.26659258481232</v>
      </c>
      <c r="V8" s="12">
        <v>59</v>
      </c>
      <c r="W8" s="22">
        <f t="shared" si="2"/>
        <v>177495.23509116739</v>
      </c>
      <c r="X8" s="6">
        <f t="shared" si="3"/>
        <v>177664.58314180069</v>
      </c>
      <c r="Y8" s="7">
        <f t="shared" si="4"/>
        <v>177833.64488959144</v>
      </c>
      <c r="Z8" s="8">
        <f t="shared" si="5"/>
        <v>178002.42130096341</v>
      </c>
      <c r="AA8" s="6">
        <f t="shared" si="6"/>
        <v>178170.91333745536</v>
      </c>
      <c r="AB8" s="7">
        <f t="shared" si="7"/>
        <v>178339.12195575383</v>
      </c>
      <c r="AC8" s="8">
        <f t="shared" si="8"/>
        <v>178507.04810772583</v>
      </c>
      <c r="AD8" s="6">
        <f t="shared" si="9"/>
        <v>178674.69274045108</v>
      </c>
      <c r="AE8" s="7">
        <f t="shared" si="10"/>
        <v>178842.05679625404</v>
      </c>
      <c r="AF8" s="8">
        <f t="shared" si="11"/>
        <v>179009.14121273582</v>
      </c>
      <c r="AG8" s="27">
        <f t="shared" si="12"/>
        <v>16.947716335795121</v>
      </c>
      <c r="AH8" s="13">
        <f t="shared" si="13"/>
        <v>33.83522278937744</v>
      </c>
      <c r="AI8" s="14">
        <f t="shared" si="14"/>
        <v>50.662839891359909</v>
      </c>
      <c r="AJ8" s="27">
        <f t="shared" si="15"/>
        <v>67.430885899579152</v>
      </c>
      <c r="AK8" s="13">
        <f t="shared" si="16"/>
        <v>84.139676819148008</v>
      </c>
      <c r="AL8" s="14">
        <f t="shared" si="17"/>
        <v>100.78952642242075</v>
      </c>
      <c r="AM8" s="27">
        <f t="shared" si="18"/>
        <v>117.38074626863818</v>
      </c>
      <c r="AN8" s="13">
        <f t="shared" si="19"/>
        <v>133.9136457235436</v>
      </c>
      <c r="AO8" s="14">
        <f t="shared" si="20"/>
        <v>150.38853197850403</v>
      </c>
    </row>
    <row r="9" spans="1:41" x14ac:dyDescent="0.4">
      <c r="A9" s="12">
        <v>15</v>
      </c>
      <c r="B9" s="22">
        <f t="shared" si="29"/>
        <v>40546.510810816435</v>
      </c>
      <c r="C9" s="6">
        <f t="shared" si="0"/>
        <v>41210.965082683295</v>
      </c>
      <c r="D9" s="7">
        <f t="shared" si="0"/>
        <v>41871.033485818502</v>
      </c>
      <c r="E9" s="8">
        <f t="shared" si="0"/>
        <v>42526.773540434413</v>
      </c>
      <c r="F9" s="6">
        <f t="shared" si="0"/>
        <v>43178.241642553781</v>
      </c>
      <c r="G9" s="7">
        <f t="shared" si="0"/>
        <v>43825.493093115532</v>
      </c>
      <c r="H9" s="8">
        <f t="shared" si="0"/>
        <v>44468.582126144574</v>
      </c>
      <c r="I9" s="6">
        <f t="shared" si="0"/>
        <v>45107.561936021673</v>
      </c>
      <c r="J9" s="7">
        <f t="shared" si="0"/>
        <v>45742.484703887545</v>
      </c>
      <c r="K9" s="8">
        <f t="shared" si="0"/>
        <v>46373.40162321402</v>
      </c>
      <c r="L9" s="27">
        <f t="shared" si="30"/>
        <v>66.644454316046904</v>
      </c>
      <c r="M9" s="13">
        <f t="shared" si="31"/>
        <v>132.3626930508326</v>
      </c>
      <c r="N9" s="14">
        <f t="shared" si="32"/>
        <v>197.17390548397088</v>
      </c>
      <c r="O9" s="27">
        <f t="shared" si="33"/>
        <v>261.09675407203758</v>
      </c>
      <c r="P9" s="13">
        <f t="shared" si="34"/>
        <v>324.14939241709362</v>
      </c>
      <c r="Q9" s="14">
        <f t="shared" si="35"/>
        <v>386.34948250446178</v>
      </c>
      <c r="R9" s="27">
        <f t="shared" si="36"/>
        <v>447.7142112438014</v>
      </c>
      <c r="S9" s="13">
        <f t="shared" si="37"/>
        <v>508.26030634657945</v>
      </c>
      <c r="T9" s="14">
        <f t="shared" si="38"/>
        <v>568.00405157034402</v>
      </c>
      <c r="V9" s="29">
        <v>60</v>
      </c>
      <c r="W9" s="22">
        <f t="shared" si="2"/>
        <v>179175.94692280551</v>
      </c>
      <c r="X9" s="6">
        <f t="shared" si="3"/>
        <v>179342.47485471162</v>
      </c>
      <c r="Y9" s="7">
        <f t="shared" si="4"/>
        <v>179508.72593207296</v>
      </c>
      <c r="Z9" s="8">
        <f t="shared" si="5"/>
        <v>179674.70107390941</v>
      </c>
      <c r="AA9" s="6">
        <f t="shared" si="6"/>
        <v>179840.40119467236</v>
      </c>
      <c r="AB9" s="7">
        <f t="shared" si="7"/>
        <v>180005.827204275</v>
      </c>
      <c r="AC9" s="8">
        <f t="shared" si="8"/>
        <v>180170.98000812231</v>
      </c>
      <c r="AD9" s="6">
        <f t="shared" si="9"/>
        <v>180335.86050714069</v>
      </c>
      <c r="AE9" s="7">
        <f t="shared" si="10"/>
        <v>180500.46959780756</v>
      </c>
      <c r="AF9" s="8">
        <f t="shared" si="11"/>
        <v>180664.80817218055</v>
      </c>
      <c r="AG9" s="27">
        <f t="shared" si="12"/>
        <v>16.665277932072058</v>
      </c>
      <c r="AH9" s="13">
        <f t="shared" si="13"/>
        <v>33.27233436118695</v>
      </c>
      <c r="AI9" s="14">
        <f t="shared" si="14"/>
        <v>49.821474085445516</v>
      </c>
      <c r="AJ9" s="27">
        <f t="shared" si="15"/>
        <v>66.312999777524965</v>
      </c>
      <c r="AK9" s="13">
        <f t="shared" si="16"/>
        <v>82.747212003247114</v>
      </c>
      <c r="AL9" s="14">
        <f t="shared" si="17"/>
        <v>99.124409239768283</v>
      </c>
      <c r="AM9" s="27">
        <f t="shared" si="18"/>
        <v>115.44488789376919</v>
      </c>
      <c r="AN9" s="13">
        <f t="shared" si="19"/>
        <v>131.70894231944112</v>
      </c>
      <c r="AO9" s="14">
        <f t="shared" si="20"/>
        <v>147.91686483615194</v>
      </c>
    </row>
    <row r="10" spans="1:41" x14ac:dyDescent="0.4">
      <c r="A10" s="12">
        <v>16</v>
      </c>
      <c r="B10" s="22">
        <f t="shared" si="29"/>
        <v>47000.362924573565</v>
      </c>
      <c r="C10" s="6">
        <f t="shared" si="0"/>
        <v>47623.41789963717</v>
      </c>
      <c r="D10" s="7">
        <f t="shared" si="0"/>
        <v>48242.614924429276</v>
      </c>
      <c r="E10" s="8">
        <f t="shared" si="0"/>
        <v>48858.001481867104</v>
      </c>
      <c r="F10" s="6">
        <f t="shared" si="0"/>
        <v>49469.624183610707</v>
      </c>
      <c r="G10" s="7">
        <f t="shared" si="0"/>
        <v>50077.528791248937</v>
      </c>
      <c r="H10" s="8">
        <f t="shared" si="0"/>
        <v>50681.760236845199</v>
      </c>
      <c r="I10" s="6">
        <f t="shared" si="0"/>
        <v>51282.362642866385</v>
      </c>
      <c r="J10" s="7">
        <f t="shared" si="0"/>
        <v>51879.37934151676</v>
      </c>
      <c r="K10" s="8">
        <f t="shared" si="0"/>
        <v>52472.852893498224</v>
      </c>
      <c r="L10" s="27">
        <f t="shared" si="30"/>
        <v>62.480476884193195</v>
      </c>
      <c r="M10" s="13">
        <f t="shared" si="31"/>
        <v>124.14650880648696</v>
      </c>
      <c r="N10" s="14">
        <f t="shared" si="32"/>
        <v>185.0139288161372</v>
      </c>
      <c r="O10" s="27">
        <f t="shared" si="33"/>
        <v>245.09816191402206</v>
      </c>
      <c r="P10" s="13">
        <f t="shared" si="34"/>
        <v>304.41423812281573</v>
      </c>
      <c r="Q10" s="14">
        <f t="shared" si="35"/>
        <v>362.97680505787139</v>
      </c>
      <c r="R10" s="27">
        <f t="shared" si="36"/>
        <v>420.80014002050302</v>
      </c>
      <c r="S10" s="13">
        <f t="shared" si="37"/>
        <v>477.89816163507203</v>
      </c>
      <c r="T10" s="14">
        <f t="shared" si="38"/>
        <v>534.2844410495527</v>
      </c>
      <c r="V10" s="12">
        <v>61</v>
      </c>
      <c r="W10" s="22">
        <f t="shared" si="2"/>
        <v>180828.87711792658</v>
      </c>
      <c r="X10" s="6">
        <f t="shared" si="3"/>
        <v>180992.67731835041</v>
      </c>
      <c r="Y10" s="7">
        <f t="shared" si="4"/>
        <v>181156.20965242348</v>
      </c>
      <c r="Z10" s="8">
        <f t="shared" si="5"/>
        <v>181319.47499481202</v>
      </c>
      <c r="AA10" s="6">
        <f t="shared" si="6"/>
        <v>181482.47421590512</v>
      </c>
      <c r="AB10" s="7">
        <f t="shared" si="7"/>
        <v>181645.20818184267</v>
      </c>
      <c r="AC10" s="8">
        <f t="shared" si="8"/>
        <v>181807.67775454285</v>
      </c>
      <c r="AD10" s="6">
        <f t="shared" si="9"/>
        <v>181969.88379172963</v>
      </c>
      <c r="AE10" s="7">
        <f t="shared" si="10"/>
        <v>182131.82714695996</v>
      </c>
      <c r="AF10" s="8">
        <f t="shared" si="11"/>
        <v>182293.50866965047</v>
      </c>
      <c r="AG10" s="27">
        <f t="shared" si="12"/>
        <v>16.392099044984207</v>
      </c>
      <c r="AH10" s="13">
        <f t="shared" si="13"/>
        <v>32.727868071524426</v>
      </c>
      <c r="AI10" s="14">
        <f t="shared" si="14"/>
        <v>49.007597158255521</v>
      </c>
      <c r="AJ10" s="27">
        <f t="shared" si="15"/>
        <v>65.231574393954361</v>
      </c>
      <c r="AK10" s="13">
        <f t="shared" si="16"/>
        <v>81.400085894711083</v>
      </c>
      <c r="AL10" s="14">
        <f t="shared" si="17"/>
        <v>97.513415820634691</v>
      </c>
      <c r="AM10" s="27">
        <f t="shared" si="18"/>
        <v>113.57184639270417</v>
      </c>
      <c r="AN10" s="13">
        <f t="shared" si="19"/>
        <v>129.57565790938679</v>
      </c>
      <c r="AO10" s="14">
        <f t="shared" si="20"/>
        <v>145.52512876249966</v>
      </c>
    </row>
    <row r="11" spans="1:41" x14ac:dyDescent="0.4">
      <c r="A11" s="12">
        <v>17</v>
      </c>
      <c r="B11" s="22">
        <f t="shared" si="29"/>
        <v>53062.825106217046</v>
      </c>
      <c r="C11" s="6">
        <f t="shared" si="0"/>
        <v>53649.33705145686</v>
      </c>
      <c r="D11" s="7">
        <f t="shared" si="0"/>
        <v>54232.429082536182</v>
      </c>
      <c r="E11" s="8">
        <f t="shared" si="0"/>
        <v>54812.140850968768</v>
      </c>
      <c r="F11" s="6">
        <f t="shared" si="0"/>
        <v>55388.511322643775</v>
      </c>
      <c r="G11" s="7">
        <f t="shared" si="0"/>
        <v>55961.578793542278</v>
      </c>
      <c r="H11" s="8">
        <f t="shared" si="0"/>
        <v>56531.380905006059</v>
      </c>
      <c r="I11" s="6">
        <f t="shared" si="0"/>
        <v>57097.954658573792</v>
      </c>
      <c r="J11" s="7">
        <f t="shared" si="0"/>
        <v>57661.336430399388</v>
      </c>
      <c r="K11" s="8">
        <f t="shared" si="0"/>
        <v>58221.56198526638</v>
      </c>
      <c r="L11" s="27">
        <f t="shared" si="30"/>
        <v>58.80623515543266</v>
      </c>
      <c r="M11" s="13">
        <f t="shared" si="31"/>
        <v>116.89072049818787</v>
      </c>
      <c r="N11" s="14">
        <f t="shared" si="32"/>
        <v>174.26667204307887</v>
      </c>
      <c r="O11" s="27">
        <f t="shared" si="33"/>
        <v>230.94698486625566</v>
      </c>
      <c r="P11" s="13">
        <f t="shared" si="34"/>
        <v>286.94424279528175</v>
      </c>
      <c r="Q11" s="14">
        <f t="shared" si="35"/>
        <v>342.2707277502268</v>
      </c>
      <c r="R11" s="27">
        <f t="shared" si="36"/>
        <v>396.93842874988331</v>
      </c>
      <c r="S11" s="13">
        <f t="shared" si="37"/>
        <v>450.95905059750658</v>
      </c>
      <c r="T11" s="14">
        <f t="shared" si="38"/>
        <v>504.34402225883241</v>
      </c>
      <c r="V11" s="29">
        <v>62</v>
      </c>
      <c r="W11" s="22">
        <f t="shared" si="2"/>
        <v>182454.92920510459</v>
      </c>
      <c r="X11" s="6">
        <f t="shared" si="3"/>
        <v>182616.08959453873</v>
      </c>
      <c r="Y11" s="7">
        <f t="shared" si="4"/>
        <v>182776.9906751088</v>
      </c>
      <c r="Z11" s="8">
        <f t="shared" si="5"/>
        <v>182937.63327993618</v>
      </c>
      <c r="AA11" s="6">
        <f t="shared" si="6"/>
        <v>183098.01823813363</v>
      </c>
      <c r="AB11" s="7">
        <f t="shared" si="7"/>
        <v>183258.14637483103</v>
      </c>
      <c r="AC11" s="8">
        <f t="shared" si="8"/>
        <v>183418.01851120073</v>
      </c>
      <c r="AD11" s="6">
        <f t="shared" si="9"/>
        <v>183577.63546448294</v>
      </c>
      <c r="AE11" s="7">
        <f t="shared" si="10"/>
        <v>183736.99804801075</v>
      </c>
      <c r="AF11" s="8">
        <f t="shared" si="11"/>
        <v>183896.1070712349</v>
      </c>
      <c r="AG11" s="27">
        <f t="shared" si="12"/>
        <v>16.127731669519562</v>
      </c>
      <c r="AH11" s="13">
        <f t="shared" si="13"/>
        <v>32.200934105319902</v>
      </c>
      <c r="AI11" s="14">
        <f t="shared" si="14"/>
        <v>48.21988359928946</v>
      </c>
      <c r="AJ11" s="27">
        <f t="shared" si="15"/>
        <v>64.18485457834322</v>
      </c>
      <c r="AK11" s="13">
        <f t="shared" si="16"/>
        <v>80.096119620458921</v>
      </c>
      <c r="AL11" s="14">
        <f t="shared" si="17"/>
        <v>95.953949469956569</v>
      </c>
      <c r="AM11" s="27">
        <f t="shared" si="18"/>
        <v>111.75861305309809</v>
      </c>
      <c r="AN11" s="13">
        <f t="shared" si="19"/>
        <v>127.51037749325042</v>
      </c>
      <c r="AO11" s="14">
        <f t="shared" si="20"/>
        <v>143.20950812587398</v>
      </c>
    </row>
    <row r="12" spans="1:41" x14ac:dyDescent="0.4">
      <c r="A12" s="12">
        <v>18</v>
      </c>
      <c r="B12" s="22">
        <f t="shared" si="29"/>
        <v>58778.666490211908</v>
      </c>
      <c r="C12" s="6">
        <f t="shared" si="0"/>
        <v>59332.684527773439</v>
      </c>
      <c r="D12" s="7">
        <f t="shared" si="0"/>
        <v>59883.650108870403</v>
      </c>
      <c r="E12" s="8">
        <f t="shared" si="0"/>
        <v>60431.596685332959</v>
      </c>
      <c r="F12" s="6">
        <f t="shared" si="0"/>
        <v>60976.557162089426</v>
      </c>
      <c r="G12" s="7">
        <f t="shared" si="0"/>
        <v>61518.563909023353</v>
      </c>
      <c r="H12" s="8">
        <f t="shared" si="0"/>
        <v>62057.648772510998</v>
      </c>
      <c r="I12" s="6">
        <f t="shared" si="0"/>
        <v>62593.84308664954</v>
      </c>
      <c r="J12" s="7">
        <f t="shared" si="0"/>
        <v>63127.177684185786</v>
      </c>
      <c r="K12" s="8">
        <f t="shared" si="0"/>
        <v>63657.682907155111</v>
      </c>
      <c r="L12" s="27">
        <f t="shared" si="30"/>
        <v>55.540129169996362</v>
      </c>
      <c r="M12" s="13">
        <f t="shared" si="31"/>
        <v>110.4362343053217</v>
      </c>
      <c r="N12" s="14">
        <f t="shared" si="32"/>
        <v>164.69946078219073</v>
      </c>
      <c r="O12" s="27">
        <f t="shared" si="33"/>
        <v>218.34069809435459</v>
      </c>
      <c r="P12" s="13">
        <f t="shared" si="34"/>
        <v>271.37058715962485</v>
      </c>
      <c r="Q12" s="14">
        <f t="shared" si="35"/>
        <v>323.79952737753774</v>
      </c>
      <c r="R12" s="27">
        <f t="shared" si="36"/>
        <v>375.63768344755954</v>
      </c>
      <c r="S12" s="13">
        <f t="shared" si="37"/>
        <v>426.89499195758253</v>
      </c>
      <c r="T12" s="14">
        <f t="shared" si="38"/>
        <v>477.58116775146482</v>
      </c>
      <c r="V12" s="12">
        <v>63</v>
      </c>
      <c r="W12" s="22">
        <f t="shared" si="2"/>
        <v>184054.96333974871</v>
      </c>
      <c r="X12" s="6">
        <f t="shared" si="3"/>
        <v>184213.56765531219</v>
      </c>
      <c r="Y12" s="7">
        <f t="shared" si="4"/>
        <v>184371.9208158766</v>
      </c>
      <c r="Z12" s="8">
        <f t="shared" si="5"/>
        <v>184530.02361560852</v>
      </c>
      <c r="AA12" s="6">
        <f t="shared" si="6"/>
        <v>184687.87684491347</v>
      </c>
      <c r="AB12" s="7">
        <f t="shared" si="7"/>
        <v>184845.48129046004</v>
      </c>
      <c r="AC12" s="8">
        <f t="shared" si="8"/>
        <v>185002.83773520307</v>
      </c>
      <c r="AD12" s="6">
        <f t="shared" si="9"/>
        <v>185159.94695840721</v>
      </c>
      <c r="AE12" s="7">
        <f t="shared" si="10"/>
        <v>185316.80973566987</v>
      </c>
      <c r="AF12" s="8">
        <f t="shared" si="11"/>
        <v>185473.42683894435</v>
      </c>
      <c r="AG12" s="27">
        <f t="shared" si="12"/>
        <v>15.871756243170239</v>
      </c>
      <c r="AH12" s="13">
        <f t="shared" si="13"/>
        <v>31.690699045138899</v>
      </c>
      <c r="AI12" s="14">
        <f t="shared" si="14"/>
        <v>47.457091771007981</v>
      </c>
      <c r="AJ12" s="27">
        <f t="shared" si="15"/>
        <v>63.171196036302717</v>
      </c>
      <c r="AK12" s="13">
        <f t="shared" si="16"/>
        <v>78.833271721639903</v>
      </c>
      <c r="AL12" s="14">
        <f t="shared" si="17"/>
        <v>94.443576986930566</v>
      </c>
      <c r="AM12" s="27">
        <f t="shared" si="18"/>
        <v>110.00236828575726</v>
      </c>
      <c r="AN12" s="13">
        <f t="shared" si="19"/>
        <v>125.5099003794021</v>
      </c>
      <c r="AO12" s="14">
        <f t="shared" si="20"/>
        <v>140.96642635075841</v>
      </c>
    </row>
    <row r="13" spans="1:41" x14ac:dyDescent="0.4">
      <c r="A13" s="12">
        <v>19</v>
      </c>
      <c r="B13" s="22">
        <f t="shared" si="29"/>
        <v>64185.388617239478</v>
      </c>
      <c r="C13" s="6">
        <f t="shared" si="0"/>
        <v>64710.324205853853</v>
      </c>
      <c r="D13" s="7">
        <f t="shared" si="0"/>
        <v>65232.518603969023</v>
      </c>
      <c r="E13" s="8">
        <f t="shared" si="0"/>
        <v>65752.000291679418</v>
      </c>
      <c r="F13" s="6">
        <f t="shared" si="0"/>
        <v>66268.797307523681</v>
      </c>
      <c r="G13" s="7">
        <f t="shared" si="0"/>
        <v>66782.937257565558</v>
      </c>
      <c r="H13" s="8">
        <f t="shared" si="0"/>
        <v>67294.447324242603</v>
      </c>
      <c r="I13" s="6">
        <f t="shared" si="0"/>
        <v>67803.354274989731</v>
      </c>
      <c r="J13" s="7">
        <f t="shared" si="0"/>
        <v>68309.684470644395</v>
      </c>
      <c r="K13" s="8">
        <f t="shared" si="0"/>
        <v>68813.46387364011</v>
      </c>
      <c r="L13" s="27">
        <f t="shared" si="30"/>
        <v>52.61773338974308</v>
      </c>
      <c r="M13" s="13">
        <f t="shared" si="31"/>
        <v>104.65725706711237</v>
      </c>
      <c r="N13" s="14">
        <f t="shared" si="32"/>
        <v>156.12805669524823</v>
      </c>
      <c r="O13" s="27">
        <f t="shared" si="33"/>
        <v>207.03941143084376</v>
      </c>
      <c r="P13" s="13">
        <f t="shared" si="34"/>
        <v>257.40039951728249</v>
      </c>
      <c r="Q13" s="14">
        <f t="shared" si="35"/>
        <v>307.21990369701234</v>
      </c>
      <c r="R13" s="27">
        <f t="shared" si="36"/>
        <v>356.50661644959473</v>
      </c>
      <c r="S13" s="13">
        <f t="shared" si="37"/>
        <v>405.26904506230494</v>
      </c>
      <c r="T13" s="14">
        <f t="shared" si="38"/>
        <v>453.51551653911883</v>
      </c>
      <c r="V13" s="29">
        <v>64</v>
      </c>
      <c r="W13" s="22">
        <f t="shared" si="2"/>
        <v>185629.79903656262</v>
      </c>
      <c r="X13" s="6">
        <f t="shared" si="3"/>
        <v>185785.92709325787</v>
      </c>
      <c r="Y13" s="7">
        <f t="shared" si="4"/>
        <v>185941.81177018699</v>
      </c>
      <c r="Z13" s="8">
        <f t="shared" si="5"/>
        <v>186097.45382495283</v>
      </c>
      <c r="AA13" s="6">
        <f t="shared" si="6"/>
        <v>186252.85401162624</v>
      </c>
      <c r="AB13" s="7">
        <f t="shared" si="7"/>
        <v>186408.01308076811</v>
      </c>
      <c r="AC13" s="8">
        <f t="shared" si="8"/>
        <v>186562.93177945106</v>
      </c>
      <c r="AD13" s="6">
        <f t="shared" si="9"/>
        <v>186717.61085128094</v>
      </c>
      <c r="AE13" s="7">
        <f t="shared" si="10"/>
        <v>186872.05103641833</v>
      </c>
      <c r="AF13" s="8">
        <f t="shared" si="11"/>
        <v>187026.25307159984</v>
      </c>
      <c r="AG13" s="27">
        <f t="shared" si="12"/>
        <v>15.623779424029635</v>
      </c>
      <c r="AH13" s="13">
        <f t="shared" si="13"/>
        <v>31.196381472778739</v>
      </c>
      <c r="AI13" s="14">
        <f t="shared" si="14"/>
        <v>46.718057378573576</v>
      </c>
      <c r="AJ13" s="27">
        <f t="shared" si="15"/>
        <v>62.189056730654556</v>
      </c>
      <c r="AK13" s="13">
        <f t="shared" si="16"/>
        <v>77.609627488825936</v>
      </c>
      <c r="AL13" s="14">
        <f t="shared" si="17"/>
        <v>92.980015996668953</v>
      </c>
      <c r="AM13" s="27">
        <f t="shared" si="18"/>
        <v>108.30046699452214</v>
      </c>
      <c r="AN13" s="13">
        <f t="shared" si="19"/>
        <v>123.57122363281087</v>
      </c>
      <c r="AO13" s="14">
        <f t="shared" si="20"/>
        <v>138.79252748482395</v>
      </c>
    </row>
    <row r="14" spans="1:41" x14ac:dyDescent="0.4">
      <c r="A14" s="12">
        <v>20</v>
      </c>
      <c r="B14" s="22">
        <f t="shared" si="29"/>
        <v>69314.718055994526</v>
      </c>
      <c r="C14" s="6">
        <f t="shared" si="0"/>
        <v>69813.472207098428</v>
      </c>
      <c r="D14" s="7">
        <f t="shared" si="0"/>
        <v>70309.751141311339</v>
      </c>
      <c r="E14" s="8">
        <f t="shared" si="0"/>
        <v>70803.579305369596</v>
      </c>
      <c r="F14" s="6">
        <f t="shared" si="0"/>
        <v>71294.980785612512</v>
      </c>
      <c r="G14" s="7">
        <f t="shared" si="0"/>
        <v>71783.979315031669</v>
      </c>
      <c r="H14" s="8">
        <f t="shared" si="0"/>
        <v>72270.598280148974</v>
      </c>
      <c r="I14" s="6">
        <f t="shared" si="0"/>
        <v>72754.860727727762</v>
      </c>
      <c r="J14" s="7">
        <f t="shared" si="0"/>
        <v>73236.789371322666</v>
      </c>
      <c r="K14" s="8">
        <f t="shared" si="0"/>
        <v>73716.406597671958</v>
      </c>
      <c r="L14" s="27">
        <f t="shared" si="30"/>
        <v>49.987504165110295</v>
      </c>
      <c r="M14" s="13">
        <f t="shared" si="31"/>
        <v>99.453016650833888</v>
      </c>
      <c r="N14" s="14">
        <f t="shared" si="32"/>
        <v>148.40467724952032</v>
      </c>
      <c r="O14" s="27">
        <f t="shared" si="33"/>
        <v>196.85045726721</v>
      </c>
      <c r="P14" s="13">
        <f t="shared" si="34"/>
        <v>244.79816386399034</v>
      </c>
      <c r="Q14" s="14">
        <f t="shared" si="35"/>
        <v>292.25544426018314</v>
      </c>
      <c r="R14" s="27">
        <f t="shared" si="36"/>
        <v>339.22978981415508</v>
      </c>
      <c r="S14" s="13">
        <f t="shared" si="37"/>
        <v>385.72853997579659</v>
      </c>
      <c r="T14" s="14">
        <f t="shared" si="38"/>
        <v>431.7588861201948</v>
      </c>
      <c r="V14" s="12">
        <v>65</v>
      </c>
      <c r="W14" s="22">
        <f t="shared" si="2"/>
        <v>187180.21769015913</v>
      </c>
      <c r="X14" s="6">
        <f t="shared" si="3"/>
        <v>187333.94562204779</v>
      </c>
      <c r="Y14" s="7">
        <f t="shared" si="4"/>
        <v>187487.43759385616</v>
      </c>
      <c r="Z14" s="8">
        <f t="shared" si="5"/>
        <v>187640.69432883395</v>
      </c>
      <c r="AA14" s="6">
        <f t="shared" si="6"/>
        <v>187793.71654691073</v>
      </c>
      <c r="AB14" s="7">
        <f t="shared" si="7"/>
        <v>187946.50496471606</v>
      </c>
      <c r="AC14" s="8">
        <f t="shared" si="8"/>
        <v>188099.06029559975</v>
      </c>
      <c r="AD14" s="6">
        <f t="shared" si="9"/>
        <v>188251.3832496519</v>
      </c>
      <c r="AE14" s="7">
        <f t="shared" si="10"/>
        <v>188403.47453372259</v>
      </c>
      <c r="AF14" s="8">
        <f t="shared" si="11"/>
        <v>188555.33485144158</v>
      </c>
      <c r="AG14" s="27">
        <f t="shared" si="12"/>
        <v>15.383432074042503</v>
      </c>
      <c r="AH14" s="13">
        <f t="shared" si="13"/>
        <v>30.717247976135695</v>
      </c>
      <c r="AI14" s="14">
        <f t="shared" si="14"/>
        <v>46.001687539741397</v>
      </c>
      <c r="AJ14" s="27">
        <f t="shared" si="15"/>
        <v>61.23698905389756</v>
      </c>
      <c r="AK14" s="13">
        <f t="shared" si="16"/>
        <v>76.423389275616501</v>
      </c>
      <c r="AL14" s="14">
        <f t="shared" si="17"/>
        <v>91.561123442254029</v>
      </c>
      <c r="AM14" s="27">
        <f t="shared" si="18"/>
        <v>106.65042528379126</v>
      </c>
      <c r="AN14" s="13">
        <f t="shared" si="19"/>
        <v>121.69152703462169</v>
      </c>
      <c r="AO14" s="14">
        <f t="shared" si="20"/>
        <v>136.68465944568743</v>
      </c>
    </row>
    <row r="15" spans="1:41" x14ac:dyDescent="0.4">
      <c r="A15" s="12">
        <v>21</v>
      </c>
      <c r="B15" s="22">
        <f t="shared" si="29"/>
        <v>74193.734472937736</v>
      </c>
      <c r="C15" s="6">
        <f t="shared" si="0"/>
        <v>74668.794748797503</v>
      </c>
      <c r="D15" s="7">
        <f t="shared" si="0"/>
        <v>75141.608868392112</v>
      </c>
      <c r="E15" s="8">
        <f t="shared" si="0"/>
        <v>75612.197972133363</v>
      </c>
      <c r="F15" s="6">
        <f t="shared" si="0"/>
        <v>76080.582903376009</v>
      </c>
      <c r="G15" s="7">
        <f t="shared" si="0"/>
        <v>76546.784213957144</v>
      </c>
      <c r="H15" s="8">
        <f t="shared" si="0"/>
        <v>77010.822169607374</v>
      </c>
      <c r="I15" s="6">
        <f t="shared" si="0"/>
        <v>77472.716755236819</v>
      </c>
      <c r="J15" s="7">
        <f t="shared" si="0"/>
        <v>77932.487680099774</v>
      </c>
      <c r="K15" s="8">
        <f t="shared" si="0"/>
        <v>78390.154382840934</v>
      </c>
      <c r="L15" s="27">
        <f t="shared" si="30"/>
        <v>47.607713348610559</v>
      </c>
      <c r="M15" s="13">
        <f t="shared" si="31"/>
        <v>94.741835603985237</v>
      </c>
      <c r="N15" s="14">
        <f t="shared" si="32"/>
        <v>141.40940371979377</v>
      </c>
      <c r="O15" s="27">
        <f t="shared" si="33"/>
        <v>187.61731582280481</v>
      </c>
      <c r="P15" s="13">
        <f t="shared" si="34"/>
        <v>233.3723346220213</v>
      </c>
      <c r="Q15" s="14">
        <f t="shared" si="35"/>
        <v>278.68109071791696</v>
      </c>
      <c r="R15" s="27">
        <f t="shared" si="36"/>
        <v>323.55008581484435</v>
      </c>
      <c r="S15" s="13">
        <f t="shared" si="37"/>
        <v>367.98569584004872</v>
      </c>
      <c r="T15" s="14">
        <f t="shared" si="38"/>
        <v>411.99417397280922</v>
      </c>
      <c r="V15" s="29">
        <v>66</v>
      </c>
      <c r="W15" s="22">
        <f t="shared" si="2"/>
        <v>188706.964903238</v>
      </c>
      <c r="X15" s="6">
        <f t="shared" si="3"/>
        <v>188858.36538635948</v>
      </c>
      <c r="Y15" s="7">
        <f t="shared" si="4"/>
        <v>189009.53699489168</v>
      </c>
      <c r="Z15" s="8">
        <f t="shared" si="5"/>
        <v>189160.48041977713</v>
      </c>
      <c r="AA15" s="6">
        <f t="shared" si="6"/>
        <v>189311.19634883426</v>
      </c>
      <c r="AB15" s="7">
        <f t="shared" si="7"/>
        <v>189461.68546677628</v>
      </c>
      <c r="AC15" s="8">
        <f t="shared" si="8"/>
        <v>189611.94845522978</v>
      </c>
      <c r="AD15" s="6">
        <f t="shared" si="9"/>
        <v>189761.98599275324</v>
      </c>
      <c r="AE15" s="7">
        <f t="shared" si="10"/>
        <v>189911.79875485544</v>
      </c>
      <c r="AF15" s="8">
        <f t="shared" si="11"/>
        <v>190061.3874140137</v>
      </c>
      <c r="AG15" s="27">
        <f t="shared" si="12"/>
        <v>15.150367425376317</v>
      </c>
      <c r="AH15" s="13">
        <f t="shared" si="13"/>
        <v>30.252609518298414</v>
      </c>
      <c r="AI15" s="14">
        <f t="shared" si="14"/>
        <v>45.306955392559757</v>
      </c>
      <c r="AJ15" s="27">
        <f t="shared" si="15"/>
        <v>60.313632708945079</v>
      </c>
      <c r="AK15" s="13">
        <f t="shared" si="16"/>
        <v>75.27286768660997</v>
      </c>
      <c r="AL15" s="14">
        <f t="shared" si="17"/>
        <v>90.184885114489589</v>
      </c>
      <c r="AM15" s="27">
        <f t="shared" si="18"/>
        <v>105.04990836253273</v>
      </c>
      <c r="AN15" s="13">
        <f t="shared" si="19"/>
        <v>119.86815939305234</v>
      </c>
      <c r="AO15" s="14">
        <f t="shared" si="20"/>
        <v>134.63985877166851</v>
      </c>
    </row>
    <row r="16" spans="1:41" x14ac:dyDescent="0.4">
      <c r="A16" s="12">
        <v>22</v>
      </c>
      <c r="B16" s="22">
        <f t="shared" si="29"/>
        <v>78845.736036427028</v>
      </c>
      <c r="C16" s="6">
        <f t="shared" si="0"/>
        <v>79299.251552966147</v>
      </c>
      <c r="D16" s="7">
        <f t="shared" si="0"/>
        <v>79750.719588418811</v>
      </c>
      <c r="E16" s="8">
        <f t="shared" si="0"/>
        <v>80200.158547202736</v>
      </c>
      <c r="F16" s="6">
        <f t="shared" si="0"/>
        <v>80647.586586694859</v>
      </c>
      <c r="G16" s="7">
        <f t="shared" si="0"/>
        <v>81093.02162163287</v>
      </c>
      <c r="H16" s="8">
        <f t="shared" si="0"/>
        <v>81536.481328419468</v>
      </c>
      <c r="I16" s="6">
        <f t="shared" si="0"/>
        <v>81977.983149331136</v>
      </c>
      <c r="J16" s="7">
        <f t="shared" si="0"/>
        <v>82417.544296634951</v>
      </c>
      <c r="K16" s="8">
        <f t="shared" si="0"/>
        <v>82855.181756614824</v>
      </c>
      <c r="L16" s="27">
        <f t="shared" si="30"/>
        <v>45.444218005446601</v>
      </c>
      <c r="M16" s="13">
        <f t="shared" si="31"/>
        <v>90.456813042677823</v>
      </c>
      <c r="N16" s="14">
        <f t="shared" si="32"/>
        <v>135.04390978715674</v>
      </c>
      <c r="O16" s="27">
        <f t="shared" si="33"/>
        <v>179.21151749815908</v>
      </c>
      <c r="P16" s="13">
        <f t="shared" si="34"/>
        <v>222.96553272691381</v>
      </c>
      <c r="Q16" s="14">
        <f t="shared" si="35"/>
        <v>266.31174194836058</v>
      </c>
      <c r="R16" s="27">
        <f t="shared" si="36"/>
        <v>309.25582411974028</v>
      </c>
      <c r="S16" s="13">
        <f t="shared" si="37"/>
        <v>351.80335316789569</v>
      </c>
      <c r="T16" s="14">
        <f t="shared" si="38"/>
        <v>393.95980040801805</v>
      </c>
      <c r="V16" s="12">
        <v>67</v>
      </c>
      <c r="W16" s="22">
        <f t="shared" si="2"/>
        <v>190210.75263969204</v>
      </c>
      <c r="X16" s="6">
        <f t="shared" si="3"/>
        <v>190359.89509835903</v>
      </c>
      <c r="Y16" s="7">
        <f t="shared" si="4"/>
        <v>190508.81545350581</v>
      </c>
      <c r="Z16" s="8">
        <f t="shared" si="5"/>
        <v>190657.51436566364</v>
      </c>
      <c r="AA16" s="6">
        <f t="shared" si="6"/>
        <v>190805.99249242156</v>
      </c>
      <c r="AB16" s="7">
        <f t="shared" si="7"/>
        <v>190954.25048844385</v>
      </c>
      <c r="AC16" s="8">
        <f t="shared" si="8"/>
        <v>191102.28900548726</v>
      </c>
      <c r="AD16" s="6">
        <f t="shared" si="9"/>
        <v>191250.10869241838</v>
      </c>
      <c r="AE16" s="7">
        <f t="shared" si="10"/>
        <v>191397.71019523041</v>
      </c>
      <c r="AF16" s="8">
        <f t="shared" si="11"/>
        <v>191545.09415706046</v>
      </c>
      <c r="AG16" s="27">
        <f t="shared" si="12"/>
        <v>14.924259411316598</v>
      </c>
      <c r="AH16" s="13">
        <f t="shared" si="13"/>
        <v>29.80181813146919</v>
      </c>
      <c r="AI16" s="14">
        <f t="shared" si="14"/>
        <v>44.632895184156951</v>
      </c>
      <c r="AJ16" s="27">
        <f t="shared" si="15"/>
        <v>59.417708224646049</v>
      </c>
      <c r="AK16" s="13">
        <f t="shared" si="16"/>
        <v>74.156473550363444</v>
      </c>
      <c r="AL16" s="14">
        <f t="shared" si="17"/>
        <v>88.849406111519784</v>
      </c>
      <c r="AM16" s="27">
        <f t="shared" si="18"/>
        <v>103.49671952158678</v>
      </c>
      <c r="AN16" s="13">
        <f t="shared" si="19"/>
        <v>118.09862606757088</v>
      </c>
      <c r="AO16" s="14">
        <f t="shared" si="20"/>
        <v>132.65533672060701</v>
      </c>
    </row>
    <row r="17" spans="1:41" x14ac:dyDescent="0.4">
      <c r="A17" s="12">
        <v>23</v>
      </c>
      <c r="B17" s="22">
        <f t="shared" si="29"/>
        <v>83290.91229351041</v>
      </c>
      <c r="C17" s="6">
        <f t="shared" si="0"/>
        <v>83724.752453370224</v>
      </c>
      <c r="D17" s="7">
        <f t="shared" si="0"/>
        <v>84156.718567821881</v>
      </c>
      <c r="E17" s="8">
        <f t="shared" si="0"/>
        <v>84586.826757760922</v>
      </c>
      <c r="F17" s="6">
        <f t="shared" si="0"/>
        <v>85015.092936961024</v>
      </c>
      <c r="G17" s="7">
        <f t="shared" si="0"/>
        <v>85441.532815606755</v>
      </c>
      <c r="H17" s="8">
        <f t="shared" si="0"/>
        <v>85866.161903751883</v>
      </c>
      <c r="I17" s="6">
        <f t="shared" si="0"/>
        <v>86288.995514703987</v>
      </c>
      <c r="J17" s="7">
        <f t="shared" si="0"/>
        <v>86710.04876833834</v>
      </c>
      <c r="K17" s="8">
        <f t="shared" si="0"/>
        <v>87129.336594341934</v>
      </c>
      <c r="L17" s="27">
        <f t="shared" si="30"/>
        <v>43.468811812475906</v>
      </c>
      <c r="M17" s="13">
        <f t="shared" si="31"/>
        <v>86.542627642862499</v>
      </c>
      <c r="N17" s="14">
        <f t="shared" si="32"/>
        <v>129.22681100534101</v>
      </c>
      <c r="O17" s="27">
        <f t="shared" si="33"/>
        <v>171.5266286755068</v>
      </c>
      <c r="P17" s="13">
        <f t="shared" si="34"/>
        <v>213.44725286324683</v>
      </c>
      <c r="Q17" s="14">
        <f t="shared" si="35"/>
        <v>254.99376332726388</v>
      </c>
      <c r="R17" s="27">
        <f t="shared" si="36"/>
        <v>296.17114943281922</v>
      </c>
      <c r="S17" s="13">
        <f t="shared" si="37"/>
        <v>336.98431215502205</v>
      </c>
      <c r="T17" s="14">
        <f t="shared" si="38"/>
        <v>377.43806602891709</v>
      </c>
      <c r="V17" s="29">
        <v>68</v>
      </c>
      <c r="W17" s="22">
        <f t="shared" si="2"/>
        <v>191692.26121820611</v>
      </c>
      <c r="X17" s="6">
        <f t="shared" si="3"/>
        <v>191839.21201614212</v>
      </c>
      <c r="Y17" s="7">
        <f t="shared" si="4"/>
        <v>191985.94718553708</v>
      </c>
      <c r="Z17" s="8">
        <f t="shared" si="5"/>
        <v>192132.46735826987</v>
      </c>
      <c r="AA17" s="6">
        <f t="shared" si="6"/>
        <v>192278.77316344593</v>
      </c>
      <c r="AB17" s="7">
        <f t="shared" si="7"/>
        <v>192424.86522741339</v>
      </c>
      <c r="AC17" s="8">
        <f t="shared" si="8"/>
        <v>192570.74417377939</v>
      </c>
      <c r="AD17" s="6">
        <f t="shared" si="9"/>
        <v>192716.41062342582</v>
      </c>
      <c r="AE17" s="7">
        <f t="shared" si="10"/>
        <v>192861.86519452525</v>
      </c>
      <c r="AF17" s="8">
        <f t="shared" si="11"/>
        <v>193007.10850255674</v>
      </c>
      <c r="AG17" s="27">
        <f t="shared" si="12"/>
        <v>14.704801144078374</v>
      </c>
      <c r="AH17" s="13">
        <f t="shared" si="13"/>
        <v>29.364263902069069</v>
      </c>
      <c r="AI17" s="14">
        <f t="shared" si="14"/>
        <v>43.978597791603534</v>
      </c>
      <c r="AJ17" s="27">
        <f t="shared" si="15"/>
        <v>58.548011040140409</v>
      </c>
      <c r="AK17" s="13">
        <f t="shared" si="16"/>
        <v>73.072710595297394</v>
      </c>
      <c r="AL17" s="14">
        <f t="shared" si="17"/>
        <v>87.552902134484611</v>
      </c>
      <c r="AM17" s="27">
        <f t="shared" si="18"/>
        <v>101.98879007456708</v>
      </c>
      <c r="AN17" s="13">
        <f t="shared" si="19"/>
        <v>116.38057758164359</v>
      </c>
      <c r="AO17" s="14">
        <f t="shared" si="20"/>
        <v>130.728466580651</v>
      </c>
    </row>
    <row r="18" spans="1:41" x14ac:dyDescent="0.4">
      <c r="A18" s="12">
        <v>24</v>
      </c>
      <c r="B18" s="22">
        <f t="shared" si="29"/>
        <v>87546.873735390007</v>
      </c>
      <c r="C18" s="6">
        <f t="shared" si="0"/>
        <v>87962.674750256367</v>
      </c>
      <c r="D18" s="7">
        <f t="shared" si="0"/>
        <v>88376.754016859515</v>
      </c>
      <c r="E18" s="8">
        <f t="shared" si="0"/>
        <v>88789.125735245718</v>
      </c>
      <c r="F18" s="6">
        <f t="shared" si="0"/>
        <v>89199.803930511072</v>
      </c>
      <c r="G18" s="7">
        <f t="shared" si="0"/>
        <v>89608.802455663579</v>
      </c>
      <c r="H18" s="8">
        <f t="shared" si="0"/>
        <v>90016.13499442715</v>
      </c>
      <c r="I18" s="6">
        <f t="shared" si="0"/>
        <v>90421.815063988586</v>
      </c>
      <c r="J18" s="7">
        <f t="shared" si="0"/>
        <v>90825.856017689104</v>
      </c>
      <c r="K18" s="8">
        <f t="shared" si="0"/>
        <v>91228.271047661634</v>
      </c>
      <c r="L18" s="27">
        <f t="shared" si="30"/>
        <v>41.6579885216197</v>
      </c>
      <c r="M18" s="13">
        <f t="shared" si="31"/>
        <v>82.95313623752736</v>
      </c>
      <c r="N18" s="14">
        <f t="shared" si="32"/>
        <v>123.89016657938191</v>
      </c>
      <c r="O18" s="27">
        <f t="shared" si="33"/>
        <v>164.473721287839</v>
      </c>
      <c r="P18" s="13">
        <f t="shared" si="34"/>
        <v>204.70836217247415</v>
      </c>
      <c r="Q18" s="14">
        <f t="shared" si="35"/>
        <v>244.59857282601297</v>
      </c>
      <c r="R18" s="27">
        <f t="shared" si="36"/>
        <v>284.14876029483275</v>
      </c>
      <c r="S18" s="13">
        <f t="shared" si="37"/>
        <v>323.36325670649239</v>
      </c>
      <c r="T18" s="14">
        <f t="shared" si="38"/>
        <v>362.24632085640042</v>
      </c>
      <c r="V18" s="12">
        <v>69</v>
      </c>
      <c r="W18" s="22">
        <f t="shared" si="2"/>
        <v>193152.14116032136</v>
      </c>
      <c r="X18" s="6">
        <f t="shared" si="3"/>
        <v>193296.96377795786</v>
      </c>
      <c r="Y18" s="7">
        <f t="shared" si="4"/>
        <v>193441.57696295783</v>
      </c>
      <c r="Z18" s="8">
        <f t="shared" si="5"/>
        <v>193585.98132018119</v>
      </c>
      <c r="AA18" s="6">
        <f t="shared" si="6"/>
        <v>193730.17745187131</v>
      </c>
      <c r="AB18" s="7">
        <f t="shared" si="7"/>
        <v>193874.16595767008</v>
      </c>
      <c r="AC18" s="8">
        <f t="shared" si="8"/>
        <v>194017.94743463284</v>
      </c>
      <c r="AD18" s="6">
        <f t="shared" si="9"/>
        <v>194161.52247724324</v>
      </c>
      <c r="AE18" s="7">
        <f t="shared" si="10"/>
        <v>194304.89167742812</v>
      </c>
      <c r="AF18" s="8">
        <f t="shared" si="11"/>
        <v>194448.05562457189</v>
      </c>
      <c r="AG18" s="27">
        <f t="shared" si="12"/>
        <v>14.491703525127377</v>
      </c>
      <c r="AH18" s="13">
        <f t="shared" si="13"/>
        <v>28.939372217573691</v>
      </c>
      <c r="AI18" s="14">
        <f t="shared" si="14"/>
        <v>43.343206631019711</v>
      </c>
      <c r="AJ18" s="27">
        <f t="shared" si="15"/>
        <v>57.703406101965811</v>
      </c>
      <c r="AK18" s="13">
        <f t="shared" si="16"/>
        <v>72.020168759394437</v>
      </c>
      <c r="AL18" s="14">
        <f t="shared" si="17"/>
        <v>86.293691533588571</v>
      </c>
      <c r="AM18" s="27">
        <f t="shared" si="18"/>
        <v>100.52417016535765</v>
      </c>
      <c r="AN18" s="13">
        <f t="shared" si="19"/>
        <v>114.71179921500152</v>
      </c>
      <c r="AO18" s="14">
        <f t="shared" si="20"/>
        <v>128.85677207109984</v>
      </c>
    </row>
    <row r="19" spans="1:41" x14ac:dyDescent="0.4">
      <c r="A19" s="12">
        <v>25</v>
      </c>
      <c r="B19" s="22">
        <f t="shared" si="29"/>
        <v>91629.073187415517</v>
      </c>
      <c r="C19" s="6">
        <f t="shared" si="0"/>
        <v>92028.275314369239</v>
      </c>
      <c r="D19" s="7">
        <f t="shared" si="0"/>
        <v>92425.890152333188</v>
      </c>
      <c r="E19" s="8">
        <f t="shared" si="0"/>
        <v>92821.930273942882</v>
      </c>
      <c r="F19" s="6">
        <f t="shared" si="0"/>
        <v>93216.408103044523</v>
      </c>
      <c r="G19" s="7">
        <f t="shared" si="0"/>
        <v>93609.335917033473</v>
      </c>
      <c r="H19" s="8">
        <f t="shared" si="0"/>
        <v>94000.725849147115</v>
      </c>
      <c r="I19" s="6">
        <f t="shared" si="0"/>
        <v>94390.589890712843</v>
      </c>
      <c r="J19" s="7">
        <f t="shared" si="0"/>
        <v>94778.93989335261</v>
      </c>
      <c r="K19" s="8">
        <f t="shared" si="0"/>
        <v>95165.78757114464</v>
      </c>
      <c r="L19" s="27">
        <f t="shared" si="30"/>
        <v>39.99200213268341</v>
      </c>
      <c r="M19" s="13">
        <f t="shared" si="31"/>
        <v>79.649546225962695</v>
      </c>
      <c r="N19" s="14">
        <f t="shared" si="32"/>
        <v>118.97681355888199</v>
      </c>
      <c r="O19" s="27">
        <f t="shared" si="33"/>
        <v>157.97791595183662</v>
      </c>
      <c r="P19" s="13">
        <f t="shared" si="34"/>
        <v>196.65689720408409</v>
      </c>
      <c r="Q19" s="14">
        <f t="shared" si="35"/>
        <v>235.0177344953554</v>
      </c>
      <c r="R19" s="27">
        <f t="shared" si="36"/>
        <v>273.06433975322579</v>
      </c>
      <c r="S19" s="13">
        <f t="shared" si="37"/>
        <v>310.80056098672503</v>
      </c>
      <c r="T19" s="14">
        <f t="shared" si="38"/>
        <v>348.23018358745321</v>
      </c>
      <c r="V19" s="29">
        <v>70</v>
      </c>
      <c r="W19" s="22">
        <f t="shared" si="2"/>
        <v>194591.01490553134</v>
      </c>
      <c r="X19" s="6">
        <f t="shared" si="3"/>
        <v>194733.77010464988</v>
      </c>
      <c r="Y19" s="7">
        <f t="shared" si="4"/>
        <v>194876.32180377198</v>
      </c>
      <c r="Z19" s="8">
        <f t="shared" si="5"/>
        <v>195018.67058225736</v>
      </c>
      <c r="AA19" s="6">
        <f t="shared" si="6"/>
        <v>195160.8170169951</v>
      </c>
      <c r="AB19" s="7">
        <f t="shared" si="7"/>
        <v>195302.76168241774</v>
      </c>
      <c r="AC19" s="8">
        <f t="shared" si="8"/>
        <v>195444.50515051506</v>
      </c>
      <c r="AD19" s="6">
        <f t="shared" si="9"/>
        <v>195586.04799084814</v>
      </c>
      <c r="AE19" s="7">
        <f t="shared" si="10"/>
        <v>195727.39077056284</v>
      </c>
      <c r="AF19" s="8">
        <f t="shared" si="11"/>
        <v>195868.5340544036</v>
      </c>
      <c r="AG19" s="27">
        <f t="shared" si="12"/>
        <v>14.284693974710535</v>
      </c>
      <c r="AH19" s="13">
        <f t="shared" si="13"/>
        <v>28.52660124891554</v>
      </c>
      <c r="AI19" s="14">
        <f t="shared" si="14"/>
        <v>42.725913916365243</v>
      </c>
      <c r="AJ19" s="27">
        <f t="shared" si="15"/>
        <v>56.882822921703337</v>
      </c>
      <c r="AK19" s="13">
        <f t="shared" si="16"/>
        <v>70.99751806925633</v>
      </c>
      <c r="AL19" s="14">
        <f t="shared" si="17"/>
        <v>85.070188031269936</v>
      </c>
      <c r="AM19" s="27">
        <f t="shared" si="18"/>
        <v>99.101020356669324</v>
      </c>
      <c r="AN19" s="13">
        <f t="shared" si="19"/>
        <v>113.09020147903357</v>
      </c>
      <c r="AO19" s="14">
        <f t="shared" si="20"/>
        <v>127.03791672523948</v>
      </c>
    </row>
    <row r="20" spans="1:41" x14ac:dyDescent="0.4">
      <c r="A20" s="12">
        <v>26</v>
      </c>
      <c r="B20" s="22">
        <f t="shared" si="29"/>
        <v>95551.144502743628</v>
      </c>
      <c r="C20" s="6">
        <f t="shared" si="29"/>
        <v>95935.022133460196</v>
      </c>
      <c r="D20" s="7">
        <f t="shared" si="29"/>
        <v>96317.43177730056</v>
      </c>
      <c r="E20" s="8">
        <f t="shared" si="29"/>
        <v>96698.38461896732</v>
      </c>
      <c r="F20" s="6">
        <f t="shared" si="29"/>
        <v>97077.891715822479</v>
      </c>
      <c r="G20" s="7">
        <f t="shared" si="29"/>
        <v>97455.963999813073</v>
      </c>
      <c r="H20" s="8">
        <f t="shared" si="29"/>
        <v>97832.612279360779</v>
      </c>
      <c r="I20" s="6">
        <f t="shared" si="29"/>
        <v>98207.847241215815</v>
      </c>
      <c r="J20" s="7">
        <f t="shared" si="29"/>
        <v>98581.679452276541</v>
      </c>
      <c r="K20" s="8">
        <f t="shared" si="29"/>
        <v>98954.119361374775</v>
      </c>
      <c r="L20" s="27">
        <f t="shared" si="30"/>
        <v>38.454143907831167</v>
      </c>
      <c r="M20" s="13">
        <f t="shared" si="31"/>
        <v>76.599007958255243</v>
      </c>
      <c r="N20" s="14">
        <f t="shared" si="32"/>
        <v>114.43831117311493</v>
      </c>
      <c r="O20" s="27">
        <f t="shared" si="33"/>
        <v>151.97571314161178</v>
      </c>
      <c r="P20" s="13">
        <f t="shared" si="34"/>
        <v>189.21481520378438</v>
      </c>
      <c r="Q20" s="14">
        <f t="shared" si="35"/>
        <v>226.15916160565394</v>
      </c>
      <c r="R20" s="27">
        <f t="shared" si="36"/>
        <v>262.81224062695401</v>
      </c>
      <c r="S20" s="13">
        <f t="shared" si="37"/>
        <v>299.17748568225943</v>
      </c>
      <c r="T20" s="14">
        <f t="shared" si="38"/>
        <v>335.25827639621275</v>
      </c>
      <c r="V20" s="12">
        <v>71</v>
      </c>
      <c r="W20" s="22">
        <f t="shared" si="2"/>
        <v>196009.47840472698</v>
      </c>
      <c r="X20" s="6">
        <f t="shared" si="3"/>
        <v>196150.22438151494</v>
      </c>
      <c r="Y20" s="7">
        <f t="shared" si="4"/>
        <v>196290.77254238844</v>
      </c>
      <c r="Z20" s="8">
        <f t="shared" si="5"/>
        <v>196431.12344262045</v>
      </c>
      <c r="AA20" s="6">
        <f t="shared" si="6"/>
        <v>196571.27763514931</v>
      </c>
      <c r="AB20" s="7">
        <f t="shared" si="7"/>
        <v>196711.23567059165</v>
      </c>
      <c r="AC20" s="8">
        <f t="shared" si="8"/>
        <v>196850.99809725545</v>
      </c>
      <c r="AD20" s="6">
        <f t="shared" si="9"/>
        <v>196990.5654611529</v>
      </c>
      <c r="AE20" s="7">
        <f t="shared" si="10"/>
        <v>197129.9383060133</v>
      </c>
      <c r="AF20" s="8">
        <f t="shared" si="11"/>
        <v>197269.11717329553</v>
      </c>
      <c r="AG20" s="27">
        <f t="shared" si="12"/>
        <v>14.083515268692281</v>
      </c>
      <c r="AH20" s="13">
        <f t="shared" si="13"/>
        <v>28.125439645402366</v>
      </c>
      <c r="AI20" s="14">
        <f t="shared" si="14"/>
        <v>42.12595723324921</v>
      </c>
      <c r="AJ20" s="27">
        <f t="shared" si="15"/>
        <v>56.085251049546059</v>
      </c>
      <c r="AK20" s="13">
        <f t="shared" si="16"/>
        <v>70.003503033774905</v>
      </c>
      <c r="AL20" s="14">
        <f t="shared" si="17"/>
        <v>83.880894055619137</v>
      </c>
      <c r="AM20" s="27">
        <f t="shared" si="18"/>
        <v>97.717603922763374</v>
      </c>
      <c r="AN20" s="13">
        <f t="shared" si="19"/>
        <v>111.51381138866418</v>
      </c>
      <c r="AO20" s="14">
        <f t="shared" si="20"/>
        <v>125.26969416017528</v>
      </c>
    </row>
    <row r="21" spans="1:41" x14ac:dyDescent="0.4">
      <c r="A21" s="12">
        <v>27</v>
      </c>
      <c r="B21" s="22">
        <f t="shared" si="29"/>
        <v>99325.17730102835</v>
      </c>
      <c r="C21" s="6">
        <f t="shared" si="29"/>
        <v>99694.863489160954</v>
      </c>
      <c r="D21" s="7">
        <f t="shared" si="29"/>
        <v>100063.1880307906</v>
      </c>
      <c r="E21" s="8">
        <f t="shared" si="29"/>
        <v>100430.16091968684</v>
      </c>
      <c r="F21" s="6">
        <f t="shared" si="29"/>
        <v>100795.79203999789</v>
      </c>
      <c r="G21" s="7">
        <f t="shared" si="29"/>
        <v>101160.09116784799</v>
      </c>
      <c r="H21" s="8">
        <f t="shared" si="29"/>
        <v>101523.06797290586</v>
      </c>
      <c r="I21" s="6">
        <f t="shared" si="29"/>
        <v>101884.73201992472</v>
      </c>
      <c r="J21" s="7">
        <f t="shared" si="29"/>
        <v>102245.09277025457</v>
      </c>
      <c r="K21" s="8">
        <f t="shared" si="29"/>
        <v>102604.15958332742</v>
      </c>
      <c r="L21" s="27">
        <f t="shared" si="30"/>
        <v>37.030180019515683</v>
      </c>
      <c r="M21" s="13">
        <f t="shared" si="31"/>
        <v>73.773518653950305</v>
      </c>
      <c r="N21" s="14">
        <f t="shared" si="32"/>
        <v>110.23333837167593</v>
      </c>
      <c r="O21" s="27">
        <f t="shared" si="33"/>
        <v>146.41291048894345</v>
      </c>
      <c r="P21" s="13">
        <f t="shared" si="34"/>
        <v>182.31545615149662</v>
      </c>
      <c r="Q21" s="14">
        <f t="shared" si="35"/>
        <v>217.94414729320852</v>
      </c>
      <c r="R21" s="27">
        <f t="shared" si="36"/>
        <v>253.30210757305031</v>
      </c>
      <c r="S21" s="13">
        <f t="shared" si="37"/>
        <v>288.39241329047945</v>
      </c>
      <c r="T21" s="14">
        <f t="shared" si="38"/>
        <v>323.21809428061533</v>
      </c>
      <c r="V21" s="29">
        <v>72</v>
      </c>
      <c r="W21" s="22">
        <f t="shared" si="2"/>
        <v>197408.10260220096</v>
      </c>
      <c r="X21" s="6">
        <f t="shared" si="3"/>
        <v>197546.89512968578</v>
      </c>
      <c r="Y21" s="7">
        <f t="shared" si="4"/>
        <v>197685.49529047348</v>
      </c>
      <c r="Z21" s="8">
        <f t="shared" si="5"/>
        <v>197823.90361706735</v>
      </c>
      <c r="AA21" s="6">
        <f t="shared" si="6"/>
        <v>197962.12063976252</v>
      </c>
      <c r="AB21" s="7">
        <f t="shared" si="7"/>
        <v>198100.14688665833</v>
      </c>
      <c r="AC21" s="8">
        <f t="shared" si="8"/>
        <v>198237.98288367048</v>
      </c>
      <c r="AD21" s="6">
        <f t="shared" si="9"/>
        <v>198375.62915454281</v>
      </c>
      <c r="AE21" s="7">
        <f t="shared" si="10"/>
        <v>198513.08622085946</v>
      </c>
      <c r="AF21" s="8">
        <f t="shared" si="11"/>
        <v>198650.3546020567</v>
      </c>
      <c r="AG21" s="27">
        <f t="shared" si="12"/>
        <v>13.887924472015584</v>
      </c>
      <c r="AH21" s="13">
        <f t="shared" si="13"/>
        <v>27.735404421313433</v>
      </c>
      <c r="AI21" s="14">
        <f t="shared" si="14"/>
        <v>41.542616397491656</v>
      </c>
      <c r="AJ21" s="27">
        <f t="shared" si="15"/>
        <v>55.309735923248809</v>
      </c>
      <c r="AK21" s="13">
        <f t="shared" si="16"/>
        <v>69.036937502038199</v>
      </c>
      <c r="AL21" s="14">
        <f t="shared" si="17"/>
        <v>82.724394625227433</v>
      </c>
      <c r="AM21" s="27">
        <f t="shared" si="18"/>
        <v>96.37227977940347</v>
      </c>
      <c r="AN21" s="13">
        <f t="shared" si="19"/>
        <v>109.98076445399784</v>
      </c>
      <c r="AO21" s="14">
        <f t="shared" si="20"/>
        <v>123.55001914812601</v>
      </c>
    </row>
    <row r="22" spans="1:41" x14ac:dyDescent="0.4">
      <c r="A22" s="12">
        <v>28</v>
      </c>
      <c r="B22" s="22">
        <f t="shared" si="29"/>
        <v>102961.94171811584</v>
      </c>
      <c r="C22" s="6">
        <f t="shared" si="29"/>
        <v>103318.44833456544</v>
      </c>
      <c r="D22" s="7">
        <f t="shared" si="29"/>
        <v>103673.68849500222</v>
      </c>
      <c r="E22" s="8">
        <f t="shared" si="29"/>
        <v>104027.67116551464</v>
      </c>
      <c r="F22" s="6">
        <f t="shared" si="29"/>
        <v>104380.40521731146</v>
      </c>
      <c r="G22" s="7">
        <f t="shared" si="29"/>
        <v>104731.89942805591</v>
      </c>
      <c r="H22" s="8">
        <f t="shared" si="29"/>
        <v>105082.16248317613</v>
      </c>
      <c r="I22" s="6">
        <f t="shared" si="29"/>
        <v>105431.20297715298</v>
      </c>
      <c r="J22" s="7">
        <f t="shared" si="29"/>
        <v>105779.02941478547</v>
      </c>
      <c r="K22" s="8">
        <f t="shared" si="29"/>
        <v>106125.65021243408</v>
      </c>
      <c r="L22" s="27">
        <f t="shared" si="30"/>
        <v>35.707909681324963</v>
      </c>
      <c r="M22" s="13">
        <f t="shared" si="31"/>
        <v>71.149060276395176</v>
      </c>
      <c r="N22" s="14">
        <f t="shared" si="32"/>
        <v>106.32643213302072</v>
      </c>
      <c r="O22" s="27">
        <f t="shared" si="33"/>
        <v>141.24296133423923</v>
      </c>
      <c r="P22" s="13">
        <f t="shared" si="34"/>
        <v>175.90154051796708</v>
      </c>
      <c r="Q22" s="14">
        <f t="shared" si="35"/>
        <v>210.30501967787859</v>
      </c>
      <c r="R22" s="27">
        <f t="shared" si="36"/>
        <v>244.45620694717218</v>
      </c>
      <c r="S22" s="13">
        <f t="shared" si="37"/>
        <v>278.35786936464137</v>
      </c>
      <c r="T22" s="14">
        <f t="shared" si="38"/>
        <v>312.01273362436041</v>
      </c>
      <c r="V22" s="12">
        <v>73</v>
      </c>
      <c r="W22" s="22">
        <f t="shared" si="2"/>
        <v>198787.43481543454</v>
      </c>
      <c r="X22" s="6">
        <f t="shared" si="3"/>
        <v>198924.32737616872</v>
      </c>
      <c r="Y22" s="7">
        <f t="shared" si="4"/>
        <v>199061.03279732203</v>
      </c>
      <c r="Z22" s="8">
        <f t="shared" si="5"/>
        <v>199197.55158985601</v>
      </c>
      <c r="AA22" s="6">
        <f t="shared" si="6"/>
        <v>199333.88426264242</v>
      </c>
      <c r="AB22" s="7">
        <f t="shared" si="7"/>
        <v>199470.03132247453</v>
      </c>
      <c r="AC22" s="8">
        <f t="shared" si="8"/>
        <v>199605.99327407847</v>
      </c>
      <c r="AD22" s="6">
        <f t="shared" si="9"/>
        <v>199741.77062012456</v>
      </c>
      <c r="AE22" s="7">
        <f t="shared" si="10"/>
        <v>199877.36386123815</v>
      </c>
      <c r="AF22" s="8">
        <f t="shared" si="11"/>
        <v>200012.77349601104</v>
      </c>
      <c r="AG22" s="27">
        <f t="shared" si="12"/>
        <v>13.697691960347584</v>
      </c>
      <c r="AH22" s="13">
        <f t="shared" si="13"/>
        <v>27.356039016187424</v>
      </c>
      <c r="AI22" s="14">
        <f t="shared" si="14"/>
        <v>40.975210571254138</v>
      </c>
      <c r="AJ22" s="27">
        <f t="shared" si="15"/>
        <v>54.555375057447236</v>
      </c>
      <c r="AK22" s="13">
        <f t="shared" si="16"/>
        <v>68.096699941670522</v>
      </c>
      <c r="AL22" s="14">
        <f t="shared" si="17"/>
        <v>81.599351732933428</v>
      </c>
      <c r="AM22" s="27">
        <f t="shared" si="18"/>
        <v>95.063495989190415</v>
      </c>
      <c r="AN22" s="13">
        <f t="shared" si="19"/>
        <v>108.48929732383112</v>
      </c>
      <c r="AO22" s="14">
        <f t="shared" si="20"/>
        <v>121.87691941292724</v>
      </c>
    </row>
    <row r="23" spans="1:41" x14ac:dyDescent="0.4">
      <c r="A23" s="12">
        <v>29</v>
      </c>
      <c r="B23" s="22">
        <f t="shared" si="29"/>
        <v>106471.07369924284</v>
      </c>
      <c r="C23" s="6">
        <f t="shared" si="29"/>
        <v>106815.30811834012</v>
      </c>
      <c r="D23" s="7">
        <f t="shared" si="29"/>
        <v>107158.36162801906</v>
      </c>
      <c r="E23" s="8">
        <f t="shared" si="29"/>
        <v>107500.2423028976</v>
      </c>
      <c r="F23" s="6">
        <f t="shared" si="29"/>
        <v>107840.95813505903</v>
      </c>
      <c r="G23" s="7">
        <f t="shared" si="29"/>
        <v>108180.51703517284</v>
      </c>
      <c r="H23" s="8">
        <f t="shared" si="29"/>
        <v>108518.92683359692</v>
      </c>
      <c r="I23" s="6">
        <f t="shared" si="29"/>
        <v>108856.19528146082</v>
      </c>
      <c r="J23" s="7">
        <f t="shared" si="29"/>
        <v>109192.33005173132</v>
      </c>
      <c r="K23" s="8">
        <f t="shared" si="29"/>
        <v>109527.33874025951</v>
      </c>
      <c r="L23" s="27">
        <f t="shared" si="30"/>
        <v>34.476814683846897</v>
      </c>
      <c r="M23" s="13">
        <f t="shared" si="31"/>
        <v>68.704915103822714</v>
      </c>
      <c r="N23" s="14">
        <f t="shared" si="32"/>
        <v>102.68698489184317</v>
      </c>
      <c r="O23" s="27">
        <f t="shared" si="33"/>
        <v>136.42566918139346</v>
      </c>
      <c r="P23" s="13">
        <f t="shared" si="34"/>
        <v>169.92357529599394</v>
      </c>
      <c r="Q23" s="14">
        <f t="shared" si="35"/>
        <v>203.18327342269185</v>
      </c>
      <c r="R23" s="27">
        <f t="shared" si="36"/>
        <v>236.20729727158323</v>
      </c>
      <c r="S23" s="13">
        <f t="shared" si="37"/>
        <v>268.99814472089929</v>
      </c>
      <c r="T23" s="14">
        <f t="shared" si="38"/>
        <v>301.55827844877786</v>
      </c>
      <c r="V23" s="29">
        <v>74</v>
      </c>
      <c r="W23" s="22">
        <f t="shared" si="2"/>
        <v>200148.00002101244</v>
      </c>
      <c r="X23" s="6">
        <f t="shared" si="3"/>
        <v>200283.04393079955</v>
      </c>
      <c r="Y23" s="7">
        <f t="shared" si="4"/>
        <v>200417.90571792889</v>
      </c>
      <c r="Z23" s="8">
        <f t="shared" si="5"/>
        <v>200552.5858729668</v>
      </c>
      <c r="AA23" s="6">
        <f t="shared" si="6"/>
        <v>200687.08488450007</v>
      </c>
      <c r="AB23" s="7">
        <f t="shared" si="7"/>
        <v>200821.40323914684</v>
      </c>
      <c r="AC23" s="8">
        <f t="shared" si="8"/>
        <v>200955.54142156694</v>
      </c>
      <c r="AD23" s="6">
        <f t="shared" si="9"/>
        <v>201089.4999144726</v>
      </c>
      <c r="AE23" s="7">
        <f t="shared" si="10"/>
        <v>201223.27919863857</v>
      </c>
      <c r="AF23" s="8">
        <f t="shared" si="11"/>
        <v>201356.87975291282</v>
      </c>
      <c r="AG23" s="27">
        <f t="shared" si="12"/>
        <v>13.512600520509295</v>
      </c>
      <c r="AH23" s="13">
        <f t="shared" si="13"/>
        <v>26.986911511747167</v>
      </c>
      <c r="AI23" s="14">
        <f t="shared" si="14"/>
        <v>40.423095612117322</v>
      </c>
      <c r="AJ23" s="27">
        <f t="shared" si="15"/>
        <v>53.821314539236482</v>
      </c>
      <c r="AK23" s="13">
        <f t="shared" si="16"/>
        <v>67.181729097181233</v>
      </c>
      <c r="AL23" s="14">
        <f t="shared" si="17"/>
        <v>80.504499182192376</v>
      </c>
      <c r="AM23" s="27">
        <f t="shared" si="18"/>
        <v>93.789783789514331</v>
      </c>
      <c r="AN23" s="13">
        <f t="shared" si="19"/>
        <v>107.03774101959425</v>
      </c>
      <c r="AO23" s="14">
        <f t="shared" si="20"/>
        <v>120.24852808442665</v>
      </c>
    </row>
    <row r="24" spans="1:41" x14ac:dyDescent="0.4">
      <c r="A24" s="12">
        <v>30</v>
      </c>
      <c r="B24" s="22">
        <f t="shared" si="29"/>
        <v>109861.22886681098</v>
      </c>
      <c r="C24" s="6">
        <f t="shared" si="29"/>
        <v>110194.00787607842</v>
      </c>
      <c r="D24" s="7">
        <f t="shared" si="29"/>
        <v>110525.68313867784</v>
      </c>
      <c r="E24" s="8">
        <f t="shared" si="29"/>
        <v>110856.26195212777</v>
      </c>
      <c r="F24" s="6">
        <f t="shared" si="29"/>
        <v>111185.75154181302</v>
      </c>
      <c r="G24" s="7">
        <f t="shared" si="29"/>
        <v>111514.15906193203</v>
      </c>
      <c r="H24" s="8">
        <f t="shared" si="29"/>
        <v>111841.49159642894</v>
      </c>
      <c r="I24" s="6">
        <f t="shared" si="29"/>
        <v>112167.75615991057</v>
      </c>
      <c r="J24" s="7">
        <f t="shared" si="29"/>
        <v>112492.95969854831</v>
      </c>
      <c r="K24" s="8">
        <f t="shared" si="29"/>
        <v>112817.1090909654</v>
      </c>
      <c r="L24" s="27">
        <f t="shared" si="30"/>
        <v>33.327779012004612</v>
      </c>
      <c r="M24" s="13">
        <f t="shared" si="31"/>
        <v>66.42311768628133</v>
      </c>
      <c r="N24" s="14">
        <f t="shared" si="32"/>
        <v>99.288441054261057</v>
      </c>
      <c r="O24" s="27">
        <f t="shared" si="33"/>
        <v>131.92614050627162</v>
      </c>
      <c r="P24" s="13">
        <f t="shared" si="34"/>
        <v>164.33857437301776</v>
      </c>
      <c r="Q24" s="14">
        <f t="shared" si="35"/>
        <v>196.52806849536137</v>
      </c>
      <c r="R24" s="27">
        <f t="shared" si="36"/>
        <v>228.49691678251838</v>
      </c>
      <c r="S24" s="13">
        <f t="shared" si="37"/>
        <v>260.24738175817765</v>
      </c>
      <c r="T24" s="14">
        <f t="shared" si="38"/>
        <v>291.78169509617146</v>
      </c>
      <c r="V24" s="12">
        <v>75</v>
      </c>
      <c r="W24" s="22">
        <f t="shared" si="2"/>
        <v>201490.30205422646</v>
      </c>
      <c r="X24" s="6">
        <f t="shared" si="3"/>
        <v>201623.54657760434</v>
      </c>
      <c r="Y24" s="7">
        <f t="shared" si="4"/>
        <v>201756.61379617482</v>
      </c>
      <c r="Z24" s="8">
        <f t="shared" si="5"/>
        <v>201889.50418118021</v>
      </c>
      <c r="AA24" s="6">
        <f t="shared" si="6"/>
        <v>202022.21820198648</v>
      </c>
      <c r="AB24" s="7">
        <f t="shared" si="7"/>
        <v>202154.75632609334</v>
      </c>
      <c r="AC24" s="8">
        <f t="shared" si="8"/>
        <v>202287.11901914416</v>
      </c>
      <c r="AD24" s="6">
        <f t="shared" si="9"/>
        <v>202419.30674493575</v>
      </c>
      <c r="AE24" s="7">
        <f t="shared" si="10"/>
        <v>202551.31996542803</v>
      </c>
      <c r="AF24" s="8">
        <f t="shared" si="11"/>
        <v>202683.15914075385</v>
      </c>
      <c r="AG24" s="27">
        <f t="shared" si="12"/>
        <v>13.332444523461163</v>
      </c>
      <c r="AH24" s="13">
        <f t="shared" si="13"/>
        <v>26.627612991840579</v>
      </c>
      <c r="AI24" s="14">
        <f t="shared" si="14"/>
        <v>39.885661633627024</v>
      </c>
      <c r="AJ24" s="27">
        <f t="shared" si="15"/>
        <v>53.10674580471823</v>
      </c>
      <c r="AK24" s="13">
        <f t="shared" si="16"/>
        <v>66.291019994707312</v>
      </c>
      <c r="AL24" s="14">
        <f t="shared" si="17"/>
        <v>79.438637832965469</v>
      </c>
      <c r="AM24" s="27">
        <f t="shared" si="18"/>
        <v>92.549752094288124</v>
      </c>
      <c r="AN24" s="13">
        <f t="shared" si="19"/>
        <v>105.62451470518135</v>
      </c>
      <c r="AO24" s="14">
        <f t="shared" si="20"/>
        <v>118.66307674953714</v>
      </c>
    </row>
    <row r="25" spans="1:41" x14ac:dyDescent="0.4">
      <c r="A25" s="12">
        <v>31</v>
      </c>
      <c r="B25" s="22">
        <f t="shared" si="29"/>
        <v>113140.21114911007</v>
      </c>
      <c r="C25" s="6">
        <f t="shared" si="29"/>
        <v>113462.27261911429</v>
      </c>
      <c r="D25" s="7">
        <f t="shared" si="29"/>
        <v>113783.30018213911</v>
      </c>
      <c r="E25" s="8">
        <f t="shared" si="29"/>
        <v>114103.30045520618</v>
      </c>
      <c r="F25" s="6">
        <f t="shared" si="29"/>
        <v>114422.27999201619</v>
      </c>
      <c r="G25" s="7">
        <f t="shared" si="29"/>
        <v>114740.24528375418</v>
      </c>
      <c r="H25" s="8">
        <f t="shared" si="29"/>
        <v>115057.20275988207</v>
      </c>
      <c r="I25" s="6">
        <f t="shared" si="29"/>
        <v>115373.15878891891</v>
      </c>
      <c r="J25" s="7">
        <f t="shared" si="29"/>
        <v>115688.11967920855</v>
      </c>
      <c r="K25" s="8">
        <f t="shared" si="29"/>
        <v>116002.09167967533</v>
      </c>
      <c r="L25" s="27">
        <f t="shared" si="30"/>
        <v>32.25286272111407</v>
      </c>
      <c r="M25" s="13">
        <f t="shared" si="31"/>
        <v>64.288012500212062</v>
      </c>
      <c r="N25" s="14">
        <f t="shared" si="32"/>
        <v>96.107647955053835</v>
      </c>
      <c r="O25" s="27">
        <f t="shared" si="33"/>
        <v>127.71393817671924</v>
      </c>
      <c r="P25" s="13">
        <f t="shared" si="34"/>
        <v>159.10902322418406</v>
      </c>
      <c r="Q25" s="14">
        <f t="shared" si="35"/>
        <v>190.29501460860774</v>
      </c>
      <c r="R25" s="27">
        <f t="shared" si="36"/>
        <v>221.27399576820608</v>
      </c>
      <c r="S25" s="13">
        <f t="shared" si="37"/>
        <v>252.04802253351954</v>
      </c>
      <c r="T25" s="14">
        <f t="shared" si="38"/>
        <v>282.61912358349946</v>
      </c>
      <c r="V25" s="29">
        <v>76</v>
      </c>
      <c r="W25" s="22">
        <f t="shared" si="2"/>
        <v>202814.82472922857</v>
      </c>
      <c r="X25" s="6">
        <f t="shared" si="3"/>
        <v>202946.31718735947</v>
      </c>
      <c r="Y25" s="7">
        <f t="shared" si="4"/>
        <v>203077.63696985549</v>
      </c>
      <c r="Z25" s="8">
        <f t="shared" si="5"/>
        <v>203208.78452963656</v>
      </c>
      <c r="AA25" s="6">
        <f t="shared" si="6"/>
        <v>203339.76031784294</v>
      </c>
      <c r="AB25" s="7">
        <f t="shared" si="7"/>
        <v>203470.56478384446</v>
      </c>
      <c r="AC25" s="8">
        <f t="shared" si="8"/>
        <v>203601.19837525001</v>
      </c>
      <c r="AD25" s="6">
        <f t="shared" si="9"/>
        <v>203731.66153791652</v>
      </c>
      <c r="AE25" s="7">
        <f t="shared" si="10"/>
        <v>203861.9547159581</v>
      </c>
      <c r="AF25" s="8">
        <f t="shared" si="11"/>
        <v>203992.07835175525</v>
      </c>
      <c r="AG25" s="27">
        <f t="shared" si="12"/>
        <v>13.157029161782702</v>
      </c>
      <c r="AH25" s="13">
        <f t="shared" si="13"/>
        <v>26.277756030845921</v>
      </c>
      <c r="AI25" s="14">
        <f t="shared" si="14"/>
        <v>39.362330758187454</v>
      </c>
      <c r="AJ25" s="27">
        <f t="shared" si="15"/>
        <v>52.410902667266782</v>
      </c>
      <c r="AK25" s="13">
        <f t="shared" si="16"/>
        <v>65.423620259651216</v>
      </c>
      <c r="AL25" s="14">
        <f t="shared" si="17"/>
        <v>78.400631220865762</v>
      </c>
      <c r="AM25" s="27">
        <f t="shared" si="18"/>
        <v>91.342082425748231</v>
      </c>
      <c r="AN25" s="13">
        <f t="shared" si="19"/>
        <v>104.24811994409538</v>
      </c>
      <c r="AO25" s="14">
        <f t="shared" si="20"/>
        <v>117.11888904630905</v>
      </c>
    </row>
    <row r="26" spans="1:41" x14ac:dyDescent="0.4">
      <c r="A26" s="12">
        <v>32</v>
      </c>
      <c r="B26" s="22">
        <f t="shared" si="29"/>
        <v>116315.08098056809</v>
      </c>
      <c r="C26" s="6">
        <f t="shared" si="29"/>
        <v>116627.09371419244</v>
      </c>
      <c r="D26" s="7">
        <f t="shared" si="29"/>
        <v>116938.13595563169</v>
      </c>
      <c r="E26" s="8">
        <f t="shared" si="29"/>
        <v>117248.2137234565</v>
      </c>
      <c r="F26" s="6">
        <f t="shared" si="29"/>
        <v>117557.33298042382</v>
      </c>
      <c r="G26" s="7">
        <f t="shared" si="29"/>
        <v>117865.49963416462</v>
      </c>
      <c r="H26" s="8">
        <f t="shared" si="29"/>
        <v>118172.71953786163</v>
      </c>
      <c r="I26" s="6">
        <f t="shared" si="29"/>
        <v>118478.99849091622</v>
      </c>
      <c r="J26" s="7">
        <f t="shared" si="29"/>
        <v>118784.34223960523</v>
      </c>
      <c r="K26" s="8">
        <f t="shared" si="29"/>
        <v>119088.75647772805</v>
      </c>
      <c r="L26" s="27">
        <f t="shared" si="30"/>
        <v>31.245118204504251</v>
      </c>
      <c r="M26" s="13">
        <f t="shared" si="31"/>
        <v>62.285894259082852</v>
      </c>
      <c r="N26" s="14">
        <f t="shared" si="32"/>
        <v>93.12432769840234</v>
      </c>
      <c r="O26" s="27">
        <f t="shared" si="33"/>
        <v>123.76239203500154</v>
      </c>
      <c r="P26" s="13">
        <f t="shared" si="34"/>
        <v>154.20203518152994</v>
      </c>
      <c r="Q26" s="14">
        <f t="shared" si="35"/>
        <v>184.44517986474966</v>
      </c>
      <c r="R26" s="27">
        <f t="shared" si="36"/>
        <v>214.493724031694</v>
      </c>
      <c r="S26" s="13">
        <f t="shared" si="37"/>
        <v>244.34954124758951</v>
      </c>
      <c r="T26" s="14">
        <f t="shared" si="38"/>
        <v>274.01448108676414</v>
      </c>
      <c r="V26" s="12">
        <v>77</v>
      </c>
      <c r="W26" s="22">
        <f t="shared" si="2"/>
        <v>204122.03288596382</v>
      </c>
      <c r="X26" s="6">
        <f t="shared" si="3"/>
        <v>204251.81875752384</v>
      </c>
      <c r="Y26" s="7">
        <f t="shared" si="4"/>
        <v>204381.43640366846</v>
      </c>
      <c r="Z26" s="8">
        <f t="shared" si="5"/>
        <v>204510.88625993306</v>
      </c>
      <c r="AA26" s="6">
        <f t="shared" si="6"/>
        <v>204640.16876016359</v>
      </c>
      <c r="AB26" s="7">
        <f t="shared" si="7"/>
        <v>204769.28433652554</v>
      </c>
      <c r="AC26" s="8">
        <f t="shared" si="8"/>
        <v>204898.23341951272</v>
      </c>
      <c r="AD26" s="6">
        <f t="shared" si="9"/>
        <v>205027.01643795561</v>
      </c>
      <c r="AE26" s="7">
        <f t="shared" si="10"/>
        <v>205155.63381903004</v>
      </c>
      <c r="AF26" s="8">
        <f t="shared" si="11"/>
        <v>205284.0859882657</v>
      </c>
      <c r="AG26" s="27">
        <f t="shared" si="12"/>
        <v>12.986169747484382</v>
      </c>
      <c r="AH26" s="13">
        <f t="shared" si="13"/>
        <v>25.936973300616955</v>
      </c>
      <c r="AI26" s="14">
        <f t="shared" si="14"/>
        <v>38.852555044228211</v>
      </c>
      <c r="AJ26" s="27">
        <f t="shared" si="15"/>
        <v>51.733058577461634</v>
      </c>
      <c r="AK26" s="13">
        <f t="shared" si="16"/>
        <v>64.578626719594467</v>
      </c>
      <c r="AL26" s="14">
        <f t="shared" si="17"/>
        <v>77.38940151501447</v>
      </c>
      <c r="AM26" s="27">
        <f t="shared" si="18"/>
        <v>90.165524238283979</v>
      </c>
      <c r="AN26" s="13">
        <f t="shared" si="19"/>
        <v>102.90713539996068</v>
      </c>
      <c r="AO26" s="14">
        <f t="shared" si="20"/>
        <v>115.6143747511087</v>
      </c>
    </row>
    <row r="27" spans="1:41" x14ac:dyDescent="0.4">
      <c r="A27" s="12">
        <v>33</v>
      </c>
      <c r="B27" s="22">
        <f t="shared" si="29"/>
        <v>119392.24684724346</v>
      </c>
      <c r="C27" s="6">
        <f t="shared" si="29"/>
        <v>119694.81893889715</v>
      </c>
      <c r="D27" s="7">
        <f t="shared" si="29"/>
        <v>119996.47829283973</v>
      </c>
      <c r="E27" s="8">
        <f t="shared" si="29"/>
        <v>120297.23039923525</v>
      </c>
      <c r="F27" s="6">
        <f t="shared" si="29"/>
        <v>120597.0806988609</v>
      </c>
      <c r="G27" s="7">
        <f t="shared" si="29"/>
        <v>120896.0345836975</v>
      </c>
      <c r="H27" s="8">
        <f t="shared" si="29"/>
        <v>121194.0973975113</v>
      </c>
      <c r="I27" s="6">
        <f t="shared" si="29"/>
        <v>121491.27443642705</v>
      </c>
      <c r="J27" s="7">
        <f t="shared" si="29"/>
        <v>121787.57094949276</v>
      </c>
      <c r="K27" s="8">
        <f t="shared" si="29"/>
        <v>122082.9921392359</v>
      </c>
      <c r="L27" s="27">
        <f t="shared" si="30"/>
        <v>30.298439862148371</v>
      </c>
      <c r="M27" s="13">
        <f t="shared" si="31"/>
        <v>60.404713404161157</v>
      </c>
      <c r="N27" s="14">
        <f t="shared" si="32"/>
        <v>90.320644406005158</v>
      </c>
      <c r="O27" s="27">
        <f t="shared" si="33"/>
        <v>120.04803362497478</v>
      </c>
      <c r="P27" s="13">
        <f t="shared" si="34"/>
        <v>149.58865915829665</v>
      </c>
      <c r="Q27" s="14">
        <f t="shared" si="35"/>
        <v>178.9442767984583</v>
      </c>
      <c r="R27" s="27">
        <f t="shared" si="36"/>
        <v>208.11662038245413</v>
      </c>
      <c r="S27" s="13">
        <f t="shared" si="37"/>
        <v>237.10740213378449</v>
      </c>
      <c r="T27" s="14">
        <f t="shared" si="38"/>
        <v>265.91831299869227</v>
      </c>
      <c r="V27" s="29">
        <v>78</v>
      </c>
      <c r="W27" s="22">
        <f t="shared" si="2"/>
        <v>205412.37336955461</v>
      </c>
      <c r="X27" s="6">
        <f t="shared" si="3"/>
        <v>205540.49638515947</v>
      </c>
      <c r="Y27" s="7">
        <f t="shared" si="4"/>
        <v>205668.455455722</v>
      </c>
      <c r="Z27" s="8">
        <f t="shared" si="5"/>
        <v>205796.25100027118</v>
      </c>
      <c r="AA27" s="6">
        <f t="shared" si="6"/>
        <v>205923.88343623167</v>
      </c>
      <c r="AB27" s="7">
        <f t="shared" si="7"/>
        <v>206051.35317943172</v>
      </c>
      <c r="AC27" s="8">
        <f t="shared" si="8"/>
        <v>206178.66064411151</v>
      </c>
      <c r="AD27" s="6">
        <f t="shared" si="9"/>
        <v>206305.80624293117</v>
      </c>
      <c r="AE27" s="7">
        <f t="shared" si="10"/>
        <v>206432.7903869788</v>
      </c>
      <c r="AF27" s="8">
        <f t="shared" si="11"/>
        <v>206559.6134857783</v>
      </c>
      <c r="AG27" s="27">
        <f t="shared" si="12"/>
        <v>12.81969106302131</v>
      </c>
      <c r="AH27" s="13">
        <f t="shared" si="13"/>
        <v>25.604916283773491</v>
      </c>
      <c r="AI27" s="14">
        <f t="shared" si="14"/>
        <v>38.355814572365489</v>
      </c>
      <c r="AJ27" s="27">
        <f t="shared" si="15"/>
        <v>51.072524092771346</v>
      </c>
      <c r="AK27" s="13">
        <f t="shared" si="16"/>
        <v>63.755182267923374</v>
      </c>
      <c r="AL27" s="14">
        <f t="shared" si="17"/>
        <v>76.403925784747116</v>
      </c>
      <c r="AM27" s="27">
        <f t="shared" si="18"/>
        <v>89.018890599021688</v>
      </c>
      <c r="AN27" s="13">
        <f t="shared" si="19"/>
        <v>101.60021194024011</v>
      </c>
      <c r="AO27" s="14">
        <f t="shared" si="20"/>
        <v>114.14802431646967</v>
      </c>
    </row>
    <row r="28" spans="1:41" x14ac:dyDescent="0.4">
      <c r="A28" s="12">
        <v>34</v>
      </c>
      <c r="B28" s="22">
        <f t="shared" si="29"/>
        <v>122377.54316221159</v>
      </c>
      <c r="C28" s="6">
        <f t="shared" si="29"/>
        <v>122671.22912954254</v>
      </c>
      <c r="D28" s="7">
        <f t="shared" si="29"/>
        <v>122964.05510745139</v>
      </c>
      <c r="E28" s="8">
        <f t="shared" si="29"/>
        <v>123256.02611778486</v>
      </c>
      <c r="F28" s="6">
        <f t="shared" si="29"/>
        <v>123547.14713853069</v>
      </c>
      <c r="G28" s="7">
        <f t="shared" si="29"/>
        <v>123837.42310432684</v>
      </c>
      <c r="H28" s="8">
        <f t="shared" si="29"/>
        <v>124126.85890696332</v>
      </c>
      <c r="I28" s="6">
        <f t="shared" si="29"/>
        <v>124415.45939587679</v>
      </c>
      <c r="J28" s="7">
        <f t="shared" si="29"/>
        <v>124703.22937863831</v>
      </c>
      <c r="K28" s="8">
        <f t="shared" si="29"/>
        <v>124990.17362143358</v>
      </c>
      <c r="L28" s="27">
        <f t="shared" si="30"/>
        <v>29.407440294249682</v>
      </c>
      <c r="M28" s="13">
        <f t="shared" si="31"/>
        <v>58.633833400715957</v>
      </c>
      <c r="N28" s="14">
        <f t="shared" si="32"/>
        <v>87.680847353462013</v>
      </c>
      <c r="O28" s="27">
        <f t="shared" si="33"/>
        <v>116.55012974351121</v>
      </c>
      <c r="P28" s="13">
        <f t="shared" si="34"/>
        <v>145.24330803149496</v>
      </c>
      <c r="Q28" s="14">
        <f t="shared" si="35"/>
        <v>173.76198985408701</v>
      </c>
      <c r="R28" s="27">
        <f t="shared" si="36"/>
        <v>202.10776332534442</v>
      </c>
      <c r="S28" s="13">
        <f t="shared" si="37"/>
        <v>230.28219733234437</v>
      </c>
      <c r="T28" s="14">
        <f t="shared" si="38"/>
        <v>258.28684182540746</v>
      </c>
      <c r="V28" s="12">
        <v>79</v>
      </c>
      <c r="W28" s="22">
        <f t="shared" si="2"/>
        <v>206686.2759472976</v>
      </c>
      <c r="X28" s="6">
        <f t="shared" si="3"/>
        <v>206812.77817795624</v>
      </c>
      <c r="Y28" s="7">
        <f t="shared" si="4"/>
        <v>206939.12058263345</v>
      </c>
      <c r="Z28" s="8">
        <f t="shared" si="5"/>
        <v>207065.30356467568</v>
      </c>
      <c r="AA28" s="6">
        <f t="shared" si="6"/>
        <v>207191.32752590443</v>
      </c>
      <c r="AB28" s="7">
        <f t="shared" si="7"/>
        <v>207317.19286662407</v>
      </c>
      <c r="AC28" s="8">
        <f t="shared" si="8"/>
        <v>207442.89998562916</v>
      </c>
      <c r="AD28" s="6">
        <f t="shared" si="9"/>
        <v>207568.4492802124</v>
      </c>
      <c r="AE28" s="7">
        <f t="shared" si="10"/>
        <v>207693.84114617173</v>
      </c>
      <c r="AF28" s="8">
        <f t="shared" si="11"/>
        <v>207819.07597781831</v>
      </c>
      <c r="AG28" s="27">
        <f t="shared" si="12"/>
        <v>12.657426762045361</v>
      </c>
      <c r="AH28" s="13">
        <f t="shared" si="13"/>
        <v>25.281254084868124</v>
      </c>
      <c r="AI28" s="14">
        <f t="shared" si="14"/>
        <v>37.871615677053342</v>
      </c>
      <c r="AJ28" s="27">
        <f t="shared" si="15"/>
        <v>50.428644538158551</v>
      </c>
      <c r="AK28" s="13">
        <f t="shared" si="16"/>
        <v>62.952472963486798</v>
      </c>
      <c r="AL28" s="14">
        <f t="shared" si="17"/>
        <v>75.443232548539527</v>
      </c>
      <c r="AM28" s="27">
        <f t="shared" si="18"/>
        <v>87.901054193760501</v>
      </c>
      <c r="AN28" s="13">
        <f t="shared" si="19"/>
        <v>100.32606810910511</v>
      </c>
      <c r="AO28" s="14">
        <f t="shared" si="20"/>
        <v>112.71840381875518</v>
      </c>
    </row>
    <row r="29" spans="1:41" x14ac:dyDescent="0.4">
      <c r="A29" s="12">
        <v>35</v>
      </c>
      <c r="B29" s="22">
        <f t="shared" si="29"/>
        <v>125276.29684953681</v>
      </c>
      <c r="C29" s="6">
        <f t="shared" si="29"/>
        <v>125561.60374777742</v>
      </c>
      <c r="D29" s="7">
        <f t="shared" si="29"/>
        <v>125846.09896100056</v>
      </c>
      <c r="E29" s="8">
        <f t="shared" si="29"/>
        <v>126129.78709452054</v>
      </c>
      <c r="F29" s="6">
        <f t="shared" si="29"/>
        <v>126412.67271456831</v>
      </c>
      <c r="G29" s="7">
        <f t="shared" si="29"/>
        <v>126694.76034873244</v>
      </c>
      <c r="H29" s="8">
        <f t="shared" si="29"/>
        <v>126976.05448639391</v>
      </c>
      <c r="I29" s="6">
        <f t="shared" si="29"/>
        <v>127256.55957915475</v>
      </c>
      <c r="J29" s="7">
        <f t="shared" si="29"/>
        <v>127536.28004126089</v>
      </c>
      <c r="K29" s="8">
        <f t="shared" si="29"/>
        <v>127815.22025001874</v>
      </c>
      <c r="L29" s="27">
        <f t="shared" si="30"/>
        <v>28.567347716045333</v>
      </c>
      <c r="M29" s="13">
        <f t="shared" si="31"/>
        <v>56.963829509579227</v>
      </c>
      <c r="N29" s="14">
        <f t="shared" si="32"/>
        <v>85.19097490949207</v>
      </c>
      <c r="O29" s="27">
        <f t="shared" si="33"/>
        <v>113.25029522992554</v>
      </c>
      <c r="P29" s="13">
        <f t="shared" si="34"/>
        <v>141.14328384076362</v>
      </c>
      <c r="Q29" s="14">
        <f t="shared" si="35"/>
        <v>168.87141643336508</v>
      </c>
      <c r="R29" s="27">
        <f t="shared" si="36"/>
        <v>196.43615128155216</v>
      </c>
      <c r="S29" s="13">
        <f t="shared" si="37"/>
        <v>223.8389294979861</v>
      </c>
      <c r="T29" s="14">
        <f t="shared" si="38"/>
        <v>251.08117528611911</v>
      </c>
      <c r="V29" s="29">
        <v>80</v>
      </c>
      <c r="W29" s="22">
        <f t="shared" si="2"/>
        <v>207944.15416798356</v>
      </c>
      <c r="X29" s="6">
        <f t="shared" si="3"/>
        <v>208069.07610802678</v>
      </c>
      <c r="Y29" s="7">
        <f t="shared" si="4"/>
        <v>208193.8421878423</v>
      </c>
      <c r="Z29" s="8">
        <f t="shared" si="5"/>
        <v>208318.45279586702</v>
      </c>
      <c r="AA29" s="6">
        <f t="shared" si="6"/>
        <v>208442.90831908747</v>
      </c>
      <c r="AB29" s="7">
        <f t="shared" si="7"/>
        <v>208567.20914304722</v>
      </c>
      <c r="AC29" s="8">
        <f t="shared" si="8"/>
        <v>208691.35565185369</v>
      </c>
      <c r="AD29" s="6">
        <f t="shared" si="9"/>
        <v>208815.34822818573</v>
      </c>
      <c r="AE29" s="7">
        <f t="shared" si="10"/>
        <v>208939.18725330042</v>
      </c>
      <c r="AF29" s="8">
        <f t="shared" si="11"/>
        <v>209062.87310704004</v>
      </c>
      <c r="AG29" s="27">
        <f t="shared" si="12"/>
        <v>12.499218815122731</v>
      </c>
      <c r="AH29" s="13">
        <f t="shared" si="13"/>
        <v>24.965672330377856</v>
      </c>
      <c r="AI29" s="14">
        <f t="shared" si="14"/>
        <v>37.399489309609635</v>
      </c>
      <c r="AJ29" s="27">
        <f t="shared" si="15"/>
        <v>49.800797842006432</v>
      </c>
      <c r="AK29" s="13">
        <f t="shared" si="16"/>
        <v>62.169725347164785</v>
      </c>
      <c r="AL29" s="14">
        <f t="shared" si="17"/>
        <v>74.506398578902008</v>
      </c>
      <c r="AM29" s="27">
        <f t="shared" si="18"/>
        <v>86.810943630029215</v>
      </c>
      <c r="AN29" s="13">
        <f t="shared" si="19"/>
        <v>99.083485936367651</v>
      </c>
      <c r="AO29" s="14">
        <f t="shared" si="20"/>
        <v>111.32415028114337</v>
      </c>
    </row>
    <row r="30" spans="1:41" x14ac:dyDescent="0.4">
      <c r="A30" s="12">
        <v>36</v>
      </c>
      <c r="B30" s="22">
        <f t="shared" si="29"/>
        <v>128093.38454620642</v>
      </c>
      <c r="C30" s="6">
        <f t="shared" si="29"/>
        <v>128370.77723447896</v>
      </c>
      <c r="D30" s="7">
        <f t="shared" si="29"/>
        <v>128647.40258376797</v>
      </c>
      <c r="E30" s="8">
        <f t="shared" si="29"/>
        <v>128923.26482767593</v>
      </c>
      <c r="F30" s="6">
        <f t="shared" si="29"/>
        <v>129198.36816486494</v>
      </c>
      <c r="G30" s="7">
        <f t="shared" si="29"/>
        <v>129472.71675944001</v>
      </c>
      <c r="H30" s="8">
        <f t="shared" si="29"/>
        <v>129746.3147413275</v>
      </c>
      <c r="I30" s="6">
        <f t="shared" si="29"/>
        <v>130019.16620664789</v>
      </c>
      <c r="J30" s="7">
        <f t="shared" si="29"/>
        <v>130291.27521808397</v>
      </c>
      <c r="K30" s="8">
        <f t="shared" si="29"/>
        <v>130562.64580524358</v>
      </c>
      <c r="L30" s="27">
        <f t="shared" si="30"/>
        <v>27.773920467399876</v>
      </c>
      <c r="M30" s="13">
        <f t="shared" si="31"/>
        <v>55.386320994934067</v>
      </c>
      <c r="N30" s="14">
        <f t="shared" si="32"/>
        <v>82.8386075260496</v>
      </c>
      <c r="O30" s="27">
        <f t="shared" si="33"/>
        <v>110.13216972199734</v>
      </c>
      <c r="P30" s="13">
        <f t="shared" si="34"/>
        <v>137.26838119720924</v>
      </c>
      <c r="Q30" s="14">
        <f t="shared" si="35"/>
        <v>164.24859975035361</v>
      </c>
      <c r="R30" s="27">
        <f t="shared" si="36"/>
        <v>191.07416759140324</v>
      </c>
      <c r="S30" s="13">
        <f t="shared" si="37"/>
        <v>217.7464115650364</v>
      </c>
      <c r="T30" s="14">
        <f t="shared" si="38"/>
        <v>244.26664336989052</v>
      </c>
      <c r="V30" s="12">
        <v>81</v>
      </c>
      <c r="W30" s="22">
        <f t="shared" si="2"/>
        <v>209186.40616783933</v>
      </c>
      <c r="X30" s="6">
        <f t="shared" si="3"/>
        <v>209309.78681273214</v>
      </c>
      <c r="Y30" s="7">
        <f t="shared" si="4"/>
        <v>209433.01541735866</v>
      </c>
      <c r="Z30" s="8">
        <f t="shared" si="5"/>
        <v>209556.09235597192</v>
      </c>
      <c r="AA30" s="6">
        <f t="shared" si="6"/>
        <v>209679.01800144487</v>
      </c>
      <c r="AB30" s="7">
        <f t="shared" si="7"/>
        <v>209801.79272527713</v>
      </c>
      <c r="AC30" s="8">
        <f t="shared" si="8"/>
        <v>209924.41689760156</v>
      </c>
      <c r="AD30" s="6">
        <f t="shared" si="9"/>
        <v>210046.89088719114</v>
      </c>
      <c r="AE30" s="7">
        <f t="shared" si="10"/>
        <v>210169.21506146557</v>
      </c>
      <c r="AF30" s="8">
        <f t="shared" si="11"/>
        <v>210291.38978649781</v>
      </c>
      <c r="AG30" s="27">
        <f t="shared" si="12"/>
        <v>12.344916996051325</v>
      </c>
      <c r="AH30" s="13">
        <f t="shared" si="13"/>
        <v>24.657872150593903</v>
      </c>
      <c r="AI30" s="14">
        <f t="shared" si="14"/>
        <v>36.93898952298332</v>
      </c>
      <c r="AJ30" s="27">
        <f t="shared" si="15"/>
        <v>49.188392531330464</v>
      </c>
      <c r="AK30" s="13">
        <f t="shared" si="16"/>
        <v>61.406203955964884</v>
      </c>
      <c r="AL30" s="14">
        <f t="shared" si="17"/>
        <v>73.592545943742152</v>
      </c>
      <c r="AM30" s="27">
        <f t="shared" si="18"/>
        <v>85.74754001229303</v>
      </c>
      <c r="AN30" s="13">
        <f t="shared" si="19"/>
        <v>97.87130705389427</v>
      </c>
      <c r="AO30" s="14">
        <f t="shared" si="20"/>
        <v>109.96396733957226</v>
      </c>
    </row>
    <row r="31" spans="1:41" x14ac:dyDescent="0.4">
      <c r="A31" s="12">
        <v>37</v>
      </c>
      <c r="B31" s="22">
        <f t="shared" si="29"/>
        <v>130833.28196501789</v>
      </c>
      <c r="C31" s="6">
        <f t="shared" si="29"/>
        <v>131103.18766193438</v>
      </c>
      <c r="D31" s="7">
        <f t="shared" si="29"/>
        <v>131372.36682850553</v>
      </c>
      <c r="E31" s="8">
        <f t="shared" si="29"/>
        <v>131640.8233655724</v>
      </c>
      <c r="F31" s="6">
        <f t="shared" si="29"/>
        <v>131908.56114264406</v>
      </c>
      <c r="G31" s="7">
        <f t="shared" si="29"/>
        <v>132175.58399823194</v>
      </c>
      <c r="H31" s="8">
        <f t="shared" si="29"/>
        <v>132441.89574018033</v>
      </c>
      <c r="I31" s="6">
        <f t="shared" si="29"/>
        <v>132707.50014599194</v>
      </c>
      <c r="J31" s="7">
        <f t="shared" si="29"/>
        <v>132972.40096314964</v>
      </c>
      <c r="K31" s="8">
        <f t="shared" si="29"/>
        <v>133236.60190943349</v>
      </c>
      <c r="L31" s="27">
        <f t="shared" si="30"/>
        <v>27.023375384014798</v>
      </c>
      <c r="M31" s="13">
        <f t="shared" si="31"/>
        <v>53.893830461020116</v>
      </c>
      <c r="N31" s="14">
        <f t="shared" si="32"/>
        <v>80.61266055246233</v>
      </c>
      <c r="O31" s="27">
        <f t="shared" si="33"/>
        <v>107.18114638066618</v>
      </c>
      <c r="P31" s="13">
        <f t="shared" si="34"/>
        <v>133.60055427422049</v>
      </c>
      <c r="Q31" s="14">
        <f t="shared" si="35"/>
        <v>159.87213636969682</v>
      </c>
      <c r="R31" s="27">
        <f t="shared" si="36"/>
        <v>185.9971308100794</v>
      </c>
      <c r="S31" s="13">
        <f t="shared" si="37"/>
        <v>211.97676193981897</v>
      </c>
      <c r="T31" s="14">
        <f t="shared" si="38"/>
        <v>237.81224049674347</v>
      </c>
      <c r="V31" s="29">
        <v>82</v>
      </c>
      <c r="W31" s="22">
        <f t="shared" si="2"/>
        <v>210413.41542702075</v>
      </c>
      <c r="X31" s="6">
        <f t="shared" si="3"/>
        <v>210535.29234643368</v>
      </c>
      <c r="Y31" s="7">
        <f t="shared" si="4"/>
        <v>210657.02090680887</v>
      </c>
      <c r="Z31" s="8">
        <f t="shared" si="5"/>
        <v>210778.60146889783</v>
      </c>
      <c r="AA31" s="6">
        <f t="shared" si="6"/>
        <v>210900.03439213801</v>
      </c>
      <c r="AB31" s="7">
        <f t="shared" si="7"/>
        <v>211021.320034659</v>
      </c>
      <c r="AC31" s="8">
        <f t="shared" si="8"/>
        <v>211142.45875328867</v>
      </c>
      <c r="AD31" s="6">
        <f t="shared" si="9"/>
        <v>211263.45090356003</v>
      </c>
      <c r="AE31" s="7">
        <f t="shared" si="10"/>
        <v>211384.29683971687</v>
      </c>
      <c r="AF31" s="8">
        <f t="shared" si="11"/>
        <v>211504.99691472037</v>
      </c>
      <c r="AG31" s="27">
        <f t="shared" si="12"/>
        <v>12.194378406682517</v>
      </c>
      <c r="AH31" s="13">
        <f t="shared" si="13"/>
        <v>24.357569235056872</v>
      </c>
      <c r="AI31" s="14">
        <f t="shared" si="14"/>
        <v>36.489692066999851</v>
      </c>
      <c r="AJ31" s="27">
        <f t="shared" si="15"/>
        <v>48.590865873440634</v>
      </c>
      <c r="AK31" s="13">
        <f t="shared" si="16"/>
        <v>60.661209018202499</v>
      </c>
      <c r="AL31" s="14">
        <f t="shared" si="17"/>
        <v>72.700839261699002</v>
      </c>
      <c r="AM31" s="27">
        <f t="shared" si="18"/>
        <v>84.709873765212251</v>
      </c>
      <c r="AN31" s="13">
        <f t="shared" si="19"/>
        <v>96.68842909403611</v>
      </c>
      <c r="AO31" s="14">
        <f t="shared" si="20"/>
        <v>108.63662122204551</v>
      </c>
    </row>
    <row r="32" spans="1:41" x14ac:dyDescent="0.4">
      <c r="A32" s="12">
        <v>38</v>
      </c>
      <c r="B32" s="22">
        <f t="shared" si="29"/>
        <v>133500.10667323403</v>
      </c>
      <c r="C32" s="6">
        <f t="shared" si="29"/>
        <v>133762.91891386095</v>
      </c>
      <c r="D32" s="7">
        <f t="shared" si="29"/>
        <v>134025.0422618484</v>
      </c>
      <c r="E32" s="8">
        <f t="shared" si="29"/>
        <v>134286.48031925547</v>
      </c>
      <c r="F32" s="6">
        <f t="shared" si="29"/>
        <v>134547.23665996356</v>
      </c>
      <c r="G32" s="7">
        <f t="shared" si="29"/>
        <v>134807.31482996928</v>
      </c>
      <c r="H32" s="8">
        <f t="shared" si="29"/>
        <v>135066.71834767397</v>
      </c>
      <c r="I32" s="6">
        <f t="shared" si="29"/>
        <v>135325.45070416902</v>
      </c>
      <c r="J32" s="7">
        <f t="shared" si="29"/>
        <v>135583.51536351824</v>
      </c>
      <c r="K32" s="8">
        <f t="shared" si="29"/>
        <v>135840.9157630355</v>
      </c>
      <c r="L32" s="27">
        <f t="shared" si="30"/>
        <v>26.312327477149665</v>
      </c>
      <c r="M32" s="13">
        <f t="shared" si="31"/>
        <v>52.479665334598394</v>
      </c>
      <c r="N32" s="14">
        <f t="shared" si="32"/>
        <v>78.503209579183022</v>
      </c>
      <c r="O32" s="27">
        <f t="shared" si="33"/>
        <v>104.38414308981737</v>
      </c>
      <c r="P32" s="13">
        <f t="shared" si="34"/>
        <v>130.1236357971793</v>
      </c>
      <c r="Q32" s="14">
        <f t="shared" si="35"/>
        <v>155.7228448606329</v>
      </c>
      <c r="R32" s="27">
        <f t="shared" si="36"/>
        <v>181.18291484203655</v>
      </c>
      <c r="S32" s="13">
        <f t="shared" si="37"/>
        <v>206.50497787698987</v>
      </c>
      <c r="T32" s="14">
        <f t="shared" si="38"/>
        <v>231.69015384279191</v>
      </c>
      <c r="V32" s="12">
        <v>83</v>
      </c>
      <c r="W32" s="22">
        <f t="shared" si="2"/>
        <v>211625.55148025524</v>
      </c>
      <c r="X32" s="6">
        <f t="shared" si="3"/>
        <v>211745.96088673567</v>
      </c>
      <c r="Y32" s="7">
        <f t="shared" si="4"/>
        <v>211866.22548331172</v>
      </c>
      <c r="Z32" s="8">
        <f t="shared" si="5"/>
        <v>211986.34561787514</v>
      </c>
      <c r="AA32" s="6">
        <f t="shared" si="6"/>
        <v>212106.32163706556</v>
      </c>
      <c r="AB32" s="7">
        <f t="shared" si="7"/>
        <v>212226.15388627641</v>
      </c>
      <c r="AC32" s="8">
        <f t="shared" si="8"/>
        <v>212345.84270966102</v>
      </c>
      <c r="AD32" s="6">
        <f t="shared" si="9"/>
        <v>212465.38845013842</v>
      </c>
      <c r="AE32" s="7">
        <f t="shared" si="10"/>
        <v>212584.7914493992</v>
      </c>
      <c r="AF32" s="8">
        <f t="shared" si="11"/>
        <v>212704.05204791151</v>
      </c>
      <c r="AG32" s="27">
        <f t="shared" si="12"/>
        <v>12.047467034601141</v>
      </c>
      <c r="AH32" s="13">
        <f t="shared" si="13"/>
        <v>24.064492956968024</v>
      </c>
      <c r="AI32" s="14">
        <f t="shared" si="14"/>
        <v>36.051193084102124</v>
      </c>
      <c r="AJ32" s="27">
        <f t="shared" si="15"/>
        <v>48.007682151044719</v>
      </c>
      <c r="AK32" s="13">
        <f t="shared" si="16"/>
        <v>59.934074314282043</v>
      </c>
      <c r="AL32" s="14">
        <f t="shared" si="17"/>
        <v>71.830483155557886</v>
      </c>
      <c r="AM32" s="27">
        <f t="shared" si="18"/>
        <v>83.697021685162326</v>
      </c>
      <c r="AN32" s="13">
        <f t="shared" si="19"/>
        <v>95.533802345918957</v>
      </c>
      <c r="AO32" s="14">
        <f t="shared" si="20"/>
        <v>107.34093701656093</v>
      </c>
    </row>
    <row r="33" spans="1:41" x14ac:dyDescent="0.4">
      <c r="A33" s="12">
        <v>39</v>
      </c>
      <c r="B33" s="22">
        <f t="shared" si="29"/>
        <v>136097.65531356007</v>
      </c>
      <c r="C33" s="6">
        <f t="shared" si="29"/>
        <v>136353.73739972746</v>
      </c>
      <c r="D33" s="7">
        <f t="shared" si="29"/>
        <v>136609.16538023713</v>
      </c>
      <c r="E33" s="8">
        <f t="shared" si="29"/>
        <v>136863.94258811697</v>
      </c>
      <c r="F33" s="6">
        <f t="shared" si="29"/>
        <v>137118.07233098426</v>
      </c>
      <c r="G33" s="7">
        <f t="shared" si="29"/>
        <v>137371.55789130306</v>
      </c>
      <c r="H33" s="8">
        <f t="shared" si="29"/>
        <v>137624.40252663894</v>
      </c>
      <c r="I33" s="6">
        <f t="shared" si="29"/>
        <v>137876.60946990992</v>
      </c>
      <c r="J33" s="7">
        <f t="shared" si="29"/>
        <v>138128.18192963465</v>
      </c>
      <c r="K33" s="8">
        <f t="shared" si="29"/>
        <v>138379.12309017722</v>
      </c>
      <c r="L33" s="27">
        <f t="shared" si="30"/>
        <v>25.637738891877234</v>
      </c>
      <c r="M33" s="13">
        <f t="shared" si="31"/>
        <v>51.137817529641325</v>
      </c>
      <c r="N33" s="14">
        <f t="shared" si="32"/>
        <v>76.501342504430795</v>
      </c>
      <c r="O33" s="27">
        <f t="shared" si="33"/>
        <v>101.72940856977948</v>
      </c>
      <c r="P33" s="13">
        <f t="shared" si="34"/>
        <v>126.82309879950481</v>
      </c>
      <c r="Q33" s="14">
        <f t="shared" si="35"/>
        <v>151.78348474350059</v>
      </c>
      <c r="R33" s="27">
        <f t="shared" si="36"/>
        <v>176.61162658038666</v>
      </c>
      <c r="S33" s="13">
        <f t="shared" si="37"/>
        <v>201.30857326815021</v>
      </c>
      <c r="T33" s="14">
        <f t="shared" si="38"/>
        <v>225.8753626923135</v>
      </c>
      <c r="V33" s="29">
        <v>84</v>
      </c>
      <c r="W33" s="22">
        <f t="shared" si="2"/>
        <v>212823.17058492679</v>
      </c>
      <c r="X33" s="6">
        <f t="shared" si="3"/>
        <v>212942.14739848566</v>
      </c>
      <c r="Y33" s="7">
        <f t="shared" si="4"/>
        <v>213060.9828254235</v>
      </c>
      <c r="Z33" s="8">
        <f t="shared" si="5"/>
        <v>213179.67720137641</v>
      </c>
      <c r="AA33" s="6">
        <f t="shared" si="6"/>
        <v>213298.23086078657</v>
      </c>
      <c r="AB33" s="7">
        <f t="shared" si="7"/>
        <v>213416.64413690826</v>
      </c>
      <c r="AC33" s="8">
        <f t="shared" si="8"/>
        <v>213534.91736181319</v>
      </c>
      <c r="AD33" s="6">
        <f t="shared" si="9"/>
        <v>213653.05086639631</v>
      </c>
      <c r="AE33" s="7">
        <f t="shared" si="10"/>
        <v>213771.04498038118</v>
      </c>
      <c r="AF33" s="8">
        <f t="shared" si="11"/>
        <v>213888.90003232559</v>
      </c>
      <c r="AG33" s="27">
        <f t="shared" si="12"/>
        <v>11.904053344216663</v>
      </c>
      <c r="AH33" s="13">
        <f t="shared" si="13"/>
        <v>23.778385559708113</v>
      </c>
      <c r="AI33" s="14">
        <f t="shared" si="14"/>
        <v>35.623107899155002</v>
      </c>
      <c r="AJ33" s="27">
        <f t="shared" si="15"/>
        <v>47.438331060373457</v>
      </c>
      <c r="AK33" s="13">
        <f t="shared" si="16"/>
        <v>59.224165189778432</v>
      </c>
      <c r="AL33" s="14">
        <f t="shared" si="17"/>
        <v>70.980719885410508</v>
      </c>
      <c r="AM33" s="27">
        <f t="shared" si="18"/>
        <v>82.708104200835805</v>
      </c>
      <c r="AN33" s="13">
        <f t="shared" si="19"/>
        <v>94.40642664823099</v>
      </c>
      <c r="AO33" s="14">
        <f t="shared" si="20"/>
        <v>106.07579520190484</v>
      </c>
    </row>
    <row r="34" spans="1:41" x14ac:dyDescent="0.4">
      <c r="A34" s="12">
        <v>40</v>
      </c>
      <c r="B34" s="22">
        <f t="shared" si="29"/>
        <v>138629.43611198905</v>
      </c>
      <c r="C34" s="6">
        <f t="shared" si="29"/>
        <v>138879.12413184778</v>
      </c>
      <c r="D34" s="7">
        <f t="shared" si="29"/>
        <v>139128.19026309295</v>
      </c>
      <c r="E34" s="8">
        <f t="shared" si="29"/>
        <v>139376.63759585915</v>
      </c>
      <c r="F34" s="6">
        <f t="shared" si="29"/>
        <v>139624.46919730588</v>
      </c>
      <c r="G34" s="7">
        <f t="shared" si="29"/>
        <v>139871.68811184479</v>
      </c>
      <c r="H34" s="8">
        <f t="shared" si="29"/>
        <v>140118.29736136412</v>
      </c>
      <c r="I34" s="6">
        <f t="shared" si="29"/>
        <v>140364.29994545036</v>
      </c>
      <c r="J34" s="7">
        <f t="shared" si="29"/>
        <v>140609.69884160702</v>
      </c>
      <c r="K34" s="8">
        <f t="shared" si="29"/>
        <v>140854.49700547103</v>
      </c>
      <c r="L34" s="27">
        <f t="shared" si="30"/>
        <v>24.99687552076648</v>
      </c>
      <c r="M34" s="13">
        <f t="shared" si="31"/>
        <v>49.8628781211155</v>
      </c>
      <c r="N34" s="14">
        <f t="shared" si="32"/>
        <v>74.599033672158839</v>
      </c>
      <c r="O34" s="27">
        <f t="shared" si="33"/>
        <v>99.206357342860429</v>
      </c>
      <c r="P34" s="13">
        <f t="shared" si="34"/>
        <v>123.68585373961832</v>
      </c>
      <c r="Q34" s="14">
        <f t="shared" si="35"/>
        <v>148.03851704340195</v>
      </c>
      <c r="R34" s="27">
        <f t="shared" si="36"/>
        <v>172.26533114459016</v>
      </c>
      <c r="S34" s="13">
        <f t="shared" si="37"/>
        <v>196.36726977600483</v>
      </c>
      <c r="T34" s="14">
        <f t="shared" si="38"/>
        <v>220.34529664349975</v>
      </c>
      <c r="V34" s="12">
        <v>85</v>
      </c>
      <c r="W34" s="22">
        <f t="shared" si="2"/>
        <v>214006.61634962709</v>
      </c>
      <c r="X34" s="6">
        <f t="shared" si="3"/>
        <v>214124.19425852827</v>
      </c>
      <c r="Y34" s="7">
        <f t="shared" si="4"/>
        <v>214241.63408412246</v>
      </c>
      <c r="Z34" s="8">
        <f t="shared" si="5"/>
        <v>214358.93615035876</v>
      </c>
      <c r="AA34" s="6">
        <f t="shared" si="6"/>
        <v>214476.10078004785</v>
      </c>
      <c r="AB34" s="7">
        <f t="shared" si="7"/>
        <v>214593.12829486691</v>
      </c>
      <c r="AC34" s="8">
        <f t="shared" si="8"/>
        <v>214710.01901536505</v>
      </c>
      <c r="AD34" s="6">
        <f t="shared" si="9"/>
        <v>214826.77326096885</v>
      </c>
      <c r="AE34" s="7">
        <f t="shared" si="10"/>
        <v>214943.3913499871</v>
      </c>
      <c r="AF34" s="8">
        <f t="shared" si="11"/>
        <v>215059.8735996164</v>
      </c>
      <c r="AG34" s="27">
        <f t="shared" si="12"/>
        <v>11.764013895095559</v>
      </c>
      <c r="AH34" s="13">
        <f t="shared" si="13"/>
        <v>23.499001400603447</v>
      </c>
      <c r="AI34" s="14">
        <f t="shared" si="14"/>
        <v>35.205069893592736</v>
      </c>
      <c r="AJ34" s="27">
        <f t="shared" si="15"/>
        <v>46.882326222053962</v>
      </c>
      <c r="AK34" s="13">
        <f t="shared" si="16"/>
        <v>58.530876707576681</v>
      </c>
      <c r="AL34" s="14">
        <f t="shared" si="17"/>
        <v>70.150827149045654</v>
      </c>
      <c r="AM34" s="27">
        <f t="shared" si="18"/>
        <v>81.742282825667644</v>
      </c>
      <c r="AN34" s="13">
        <f t="shared" si="19"/>
        <v>93.305348499998217</v>
      </c>
      <c r="AO34" s="14">
        <f t="shared" si="20"/>
        <v>104.84012842169614</v>
      </c>
    </row>
    <row r="35" spans="1:41" x14ac:dyDescent="0.4">
      <c r="A35" s="12">
        <v>41</v>
      </c>
      <c r="B35" s="22">
        <f t="shared" si="29"/>
        <v>141098.69737102624</v>
      </c>
      <c r="C35" s="6">
        <f t="shared" si="29"/>
        <v>141342.30285081433</v>
      </c>
      <c r="D35" s="7">
        <f t="shared" si="29"/>
        <v>141585.3163361435</v>
      </c>
      <c r="E35" s="8">
        <f t="shared" si="29"/>
        <v>141827.74069729415</v>
      </c>
      <c r="F35" s="6">
        <f t="shared" si="29"/>
        <v>142069.5787837223</v>
      </c>
      <c r="G35" s="7">
        <f t="shared" si="29"/>
        <v>142310.83342426069</v>
      </c>
      <c r="H35" s="8">
        <f t="shared" si="29"/>
        <v>142551.50742731721</v>
      </c>
      <c r="I35" s="6">
        <f t="shared" si="29"/>
        <v>142791.60358107105</v>
      </c>
      <c r="J35" s="7">
        <f t="shared" si="29"/>
        <v>143031.12465366651</v>
      </c>
      <c r="K35" s="8">
        <f t="shared" si="29"/>
        <v>143270.07339340466</v>
      </c>
      <c r="L35" s="27">
        <f t="shared" si="30"/>
        <v>24.38726996598416</v>
      </c>
      <c r="M35" s="13">
        <f t="shared" si="31"/>
        <v>48.649964472075226</v>
      </c>
      <c r="N35" s="14">
        <f t="shared" si="32"/>
        <v>72.789036332804244</v>
      </c>
      <c r="O35" s="27">
        <f t="shared" si="33"/>
        <v>96.805428663501516</v>
      </c>
      <c r="P35" s="13">
        <f t="shared" si="34"/>
        <v>120.70007500352222</v>
      </c>
      <c r="Q35" s="14">
        <f t="shared" si="35"/>
        <v>144.47389943740563</v>
      </c>
      <c r="R35" s="27">
        <f t="shared" si="36"/>
        <v>168.12781671443372</v>
      </c>
      <c r="S35" s="13">
        <f t="shared" si="37"/>
        <v>191.66273236638517</v>
      </c>
      <c r="T35" s="14">
        <f t="shared" si="38"/>
        <v>215.07954282331048</v>
      </c>
      <c r="V35" s="29">
        <v>86</v>
      </c>
      <c r="W35" s="22">
        <f t="shared" si="2"/>
        <v>215176.2203259462</v>
      </c>
      <c r="X35" s="6">
        <f t="shared" si="3"/>
        <v>215292.43184396392</v>
      </c>
      <c r="Y35" s="7">
        <f t="shared" si="4"/>
        <v>215408.50846756014</v>
      </c>
      <c r="Z35" s="8">
        <f t="shared" si="5"/>
        <v>215524.45050953364</v>
      </c>
      <c r="AA35" s="6">
        <f t="shared" si="6"/>
        <v>215640.25828159644</v>
      </c>
      <c r="AB35" s="7">
        <f t="shared" si="7"/>
        <v>215755.9320943788</v>
      </c>
      <c r="AC35" s="8">
        <f t="shared" si="8"/>
        <v>215871.47225743436</v>
      </c>
      <c r="AD35" s="6">
        <f t="shared" si="9"/>
        <v>215986.87907924506</v>
      </c>
      <c r="AE35" s="7">
        <f t="shared" si="10"/>
        <v>216102.15286722587</v>
      </c>
      <c r="AF35" s="8">
        <f t="shared" si="11"/>
        <v>216217.29392773009</v>
      </c>
      <c r="AG35" s="27">
        <f t="shared" si="12"/>
        <v>11.627230988058727</v>
      </c>
      <c r="AH35" s="13">
        <f t="shared" si="13"/>
        <v>23.226106247748248</v>
      </c>
      <c r="AI35" s="14">
        <f t="shared" si="14"/>
        <v>34.796729458583286</v>
      </c>
      <c r="AJ35" s="27">
        <f t="shared" si="15"/>
        <v>46.339203794923378</v>
      </c>
      <c r="AK35" s="13">
        <f t="shared" si="16"/>
        <v>57.853631928941468</v>
      </c>
      <c r="AL35" s="14">
        <f t="shared" si="17"/>
        <v>69.340116033796221</v>
      </c>
      <c r="AM35" s="27">
        <f t="shared" si="18"/>
        <v>80.798757786396891</v>
      </c>
      <c r="AN35" s="13">
        <f t="shared" si="19"/>
        <v>92.229658370837569</v>
      </c>
      <c r="AO35" s="14">
        <f t="shared" si="20"/>
        <v>103.63291848101653</v>
      </c>
    </row>
    <row r="36" spans="1:41" x14ac:dyDescent="0.4">
      <c r="A36" s="12">
        <v>42</v>
      </c>
      <c r="B36" s="22">
        <f t="shared" si="29"/>
        <v>143508.45252893228</v>
      </c>
      <c r="C36" s="6">
        <f t="shared" si="29"/>
        <v>143746.26476942899</v>
      </c>
      <c r="D36" s="7">
        <f t="shared" si="29"/>
        <v>143983.51280479206</v>
      </c>
      <c r="E36" s="8">
        <f t="shared" si="29"/>
        <v>144220.19930581868</v>
      </c>
      <c r="F36" s="6">
        <f t="shared" si="29"/>
        <v>144456.32692438664</v>
      </c>
      <c r="G36" s="7">
        <f t="shared" si="29"/>
        <v>144691.89829363255</v>
      </c>
      <c r="H36" s="8">
        <f t="shared" si="29"/>
        <v>144926.91602812792</v>
      </c>
      <c r="I36" s="6">
        <f t="shared" si="29"/>
        <v>145161.38272405331</v>
      </c>
      <c r="J36" s="7">
        <f t="shared" si="29"/>
        <v>145395.30095937054</v>
      </c>
      <c r="K36" s="8">
        <f t="shared" si="29"/>
        <v>145628.67329399256</v>
      </c>
      <c r="L36" s="27">
        <f t="shared" si="30"/>
        <v>23.806689792254474</v>
      </c>
      <c r="M36" s="13">
        <f t="shared" si="31"/>
        <v>47.494657743896823</v>
      </c>
      <c r="N36" s="14">
        <f t="shared" si="32"/>
        <v>71.06479038859834</v>
      </c>
      <c r="O36" s="27">
        <f t="shared" si="33"/>
        <v>94.517965448671021</v>
      </c>
      <c r="P36" s="13">
        <f t="shared" si="34"/>
        <v>117.85505194443977</v>
      </c>
      <c r="Q36" s="14">
        <f t="shared" si="35"/>
        <v>141.07691030178103</v>
      </c>
      <c r="R36" s="27">
        <f t="shared" si="36"/>
        <v>164.18439245835179</v>
      </c>
      <c r="S36" s="13">
        <f t="shared" si="37"/>
        <v>187.17834196810145</v>
      </c>
      <c r="T36" s="14">
        <f t="shared" si="38"/>
        <v>210.05959410380456</v>
      </c>
      <c r="V36" s="12">
        <v>87</v>
      </c>
      <c r="W36" s="22">
        <f t="shared" si="2"/>
        <v>216332.30256605381</v>
      </c>
      <c r="X36" s="6">
        <f t="shared" si="3"/>
        <v>216447.17908644115</v>
      </c>
      <c r="Y36" s="7">
        <f t="shared" si="4"/>
        <v>216561.92379208884</v>
      </c>
      <c r="Z36" s="8">
        <f t="shared" si="5"/>
        <v>216676.53698515109</v>
      </c>
      <c r="AA36" s="6">
        <f t="shared" si="6"/>
        <v>216791.01896674439</v>
      </c>
      <c r="AB36" s="7">
        <f t="shared" si="7"/>
        <v>216905.37003695231</v>
      </c>
      <c r="AC36" s="8">
        <f t="shared" si="8"/>
        <v>217019.59049483004</v>
      </c>
      <c r="AD36" s="6">
        <f t="shared" si="9"/>
        <v>217133.68063840916</v>
      </c>
      <c r="AE36" s="7">
        <f t="shared" si="10"/>
        <v>217247.64076470255</v>
      </c>
      <c r="AF36" s="8">
        <f t="shared" si="11"/>
        <v>217361.47116970859</v>
      </c>
      <c r="AG36" s="27">
        <f t="shared" si="12"/>
        <v>11.493592334911227</v>
      </c>
      <c r="AH36" s="13">
        <f t="shared" si="13"/>
        <v>22.959476624790113</v>
      </c>
      <c r="AI36" s="14">
        <f t="shared" si="14"/>
        <v>34.397753019322408</v>
      </c>
      <c r="AJ36" s="27">
        <f t="shared" si="15"/>
        <v>45.808521185826976</v>
      </c>
      <c r="AK36" s="13">
        <f t="shared" si="16"/>
        <v>57.191880312166177</v>
      </c>
      <c r="AL36" s="14">
        <f t="shared" si="17"/>
        <v>68.547929109365214</v>
      </c>
      <c r="AM36" s="27">
        <f t="shared" si="18"/>
        <v>79.876765814813552</v>
      </c>
      <c r="AN36" s="13">
        <f t="shared" si="19"/>
        <v>91.178488195087994</v>
      </c>
      <c r="AO36" s="14">
        <f t="shared" si="20"/>
        <v>102.45319354831008</v>
      </c>
    </row>
    <row r="37" spans="1:41" x14ac:dyDescent="0.4">
      <c r="A37" s="12">
        <v>43</v>
      </c>
      <c r="B37" s="22">
        <f t="shared" si="29"/>
        <v>145861.50226995168</v>
      </c>
      <c r="C37" s="6">
        <f t="shared" si="29"/>
        <v>146093.79041156563</v>
      </c>
      <c r="D37" s="7">
        <f t="shared" si="29"/>
        <v>146325.5402256019</v>
      </c>
      <c r="E37" s="8">
        <f t="shared" si="29"/>
        <v>146556.75420143985</v>
      </c>
      <c r="F37" s="6">
        <f t="shared" si="29"/>
        <v>146787.43481123136</v>
      </c>
      <c r="G37" s="7">
        <f t="shared" si="29"/>
        <v>147017.58451005927</v>
      </c>
      <c r="H37" s="8">
        <f t="shared" si="29"/>
        <v>147247.2057360943</v>
      </c>
      <c r="I37" s="6">
        <f t="shared" si="29"/>
        <v>147476.30091074988</v>
      </c>
      <c r="J37" s="7">
        <f t="shared" si="29"/>
        <v>147704.87243883547</v>
      </c>
      <c r="K37" s="8">
        <f t="shared" si="29"/>
        <v>147932.92270870798</v>
      </c>
      <c r="L37" s="27">
        <f t="shared" si="30"/>
        <v>23.253110208228463</v>
      </c>
      <c r="M37" s="13">
        <f t="shared" si="31"/>
        <v>46.392949103959836</v>
      </c>
      <c r="N37" s="14">
        <f t="shared" si="32"/>
        <v>69.42034294756013</v>
      </c>
      <c r="O37" s="27">
        <f t="shared" si="33"/>
        <v>92.336109976866283</v>
      </c>
      <c r="P37" s="13">
        <f t="shared" si="34"/>
        <v>115.14106050418923</v>
      </c>
      <c r="Q37" s="14">
        <f t="shared" si="35"/>
        <v>137.8359970121237</v>
      </c>
      <c r="R37" s="27">
        <f t="shared" si="36"/>
        <v>160.42171424807748</v>
      </c>
      <c r="S37" s="13">
        <f t="shared" si="37"/>
        <v>182.89899931725813</v>
      </c>
      <c r="T37" s="14">
        <f t="shared" si="38"/>
        <v>205.26863177420455</v>
      </c>
      <c r="V37" s="29">
        <v>88</v>
      </c>
      <c r="W37" s="22">
        <f t="shared" si="2"/>
        <v>217475.17214841611</v>
      </c>
      <c r="X37" s="6">
        <f t="shared" si="3"/>
        <v>217588.74399480881</v>
      </c>
      <c r="Y37" s="7">
        <f t="shared" si="4"/>
        <v>217702.18700187001</v>
      </c>
      <c r="Z37" s="8">
        <f t="shared" si="5"/>
        <v>217815.50146158689</v>
      </c>
      <c r="AA37" s="6">
        <f t="shared" si="6"/>
        <v>217928.68766495519</v>
      </c>
      <c r="AB37" s="7">
        <f t="shared" si="7"/>
        <v>218041.74590198384</v>
      </c>
      <c r="AC37" s="8">
        <f t="shared" si="8"/>
        <v>218154.67646169898</v>
      </c>
      <c r="AD37" s="6">
        <f t="shared" si="9"/>
        <v>218267.47963214884</v>
      </c>
      <c r="AE37" s="7">
        <f t="shared" si="10"/>
        <v>218380.15570040786</v>
      </c>
      <c r="AF37" s="8">
        <f t="shared" si="11"/>
        <v>218492.70495258132</v>
      </c>
      <c r="AG37" s="27">
        <f t="shared" si="12"/>
        <v>11.362990751367761</v>
      </c>
      <c r="AH37" s="13">
        <f t="shared" si="13"/>
        <v>22.698899200884625</v>
      </c>
      <c r="AI37" s="14">
        <f t="shared" si="14"/>
        <v>34.007822126761312</v>
      </c>
      <c r="AJ37" s="27">
        <f t="shared" si="15"/>
        <v>45.289855846582213</v>
      </c>
      <c r="AK37" s="13">
        <f t="shared" si="16"/>
        <v>56.545096219691914</v>
      </c>
      <c r="AL37" s="14">
        <f t="shared" si="17"/>
        <v>67.773638649756322</v>
      </c>
      <c r="AM37" s="27">
        <f t="shared" si="18"/>
        <v>78.975578088022303</v>
      </c>
      <c r="AN37" s="13">
        <f t="shared" si="19"/>
        <v>90.151009035500465</v>
      </c>
      <c r="AO37" s="14">
        <f t="shared" si="20"/>
        <v>101.30002554593375</v>
      </c>
    </row>
    <row r="38" spans="1:41" x14ac:dyDescent="0.4">
      <c r="A38" s="12">
        <v>44</v>
      </c>
      <c r="B38" s="22">
        <f t="shared" si="29"/>
        <v>148160.45409242157</v>
      </c>
      <c r="C38" s="6">
        <f t="shared" si="29"/>
        <v>148387.46894587547</v>
      </c>
      <c r="D38" s="7">
        <f t="shared" si="29"/>
        <v>148613.96960896067</v>
      </c>
      <c r="E38" s="8">
        <f t="shared" si="29"/>
        <v>148839.95840570444</v>
      </c>
      <c r="F38" s="6">
        <f t="shared" si="29"/>
        <v>149065.43764441335</v>
      </c>
      <c r="G38" s="7">
        <f t="shared" si="29"/>
        <v>149290.40961781488</v>
      </c>
      <c r="H38" s="8">
        <f t="shared" si="29"/>
        <v>149514.87660319728</v>
      </c>
      <c r="I38" s="6">
        <f t="shared" si="29"/>
        <v>149738.84086254778</v>
      </c>
      <c r="J38" s="7">
        <f t="shared" si="29"/>
        <v>149962.30464268939</v>
      </c>
      <c r="K38" s="8">
        <f t="shared" si="29"/>
        <v>150185.27017541628</v>
      </c>
      <c r="L38" s="27">
        <f t="shared" si="30"/>
        <v>22.724690473871306</v>
      </c>
      <c r="M38" s="13">
        <f t="shared" si="31"/>
        <v>45.341193250118522</v>
      </c>
      <c r="N38" s="14">
        <f t="shared" si="32"/>
        <v>67.850279658305226</v>
      </c>
      <c r="O38" s="27">
        <f t="shared" si="33"/>
        <v>90.252713707537623</v>
      </c>
      <c r="P38" s="13">
        <f t="shared" si="34"/>
        <v>112.54925217342679</v>
      </c>
      <c r="Q38" s="14">
        <f t="shared" si="35"/>
        <v>134.74064468342112</v>
      </c>
      <c r="R38" s="27">
        <f t="shared" si="36"/>
        <v>156.82763380088727</v>
      </c>
      <c r="S38" s="13">
        <f t="shared" si="37"/>
        <v>178.81095510855084</v>
      </c>
      <c r="T38" s="14">
        <f t="shared" si="38"/>
        <v>200.69133729013265</v>
      </c>
      <c r="V38" s="12">
        <v>89</v>
      </c>
      <c r="W38" s="22">
        <f t="shared" si="2"/>
        <v>218605.12767380942</v>
      </c>
      <c r="X38" s="6">
        <f t="shared" si="3"/>
        <v>218717.42414827179</v>
      </c>
      <c r="Y38" s="7">
        <f t="shared" si="4"/>
        <v>218829.59465919179</v>
      </c>
      <c r="Z38" s="8">
        <f t="shared" si="5"/>
        <v>218941.63948884077</v>
      </c>
      <c r="AA38" s="6">
        <f t="shared" si="6"/>
        <v>219053.55891854229</v>
      </c>
      <c r="AB38" s="7">
        <f t="shared" si="7"/>
        <v>219165.35322867639</v>
      </c>
      <c r="AC38" s="8">
        <f t="shared" si="8"/>
        <v>219277.0226986839</v>
      </c>
      <c r="AD38" s="6">
        <f t="shared" si="9"/>
        <v>219388.56760707046</v>
      </c>
      <c r="AE38" s="7">
        <f t="shared" si="10"/>
        <v>219499.98823141083</v>
      </c>
      <c r="AF38" s="8">
        <f t="shared" si="11"/>
        <v>219611.28484835289</v>
      </c>
      <c r="AG38" s="27">
        <f t="shared" si="12"/>
        <v>11.235323870030697</v>
      </c>
      <c r="AH38" s="13">
        <f t="shared" si="13"/>
        <v>22.444170221016975</v>
      </c>
      <c r="AI38" s="14">
        <f t="shared" si="14"/>
        <v>33.626632609666558</v>
      </c>
      <c r="AJ38" s="27">
        <f t="shared" si="15"/>
        <v>44.782804151938763</v>
      </c>
      <c r="AK38" s="13">
        <f t="shared" si="16"/>
        <v>55.91277752595488</v>
      </c>
      <c r="AL38" s="14">
        <f t="shared" si="17"/>
        <v>67.016644974472001</v>
      </c>
      <c r="AM38" s="27">
        <f t="shared" si="18"/>
        <v>78.094498307153117</v>
      </c>
      <c r="AN38" s="13">
        <f t="shared" si="19"/>
        <v>89.146428903593915</v>
      </c>
      <c r="AO38" s="14">
        <f t="shared" si="20"/>
        <v>100.17252771541825</v>
      </c>
    </row>
    <row r="39" spans="1:41" x14ac:dyDescent="0.4">
      <c r="A39" s="12">
        <v>45</v>
      </c>
      <c r="B39" s="22">
        <f t="shared" si="29"/>
        <v>150407.73967762743</v>
      </c>
      <c r="C39" s="6">
        <f t="shared" si="29"/>
        <v>150629.7153514587</v>
      </c>
      <c r="D39" s="7">
        <f t="shared" si="29"/>
        <v>150851.19938441398</v>
      </c>
      <c r="E39" s="8">
        <f t="shared" si="29"/>
        <v>151072.19394949428</v>
      </c>
      <c r="F39" s="6">
        <f t="shared" si="29"/>
        <v>151292.70120532566</v>
      </c>
      <c r="G39" s="7">
        <f t="shared" si="29"/>
        <v>151512.7232962859</v>
      </c>
      <c r="H39" s="8">
        <f t="shared" si="29"/>
        <v>151732.26235262948</v>
      </c>
      <c r="I39" s="6">
        <f t="shared" si="29"/>
        <v>151951.32049061134</v>
      </c>
      <c r="J39" s="7">
        <f t="shared" si="29"/>
        <v>152169.89981260936</v>
      </c>
      <c r="K39" s="8">
        <f t="shared" si="29"/>
        <v>152388.00240724537</v>
      </c>
      <c r="L39" s="27">
        <f t="shared" si="30"/>
        <v>22.219753452140139</v>
      </c>
      <c r="M39" s="13">
        <f t="shared" si="31"/>
        <v>44.336068117088871</v>
      </c>
      <c r="N39" s="14">
        <f t="shared" si="32"/>
        <v>66.349665156623814</v>
      </c>
      <c r="O39" s="27">
        <f t="shared" si="33"/>
        <v>88.261259039427387</v>
      </c>
      <c r="P39" s="13">
        <f t="shared" si="34"/>
        <v>110.0715576185321</v>
      </c>
      <c r="Q39" s="14">
        <f t="shared" si="35"/>
        <v>131.78126220765989</v>
      </c>
      <c r="R39" s="27">
        <f t="shared" si="36"/>
        <v>153.39106765668839</v>
      </c>
      <c r="S39" s="13">
        <f t="shared" si="37"/>
        <v>174.90166242615669</v>
      </c>
      <c r="T39" s="14">
        <f t="shared" si="38"/>
        <v>196.31372866028687</v>
      </c>
      <c r="V39" s="29">
        <v>90</v>
      </c>
      <c r="W39" s="22">
        <f t="shared" si="2"/>
        <v>219722.45773362197</v>
      </c>
      <c r="X39" s="6">
        <f t="shared" si="3"/>
        <v>219833.50716202465</v>
      </c>
      <c r="Y39" s="7">
        <f t="shared" si="4"/>
        <v>219944.43340745321</v>
      </c>
      <c r="Z39" s="8">
        <f t="shared" si="5"/>
        <v>220055.23674288939</v>
      </c>
      <c r="AA39" s="6">
        <f t="shared" si="6"/>
        <v>220165.91744040852</v>
      </c>
      <c r="AB39" s="7">
        <f t="shared" si="7"/>
        <v>220276.47577118347</v>
      </c>
      <c r="AC39" s="8">
        <f t="shared" si="8"/>
        <v>220386.91200548879</v>
      </c>
      <c r="AD39" s="6">
        <f t="shared" si="9"/>
        <v>220497.22641270453</v>
      </c>
      <c r="AE39" s="7">
        <f t="shared" si="10"/>
        <v>220607.4192613202</v>
      </c>
      <c r="AF39" s="8">
        <f t="shared" si="11"/>
        <v>220717.49081893874</v>
      </c>
      <c r="AG39" s="27">
        <f t="shared" si="12"/>
        <v>11.110493872867664</v>
      </c>
      <c r="AH39" s="13">
        <f t="shared" si="13"/>
        <v>22.195094975148095</v>
      </c>
      <c r="AI39" s="14">
        <f t="shared" si="14"/>
        <v>33.253893783170497</v>
      </c>
      <c r="AJ39" s="27">
        <f t="shared" si="15"/>
        <v>44.286980351840612</v>
      </c>
      <c r="AK39" s="13">
        <f t="shared" si="16"/>
        <v>55.29444431734737</v>
      </c>
      <c r="AL39" s="14">
        <f t="shared" si="17"/>
        <v>66.276374899287475</v>
      </c>
      <c r="AM39" s="27">
        <f t="shared" si="18"/>
        <v>77.232860903110122</v>
      </c>
      <c r="AN39" s="13">
        <f t="shared" si="19"/>
        <v>88.163990722852759</v>
      </c>
      <c r="AO39" s="14">
        <f t="shared" si="20"/>
        <v>99.069852343120147</v>
      </c>
    </row>
    <row r="40" spans="1:41" x14ac:dyDescent="0.4">
      <c r="A40" s="12">
        <v>46</v>
      </c>
      <c r="B40" s="22">
        <f t="shared" si="29"/>
        <v>152605.63034950494</v>
      </c>
      <c r="C40" s="6">
        <f t="shared" si="29"/>
        <v>152822.78570085572</v>
      </c>
      <c r="D40" s="7">
        <f t="shared" si="29"/>
        <v>153039.47050936476</v>
      </c>
      <c r="E40" s="8">
        <f t="shared" si="29"/>
        <v>153255.6868098143</v>
      </c>
      <c r="F40" s="6">
        <f t="shared" si="29"/>
        <v>153471.43662381638</v>
      </c>
      <c r="G40" s="7">
        <f t="shared" si="29"/>
        <v>153686.72195992651</v>
      </c>
      <c r="H40" s="8">
        <f t="shared" si="29"/>
        <v>153901.54481375546</v>
      </c>
      <c r="I40" s="6">
        <f t="shared" si="29"/>
        <v>154115.90716808062</v>
      </c>
      <c r="J40" s="7">
        <f t="shared" si="29"/>
        <v>154329.81099295555</v>
      </c>
      <c r="K40" s="8">
        <f t="shared" si="29"/>
        <v>154543.25824581881</v>
      </c>
      <c r="L40" s="27">
        <f t="shared" si="30"/>
        <v>21.736767828231677</v>
      </c>
      <c r="M40" s="13">
        <f t="shared" si="31"/>
        <v>43.374539825541433</v>
      </c>
      <c r="N40" s="14">
        <f t="shared" si="32"/>
        <v>64.913991244073259</v>
      </c>
      <c r="O40" s="27">
        <f t="shared" si="33"/>
        <v>86.355791204143316</v>
      </c>
      <c r="P40" s="13">
        <f t="shared" si="34"/>
        <v>107.70060276379809</v>
      </c>
      <c r="Q40" s="14">
        <f t="shared" si="35"/>
        <v>128.94908298717928</v>
      </c>
      <c r="R40" s="27">
        <f t="shared" si="36"/>
        <v>150.10188301239396</v>
      </c>
      <c r="S40" s="13">
        <f t="shared" si="37"/>
        <v>171.15964811813319</v>
      </c>
      <c r="T40" s="14">
        <f t="shared" si="38"/>
        <v>192.12301778938854</v>
      </c>
      <c r="V40" s="12">
        <v>91</v>
      </c>
      <c r="W40" s="22">
        <f t="shared" si="2"/>
        <v>220827.44135228044</v>
      </c>
      <c r="X40" s="6">
        <f t="shared" si="3"/>
        <v>220937.27112718669</v>
      </c>
      <c r="Y40" s="7">
        <f t="shared" si="4"/>
        <v>221046.98040862402</v>
      </c>
      <c r="Z40" s="8">
        <f t="shared" si="5"/>
        <v>221156.56946068772</v>
      </c>
      <c r="AA40" s="6">
        <f t="shared" si="6"/>
        <v>221266.03854660588</v>
      </c>
      <c r="AB40" s="7">
        <f t="shared" si="7"/>
        <v>221375.387928743</v>
      </c>
      <c r="AC40" s="8">
        <f t="shared" si="8"/>
        <v>221484.61786860391</v>
      </c>
      <c r="AD40" s="6">
        <f t="shared" si="9"/>
        <v>221593.72862683731</v>
      </c>
      <c r="AE40" s="7">
        <f t="shared" si="10"/>
        <v>221702.72046323988</v>
      </c>
      <c r="AF40" s="8">
        <f t="shared" si="11"/>
        <v>221811.59363675956</v>
      </c>
      <c r="AG40" s="27">
        <f t="shared" si="12"/>
        <v>10.988407241384266</v>
      </c>
      <c r="AH40" s="13">
        <f t="shared" si="13"/>
        <v>21.951487301383168</v>
      </c>
      <c r="AI40" s="14">
        <f t="shared" si="14"/>
        <v>32.889327709708596</v>
      </c>
      <c r="AJ40" s="27">
        <f t="shared" si="15"/>
        <v>43.802015592955286</v>
      </c>
      <c r="AK40" s="13">
        <f t="shared" si="16"/>
        <v>54.689637676987331</v>
      </c>
      <c r="AL40" s="14">
        <f t="shared" si="17"/>
        <v>65.552280289033661</v>
      </c>
      <c r="AM40" s="27">
        <f t="shared" si="18"/>
        <v>76.390029359958135</v>
      </c>
      <c r="AN40" s="13">
        <f t="shared" si="19"/>
        <v>87.202970426878892</v>
      </c>
      <c r="AO40" s="14">
        <f t="shared" si="20"/>
        <v>97.991188634914579</v>
      </c>
    </row>
    <row r="41" spans="1:41" x14ac:dyDescent="0.4">
      <c r="A41" s="12">
        <v>47</v>
      </c>
      <c r="B41" s="22">
        <f t="shared" si="29"/>
        <v>154756.25087160131</v>
      </c>
      <c r="C41" s="6">
        <f t="shared" si="29"/>
        <v>154968.79080283263</v>
      </c>
      <c r="D41" s="7">
        <f t="shared" si="29"/>
        <v>155180.87995974638</v>
      </c>
      <c r="E41" s="8">
        <f t="shared" si="29"/>
        <v>155392.52025038417</v>
      </c>
      <c r="F41" s="6">
        <f t="shared" si="29"/>
        <v>155603.71357069851</v>
      </c>
      <c r="G41" s="7">
        <f t="shared" si="29"/>
        <v>155814.461804655</v>
      </c>
      <c r="H41" s="8">
        <f t="shared" si="29"/>
        <v>156024.76682433285</v>
      </c>
      <c r="I41" s="6">
        <f t="shared" si="29"/>
        <v>156234.63049002498</v>
      </c>
      <c r="J41" s="7">
        <f t="shared" si="29"/>
        <v>156444.05465033647</v>
      </c>
      <c r="K41" s="8">
        <f t="shared" si="29"/>
        <v>156653.04114228237</v>
      </c>
      <c r="L41" s="27">
        <f t="shared" si="30"/>
        <v>21.27433259805548</v>
      </c>
      <c r="M41" s="13">
        <f t="shared" si="31"/>
        <v>42.453832095925463</v>
      </c>
      <c r="N41" s="14">
        <f t="shared" si="32"/>
        <v>63.539131651632488</v>
      </c>
      <c r="O41" s="27">
        <f t="shared" si="33"/>
        <v>84.53085879504215</v>
      </c>
      <c r="P41" s="13">
        <f t="shared" si="34"/>
        <v>105.42963549061096</v>
      </c>
      <c r="Q41" s="14">
        <f t="shared" si="35"/>
        <v>126.23607819853351</v>
      </c>
      <c r="R41" s="27">
        <f t="shared" si="36"/>
        <v>146.95079793600598</v>
      </c>
      <c r="S41" s="13">
        <f t="shared" si="37"/>
        <v>167.57440033680177</v>
      </c>
      <c r="T41" s="14">
        <f t="shared" si="38"/>
        <v>188.10748571075965</v>
      </c>
      <c r="V41" s="29">
        <v>92</v>
      </c>
      <c r="W41" s="22">
        <f t="shared" si="2"/>
        <v>221920.34840549945</v>
      </c>
      <c r="X41" s="6">
        <f t="shared" si="3"/>
        <v>222028.98502672155</v>
      </c>
      <c r="Y41" s="7">
        <f t="shared" si="4"/>
        <v>222137.50375685026</v>
      </c>
      <c r="Z41" s="8">
        <f t="shared" si="5"/>
        <v>222245.90485147608</v>
      </c>
      <c r="AA41" s="6">
        <f t="shared" si="6"/>
        <v>222354.18856535928</v>
      </c>
      <c r="AB41" s="7">
        <f t="shared" si="7"/>
        <v>222462.35515243339</v>
      </c>
      <c r="AC41" s="8">
        <f t="shared" si="8"/>
        <v>222570.40486580881</v>
      </c>
      <c r="AD41" s="6">
        <f t="shared" si="9"/>
        <v>222678.33795777641</v>
      </c>
      <c r="AE41" s="7">
        <f t="shared" si="10"/>
        <v>222786.15467981092</v>
      </c>
      <c r="AF41" s="8">
        <f t="shared" si="11"/>
        <v>222893.85528257472</v>
      </c>
      <c r="AG41" s="27">
        <f t="shared" si="12"/>
        <v>10.868974522978533</v>
      </c>
      <c r="AH41" s="13">
        <f t="shared" si="13"/>
        <v>21.713169122347608</v>
      </c>
      <c r="AI41" s="14">
        <f t="shared" si="14"/>
        <v>32.53266850791988</v>
      </c>
      <c r="AJ41" s="27">
        <f t="shared" si="15"/>
        <v>43.327557003620313</v>
      </c>
      <c r="AK41" s="13">
        <f t="shared" si="16"/>
        <v>54.097918549581664</v>
      </c>
      <c r="AL41" s="14">
        <f t="shared" si="17"/>
        <v>64.84383670418174</v>
      </c>
      <c r="AM41" s="27">
        <f t="shared" si="18"/>
        <v>75.565394646604545</v>
      </c>
      <c r="AN41" s="13">
        <f t="shared" si="19"/>
        <v>86.262675178790232</v>
      </c>
      <c r="AO41" s="14">
        <f t="shared" si="20"/>
        <v>96.93576072747237</v>
      </c>
    </row>
    <row r="42" spans="1:41" x14ac:dyDescent="0.4">
      <c r="A42" s="12">
        <v>48</v>
      </c>
      <c r="B42" s="22">
        <f t="shared" si="29"/>
        <v>156861.59179138453</v>
      </c>
      <c r="C42" s="6">
        <f t="shared" si="29"/>
        <v>157069.708411767</v>
      </c>
      <c r="D42" s="7">
        <f t="shared" si="29"/>
        <v>157277.39280625089</v>
      </c>
      <c r="E42" s="8">
        <f t="shared" si="29"/>
        <v>157484.64676644816</v>
      </c>
      <c r="F42" s="6">
        <f t="shared" si="29"/>
        <v>157691.47207285406</v>
      </c>
      <c r="G42" s="7">
        <f t="shared" si="29"/>
        <v>157897.87049493918</v>
      </c>
      <c r="H42" s="8">
        <f t="shared" si="29"/>
        <v>158103.84379124024</v>
      </c>
      <c r="I42" s="6">
        <f t="shared" si="29"/>
        <v>158309.39370944985</v>
      </c>
      <c r="J42" s="7">
        <f t="shared" si="29"/>
        <v>158514.5219865056</v>
      </c>
      <c r="K42" s="8">
        <f t="shared" si="29"/>
        <v>158719.23034867807</v>
      </c>
      <c r="L42" s="27">
        <f t="shared" si="30"/>
        <v>20.831163495808141</v>
      </c>
      <c r="M42" s="13">
        <f t="shared" si="31"/>
        <v>41.571399476233637</v>
      </c>
      <c r="N42" s="14">
        <f t="shared" si="32"/>
        <v>62.221302432590164</v>
      </c>
      <c r="O42" s="27">
        <f t="shared" si="33"/>
        <v>82.781461680977372</v>
      </c>
      <c r="P42" s="13">
        <f t="shared" si="34"/>
        <v>103.25246141891694</v>
      </c>
      <c r="Q42" s="14">
        <f t="shared" si="35"/>
        <v>123.63488078053342</v>
      </c>
      <c r="R42" s="27">
        <f t="shared" si="36"/>
        <v>143.92929389147321</v>
      </c>
      <c r="S42" s="13">
        <f t="shared" si="37"/>
        <v>164.13626992300851</v>
      </c>
      <c r="T42" s="14">
        <f t="shared" si="38"/>
        <v>184.2563731452683</v>
      </c>
      <c r="V42" s="12">
        <v>93</v>
      </c>
      <c r="W42" s="22">
        <f t="shared" si="2"/>
        <v>223001.44001592105</v>
      </c>
      <c r="X42" s="6">
        <f t="shared" si="3"/>
        <v>223108.90912889759</v>
      </c>
      <c r="Y42" s="7">
        <f t="shared" si="4"/>
        <v>223216.26286975</v>
      </c>
      <c r="Z42" s="8">
        <f t="shared" si="5"/>
        <v>223323.50148592526</v>
      </c>
      <c r="AA42" s="6">
        <f t="shared" si="6"/>
        <v>223430.62522407511</v>
      </c>
      <c r="AB42" s="7">
        <f t="shared" si="7"/>
        <v>223537.63433005961</v>
      </c>
      <c r="AC42" s="8">
        <f t="shared" si="8"/>
        <v>223644.52904895006</v>
      </c>
      <c r="AD42" s="6">
        <f t="shared" si="9"/>
        <v>223751.30962503311</v>
      </c>
      <c r="AE42" s="7">
        <f t="shared" si="10"/>
        <v>223857.97630181332</v>
      </c>
      <c r="AF42" s="8">
        <f t="shared" si="11"/>
        <v>223964.52932201716</v>
      </c>
      <c r="AG42" s="27">
        <f t="shared" si="12"/>
        <v>10.752110111934599</v>
      </c>
      <c r="AH42" s="13">
        <f t="shared" si="13"/>
        <v>21.479970010608668</v>
      </c>
      <c r="AI42" s="14">
        <f t="shared" si="14"/>
        <v>32.183661705639679</v>
      </c>
      <c r="AJ42" s="27">
        <f t="shared" si="15"/>
        <v>42.863266837142874</v>
      </c>
      <c r="AK42" s="13">
        <f t="shared" si="16"/>
        <v>53.518866677535698</v>
      </c>
      <c r="AL42" s="14">
        <f t="shared" si="17"/>
        <v>64.150542133662384</v>
      </c>
      <c r="AM42" s="27">
        <f t="shared" si="18"/>
        <v>74.758373749325983</v>
      </c>
      <c r="AN42" s="13">
        <f t="shared" si="19"/>
        <v>85.342441706336103</v>
      </c>
      <c r="AO42" s="14">
        <f t="shared" si="20"/>
        <v>95.902825827739434</v>
      </c>
    </row>
    <row r="43" spans="1:41" x14ac:dyDescent="0.4">
      <c r="A43" s="12">
        <v>49</v>
      </c>
      <c r="B43" s="22">
        <f t="shared" si="29"/>
        <v>158923.52051165811</v>
      </c>
      <c r="C43" s="6">
        <f t="shared" si="29"/>
        <v>159127.39418064294</v>
      </c>
      <c r="D43" s="7">
        <f t="shared" si="29"/>
        <v>159330.85305042166</v>
      </c>
      <c r="E43" s="8">
        <f t="shared" si="29"/>
        <v>159533.8988054599</v>
      </c>
      <c r="F43" s="6">
        <f t="shared" si="29"/>
        <v>159736.53311998313</v>
      </c>
      <c r="G43" s="7">
        <f t="shared" si="29"/>
        <v>159938.75765805988</v>
      </c>
      <c r="H43" s="8">
        <f t="shared" si="29"/>
        <v>160140.57407368362</v>
      </c>
      <c r="I43" s="6">
        <f t="shared" si="29"/>
        <v>160341.98401085375</v>
      </c>
      <c r="J43" s="7">
        <f t="shared" si="29"/>
        <v>160542.98910365617</v>
      </c>
      <c r="K43" s="8">
        <f t="shared" si="29"/>
        <v>160743.59097634273</v>
      </c>
      <c r="L43" s="27">
        <f t="shared" si="30"/>
        <v>20.406081082939636</v>
      </c>
      <c r="M43" s="13">
        <f t="shared" si="31"/>
        <v>40.724903841211926</v>
      </c>
      <c r="N43" s="14">
        <f t="shared" si="32"/>
        <v>60.95702718468965</v>
      </c>
      <c r="O43" s="27">
        <f t="shared" si="33"/>
        <v>81.103005256591132</v>
      </c>
      <c r="P43" s="13">
        <f t="shared" si="34"/>
        <v>101.16338748441194</v>
      </c>
      <c r="Q43" s="14">
        <f t="shared" si="35"/>
        <v>121.13871862972155</v>
      </c>
      <c r="R43" s="27">
        <f t="shared" si="36"/>
        <v>141.02953883769806</v>
      </c>
      <c r="S43" s="13">
        <f t="shared" si="37"/>
        <v>160.83638368631364</v>
      </c>
      <c r="T43" s="14">
        <f t="shared" si="38"/>
        <v>180.55978423386114</v>
      </c>
      <c r="V43" s="29">
        <v>94</v>
      </c>
      <c r="W43" s="22">
        <f t="shared" si="2"/>
        <v>224070.96892759585</v>
      </c>
      <c r="X43" s="6">
        <f t="shared" si="3"/>
        <v>224177.29535972883</v>
      </c>
      <c r="Y43" s="7">
        <f t="shared" si="4"/>
        <v>224283.50885882718</v>
      </c>
      <c r="Z43" s="8">
        <f t="shared" si="5"/>
        <v>224389.60966453663</v>
      </c>
      <c r="AA43" s="6">
        <f t="shared" si="6"/>
        <v>224495.59801574089</v>
      </c>
      <c r="AB43" s="7">
        <f t="shared" si="7"/>
        <v>224601.47415056513</v>
      </c>
      <c r="AC43" s="8">
        <f t="shared" si="8"/>
        <v>224707.23830637871</v>
      </c>
      <c r="AD43" s="6">
        <f t="shared" si="9"/>
        <v>224812.89071979868</v>
      </c>
      <c r="AE43" s="7">
        <f t="shared" si="10"/>
        <v>224918.43162669305</v>
      </c>
      <c r="AF43" s="8">
        <f t="shared" si="11"/>
        <v>225023.86126218364</v>
      </c>
      <c r="AG43" s="27">
        <f t="shared" si="12"/>
        <v>10.637732045521261</v>
      </c>
      <c r="AH43" s="13">
        <f t="shared" si="13"/>
        <v>21.251726782793412</v>
      </c>
      <c r="AI43" s="14">
        <f t="shared" si="14"/>
        <v>31.842063634743681</v>
      </c>
      <c r="AJ43" s="27">
        <f t="shared" si="15"/>
        <v>42.408821670338511</v>
      </c>
      <c r="AK43" s="13">
        <f t="shared" si="16"/>
        <v>52.952079606387997</v>
      </c>
      <c r="AL43" s="14">
        <f t="shared" si="17"/>
        <v>63.47191580911749</v>
      </c>
      <c r="AM43" s="27">
        <f t="shared" si="18"/>
        <v>73.968408296699636</v>
      </c>
      <c r="AN43" s="13">
        <f t="shared" si="19"/>
        <v>84.441634740971494</v>
      </c>
      <c r="AO43" s="14">
        <f t="shared" si="20"/>
        <v>94.891672469093464</v>
      </c>
    </row>
    <row r="44" spans="1:41" x14ac:dyDescent="0.4">
      <c r="A44" s="12">
        <v>50</v>
      </c>
      <c r="B44" s="22">
        <f t="shared" si="29"/>
        <v>160943.79124341003</v>
      </c>
      <c r="C44" s="6">
        <f t="shared" ref="C44:K48" si="39">LN($A44*0.1+C$2*0.01)*100000</f>
        <v>161143.59150967735</v>
      </c>
      <c r="D44" s="7">
        <f t="shared" si="39"/>
        <v>161342.99337036378</v>
      </c>
      <c r="E44" s="8">
        <f t="shared" si="39"/>
        <v>161541.99841116479</v>
      </c>
      <c r="F44" s="6">
        <f t="shared" si="39"/>
        <v>161740.60820832773</v>
      </c>
      <c r="G44" s="7">
        <f t="shared" si="39"/>
        <v>161938.82432872683</v>
      </c>
      <c r="H44" s="8">
        <f t="shared" si="39"/>
        <v>162136.64832993742</v>
      </c>
      <c r="I44" s="6">
        <f t="shared" si="39"/>
        <v>162334.0817603092</v>
      </c>
      <c r="J44" s="7">
        <f t="shared" si="39"/>
        <v>162531.12615903906</v>
      </c>
      <c r="K44" s="8">
        <f t="shared" si="39"/>
        <v>162727.78305624315</v>
      </c>
      <c r="L44" s="27">
        <f t="shared" si="30"/>
        <v>19.998000266641611</v>
      </c>
      <c r="M44" s="13">
        <f t="shared" si="31"/>
        <v>39.91219370480394</v>
      </c>
      <c r="N44" s="14">
        <f t="shared" si="32"/>
        <v>59.743106426962186</v>
      </c>
      <c r="O44" s="27">
        <f t="shared" si="33"/>
        <v>79.491260147595312</v>
      </c>
      <c r="P44" s="13">
        <f t="shared" si="34"/>
        <v>99.157172229490243</v>
      </c>
      <c r="Q44" s="14">
        <f t="shared" si="35"/>
        <v>118.74135572882369</v>
      </c>
      <c r="R44" s="27">
        <f t="shared" si="36"/>
        <v>138.24431943983654</v>
      </c>
      <c r="S44" s="13">
        <f t="shared" si="37"/>
        <v>157.66656793945003</v>
      </c>
      <c r="T44" s="14">
        <f t="shared" si="38"/>
        <v>177.00860163051402</v>
      </c>
      <c r="V44" s="12">
        <v>95</v>
      </c>
      <c r="W44" s="22">
        <f t="shared" si="2"/>
        <v>225129.17986064954</v>
      </c>
      <c r="X44" s="6">
        <f t="shared" si="3"/>
        <v>225234.38765572989</v>
      </c>
      <c r="Y44" s="7">
        <f t="shared" si="4"/>
        <v>225339.48488032739</v>
      </c>
      <c r="Z44" s="8">
        <f t="shared" si="5"/>
        <v>225444.4717666111</v>
      </c>
      <c r="AA44" s="6">
        <f t="shared" si="6"/>
        <v>225549.34854601952</v>
      </c>
      <c r="AB44" s="7">
        <f t="shared" si="7"/>
        <v>225654.11544926389</v>
      </c>
      <c r="AC44" s="8">
        <f t="shared" si="8"/>
        <v>225758.77270633099</v>
      </c>
      <c r="AD44" s="6">
        <f t="shared" si="9"/>
        <v>225863.3205464863</v>
      </c>
      <c r="AE44" s="7">
        <f t="shared" si="10"/>
        <v>225967.75919827691</v>
      </c>
      <c r="AF44" s="8">
        <f t="shared" si="11"/>
        <v>226072.08888953467</v>
      </c>
      <c r="AG44" s="27">
        <f t="shared" si="12"/>
        <v>10.525761811702978</v>
      </c>
      <c r="AH44" s="13">
        <f t="shared" si="13"/>
        <v>21.028283118153922</v>
      </c>
      <c r="AI44" s="14">
        <f t="shared" si="14"/>
        <v>31.507640863506822</v>
      </c>
      <c r="AJ44" s="27">
        <f t="shared" si="15"/>
        <v>41.963911652273964</v>
      </c>
      <c r="AK44" s="13">
        <f t="shared" si="16"/>
        <v>52.397171751537826</v>
      </c>
      <c r="AL44" s="14">
        <f t="shared" si="17"/>
        <v>62.807497092406265</v>
      </c>
      <c r="AM44" s="27">
        <f t="shared" si="18"/>
        <v>73.194963272020686</v>
      </c>
      <c r="AN44" s="13">
        <f t="shared" si="19"/>
        <v>83.559645555476891</v>
      </c>
      <c r="AO44" s="14">
        <f t="shared" si="20"/>
        <v>93.901618877483997</v>
      </c>
    </row>
    <row r="45" spans="1:41" x14ac:dyDescent="0.4">
      <c r="A45" s="12">
        <v>51</v>
      </c>
      <c r="B45" s="22">
        <f t="shared" ref="B45:B48" si="40">LN($A45*0.1+B$2*0.01)*100000</f>
        <v>162924.05397302803</v>
      </c>
      <c r="C45" s="6">
        <f t="shared" si="39"/>
        <v>163119.9404215613</v>
      </c>
      <c r="D45" s="7">
        <f t="shared" si="39"/>
        <v>163315.44390514164</v>
      </c>
      <c r="E45" s="8">
        <f t="shared" si="39"/>
        <v>163510.56591826782</v>
      </c>
      <c r="F45" s="6">
        <f t="shared" si="39"/>
        <v>163705.30794670738</v>
      </c>
      <c r="G45" s="7">
        <f t="shared" si="39"/>
        <v>163899.67146756448</v>
      </c>
      <c r="H45" s="8">
        <f t="shared" si="39"/>
        <v>164093.65794934714</v>
      </c>
      <c r="I45" s="6">
        <f t="shared" si="39"/>
        <v>164287.2688520338</v>
      </c>
      <c r="J45" s="7">
        <f t="shared" si="39"/>
        <v>164480.50562713918</v>
      </c>
      <c r="K45" s="8">
        <f t="shared" si="39"/>
        <v>164673.36971777971</v>
      </c>
      <c r="L45" s="27">
        <f t="shared" si="30"/>
        <v>19.605921050941106</v>
      </c>
      <c r="M45" s="13">
        <f t="shared" si="31"/>
        <v>39.131285962066613</v>
      </c>
      <c r="N45" s="14">
        <f t="shared" si="32"/>
        <v>58.576590564887738</v>
      </c>
      <c r="O45" s="27">
        <f t="shared" si="33"/>
        <v>77.942326627060538</v>
      </c>
      <c r="P45" s="13">
        <f t="shared" si="34"/>
        <v>97.22898189391708</v>
      </c>
      <c r="Q45" s="14">
        <f t="shared" si="35"/>
        <v>116.43704012961825</v>
      </c>
      <c r="R45" s="27">
        <f t="shared" si="36"/>
        <v>135.5669811576081</v>
      </c>
      <c r="S45" s="13">
        <f t="shared" si="37"/>
        <v>154.61928090080619</v>
      </c>
      <c r="T45" s="14">
        <f t="shared" si="38"/>
        <v>173.59441142110154</v>
      </c>
      <c r="V45" s="29">
        <v>96</v>
      </c>
      <c r="W45" s="22">
        <f t="shared" si="2"/>
        <v>226176.30984737907</v>
      </c>
      <c r="X45" s="6">
        <f t="shared" si="3"/>
        <v>226280.42229822013</v>
      </c>
      <c r="Y45" s="7">
        <f t="shared" si="4"/>
        <v>226384.42646776151</v>
      </c>
      <c r="Z45" s="8">
        <f t="shared" si="5"/>
        <v>226488.32258100345</v>
      </c>
      <c r="AA45" s="6">
        <f t="shared" si="6"/>
        <v>226592.11086224543</v>
      </c>
      <c r="AB45" s="7">
        <f t="shared" si="7"/>
        <v>226695.79153508946</v>
      </c>
      <c r="AC45" s="8">
        <f t="shared" si="8"/>
        <v>226799.36482244267</v>
      </c>
      <c r="AD45" s="6">
        <f t="shared" si="9"/>
        <v>226902.83094652032</v>
      </c>
      <c r="AE45" s="7">
        <f t="shared" si="10"/>
        <v>227006.19012884857</v>
      </c>
      <c r="AF45" s="8">
        <f t="shared" si="11"/>
        <v>227109.44259026751</v>
      </c>
      <c r="AG45" s="27">
        <f t="shared" si="12"/>
        <v>10.416124169627437</v>
      </c>
      <c r="AH45" s="13">
        <f t="shared" si="13"/>
        <v>20.809489202132681</v>
      </c>
      <c r="AI45" s="14">
        <f t="shared" si="14"/>
        <v>31.180169664847199</v>
      </c>
      <c r="AJ45" s="27">
        <f t="shared" si="15"/>
        <v>41.528239799459698</v>
      </c>
      <c r="AK45" s="13">
        <f t="shared" si="16"/>
        <v>51.85377352379146</v>
      </c>
      <c r="AL45" s="14">
        <f t="shared" si="17"/>
        <v>62.156844433600781</v>
      </c>
      <c r="AM45" s="27">
        <f t="shared" si="18"/>
        <v>72.437525804183679</v>
      </c>
      <c r="AN45" s="13">
        <f t="shared" si="19"/>
        <v>82.695890592352953</v>
      </c>
      <c r="AO45" s="14">
        <f t="shared" si="20"/>
        <v>92.932011438155314</v>
      </c>
    </row>
    <row r="46" spans="1:41" x14ac:dyDescent="0.4">
      <c r="A46" s="12">
        <v>52</v>
      </c>
      <c r="B46" s="22">
        <f t="shared" si="40"/>
        <v>164865.86255873815</v>
      </c>
      <c r="C46" s="6">
        <f t="shared" si="39"/>
        <v>165057.98557652754</v>
      </c>
      <c r="D46" s="7">
        <f t="shared" si="39"/>
        <v>165249.74018945472</v>
      </c>
      <c r="E46" s="8">
        <f t="shared" si="39"/>
        <v>165441.12780768317</v>
      </c>
      <c r="F46" s="6">
        <f t="shared" si="39"/>
        <v>165632.14983329509</v>
      </c>
      <c r="G46" s="7">
        <f t="shared" si="39"/>
        <v>165822.80766035325</v>
      </c>
      <c r="H46" s="8">
        <f t="shared" si="39"/>
        <v>166013.10267496185</v>
      </c>
      <c r="I46" s="6">
        <f t="shared" si="39"/>
        <v>166203.03625532711</v>
      </c>
      <c r="J46" s="7">
        <f t="shared" si="39"/>
        <v>166392.60977181702</v>
      </c>
      <c r="K46" s="8">
        <f t="shared" si="39"/>
        <v>166581.82458702079</v>
      </c>
      <c r="L46" s="27">
        <f t="shared" si="30"/>
        <v>19.228920355410082</v>
      </c>
      <c r="M46" s="13">
        <f t="shared" si="31"/>
        <v>38.380349732324248</v>
      </c>
      <c r="N46" s="14">
        <f t="shared" si="32"/>
        <v>57.454755961458432</v>
      </c>
      <c r="O46" s="27">
        <f t="shared" si="33"/>
        <v>76.452603112236829</v>
      </c>
      <c r="P46" s="13">
        <f t="shared" si="34"/>
        <v>95.374351530976128</v>
      </c>
      <c r="Q46" s="14">
        <f t="shared" si="35"/>
        <v>114.22045787770185</v>
      </c>
      <c r="R46" s="27">
        <f t="shared" si="36"/>
        <v>132.99137516337214</v>
      </c>
      <c r="S46" s="13">
        <f t="shared" si="37"/>
        <v>151.68755278614117</v>
      </c>
      <c r="T46" s="14">
        <f t="shared" si="38"/>
        <v>170.30943656727322</v>
      </c>
      <c r="V46" s="12">
        <v>97</v>
      </c>
      <c r="W46" s="22">
        <f t="shared" si="2"/>
        <v>227212.58855093372</v>
      </c>
      <c r="X46" s="6">
        <f t="shared" si="3"/>
        <v>227315.62823032335</v>
      </c>
      <c r="Y46" s="7">
        <f t="shared" si="4"/>
        <v>227418.56184723476</v>
      </c>
      <c r="Z46" s="8">
        <f t="shared" si="5"/>
        <v>227521.38961979136</v>
      </c>
      <c r="AA46" s="6">
        <f t="shared" si="6"/>
        <v>227624.11176544437</v>
      </c>
      <c r="AB46" s="7">
        <f t="shared" si="7"/>
        <v>227726.72850097559</v>
      </c>
      <c r="AC46" s="8">
        <f t="shared" si="8"/>
        <v>227829.24004250011</v>
      </c>
      <c r="AD46" s="6">
        <f t="shared" si="9"/>
        <v>227931.64660546914</v>
      </c>
      <c r="AE46" s="7">
        <f t="shared" si="10"/>
        <v>228033.94840467258</v>
      </c>
      <c r="AF46" s="8">
        <f t="shared" si="11"/>
        <v>228136.1456542419</v>
      </c>
      <c r="AG46" s="27">
        <f t="shared" si="12"/>
        <v>10.308746980939759</v>
      </c>
      <c r="AH46" s="13">
        <f t="shared" si="13"/>
        <v>20.595201390911825</v>
      </c>
      <c r="AI46" s="14">
        <f t="shared" si="14"/>
        <v>30.859435517282691</v>
      </c>
      <c r="AJ46" s="27">
        <f t="shared" si="15"/>
        <v>41.101521334901918</v>
      </c>
      <c r="AK46" s="13">
        <f t="shared" si="16"/>
        <v>51.321530508081196</v>
      </c>
      <c r="AL46" s="14">
        <f t="shared" si="17"/>
        <v>61.519534391816705</v>
      </c>
      <c r="AM46" s="27">
        <f t="shared" si="18"/>
        <v>71.695604033913696</v>
      </c>
      <c r="AN46" s="13">
        <f t="shared" si="19"/>
        <v>81.849810176237952</v>
      </c>
      <c r="AO46" s="14">
        <f t="shared" si="20"/>
        <v>91.982223256753059</v>
      </c>
    </row>
    <row r="47" spans="1:41" x14ac:dyDescent="0.4">
      <c r="A47" s="12">
        <v>53</v>
      </c>
      <c r="B47" s="22">
        <f t="shared" si="40"/>
        <v>166770.68205580761</v>
      </c>
      <c r="C47" s="6">
        <f t="shared" si="39"/>
        <v>166959.18352538475</v>
      </c>
      <c r="D47" s="7">
        <f t="shared" si="39"/>
        <v>167147.33033535531</v>
      </c>
      <c r="E47" s="8">
        <f t="shared" si="39"/>
        <v>167335.12381777534</v>
      </c>
      <c r="F47" s="6">
        <f t="shared" si="39"/>
        <v>167522.56529721036</v>
      </c>
      <c r="G47" s="7">
        <f t="shared" si="39"/>
        <v>167709.65609079154</v>
      </c>
      <c r="H47" s="8">
        <f t="shared" si="39"/>
        <v>167896.39750827107</v>
      </c>
      <c r="I47" s="6">
        <f t="shared" si="39"/>
        <v>168082.79085207736</v>
      </c>
      <c r="J47" s="7">
        <f t="shared" si="39"/>
        <v>168268.8374173693</v>
      </c>
      <c r="K47" s="8">
        <f t="shared" si="39"/>
        <v>168454.53849209059</v>
      </c>
      <c r="L47" s="27">
        <f t="shared" si="30"/>
        <v>18.866144759318558</v>
      </c>
      <c r="M47" s="13">
        <f t="shared" si="31"/>
        <v>37.657692028529709</v>
      </c>
      <c r="N47" s="14">
        <f t="shared" si="32"/>
        <v>56.375083706749137</v>
      </c>
      <c r="O47" s="27">
        <f t="shared" si="33"/>
        <v>75.018758206919301</v>
      </c>
      <c r="P47" s="13">
        <f t="shared" si="34"/>
        <v>93.589150490501197</v>
      </c>
      <c r="Q47" s="14">
        <f t="shared" si="35"/>
        <v>112.08669210106018</v>
      </c>
      <c r="R47" s="27">
        <f t="shared" si="36"/>
        <v>130.51181119811372</v>
      </c>
      <c r="S47" s="13">
        <f t="shared" si="37"/>
        <v>148.86493258996052</v>
      </c>
      <c r="T47" s="14">
        <f t="shared" si="38"/>
        <v>167.14647776668426</v>
      </c>
      <c r="V47" s="29">
        <v>98</v>
      </c>
      <c r="W47" s="22">
        <f t="shared" si="2"/>
        <v>228238.23856765265</v>
      </c>
      <c r="X47" s="6">
        <f t="shared" si="3"/>
        <v>228340.22735772716</v>
      </c>
      <c r="Y47" s="7">
        <f t="shared" si="4"/>
        <v>228442.11223663745</v>
      </c>
      <c r="Z47" s="8">
        <f t="shared" si="5"/>
        <v>228543.89341590751</v>
      </c>
      <c r="AA47" s="6">
        <f t="shared" si="6"/>
        <v>228645.5711064162</v>
      </c>
      <c r="AB47" s="7">
        <f t="shared" si="7"/>
        <v>228747.14551839978</v>
      </c>
      <c r="AC47" s="8">
        <f t="shared" si="8"/>
        <v>228848.61686145444</v>
      </c>
      <c r="AD47" s="6">
        <f t="shared" si="9"/>
        <v>228949.98534453905</v>
      </c>
      <c r="AE47" s="7">
        <f t="shared" si="10"/>
        <v>229051.25117597764</v>
      </c>
      <c r="AF47" s="8">
        <f t="shared" si="11"/>
        <v>229152.41456346208</v>
      </c>
      <c r="AG47" s="27">
        <f t="shared" si="12"/>
        <v>10.203561051632278</v>
      </c>
      <c r="AH47" s="13">
        <f t="shared" si="13"/>
        <v>20.38528189714998</v>
      </c>
      <c r="AI47" s="14">
        <f t="shared" si="14"/>
        <v>30.545232635806315</v>
      </c>
      <c r="AJ47" s="27">
        <f t="shared" si="15"/>
        <v>40.683483067230554</v>
      </c>
      <c r="AK47" s="13">
        <f t="shared" si="16"/>
        <v>50.800102692679502</v>
      </c>
      <c r="AL47" s="14">
        <f t="shared" si="17"/>
        <v>60.895160716638202</v>
      </c>
      <c r="AM47" s="27">
        <f t="shared" si="18"/>
        <v>70.968726048537064</v>
      </c>
      <c r="AN47" s="13">
        <f t="shared" si="19"/>
        <v>81.020867304236162</v>
      </c>
      <c r="AO47" s="14">
        <f t="shared" si="20"/>
        <v>91.051652807742357</v>
      </c>
    </row>
    <row r="48" spans="1:41" x14ac:dyDescent="0.4">
      <c r="A48" s="30">
        <v>54</v>
      </c>
      <c r="B48" s="23">
        <f t="shared" si="40"/>
        <v>168639.89535702288</v>
      </c>
      <c r="C48" s="9">
        <f t="shared" si="39"/>
        <v>168824.90928583901</v>
      </c>
      <c r="D48" s="10">
        <f t="shared" si="39"/>
        <v>169009.5815451555</v>
      </c>
      <c r="E48" s="11">
        <f t="shared" si="39"/>
        <v>169193.91339458444</v>
      </c>
      <c r="F48" s="9">
        <f t="shared" si="39"/>
        <v>169377.90608678514</v>
      </c>
      <c r="G48" s="10">
        <f t="shared" si="39"/>
        <v>169561.56086751528</v>
      </c>
      <c r="H48" s="11">
        <f t="shared" si="39"/>
        <v>169744.87897568135</v>
      </c>
      <c r="I48" s="9">
        <f t="shared" si="39"/>
        <v>169927.86164338901</v>
      </c>
      <c r="J48" s="10">
        <f t="shared" si="39"/>
        <v>170110.51009599242</v>
      </c>
      <c r="K48" s="11">
        <f t="shared" si="39"/>
        <v>170292.82555214394</v>
      </c>
      <c r="L48" s="28">
        <f t="shared" si="30"/>
        <v>18.516804052545922</v>
      </c>
      <c r="M48" s="16">
        <f t="shared" si="31"/>
        <v>36.961745015141787</v>
      </c>
      <c r="N48" s="17">
        <f t="shared" si="32"/>
        <v>55.335240736865671</v>
      </c>
      <c r="O48" s="28">
        <f t="shared" si="33"/>
        <v>73.6377058311773</v>
      </c>
      <c r="P48" s="16">
        <f t="shared" si="34"/>
        <v>91.869551707262872</v>
      </c>
      <c r="Q48" s="17">
        <f t="shared" si="35"/>
        <v>110.03118660082691</v>
      </c>
      <c r="R48" s="28">
        <f t="shared" si="36"/>
        <v>128.12301560485503</v>
      </c>
      <c r="S48" s="16">
        <f t="shared" si="37"/>
        <v>146.14544069964904</v>
      </c>
      <c r="T48" s="17">
        <f t="shared" si="38"/>
        <v>164.09886078280397</v>
      </c>
      <c r="V48" s="12">
        <v>99</v>
      </c>
      <c r="W48" s="22">
        <f t="shared" si="2"/>
        <v>229253.47571405442</v>
      </c>
      <c r="X48" s="6">
        <f t="shared" si="3"/>
        <v>229354.43483418965</v>
      </c>
      <c r="Y48" s="7">
        <f t="shared" si="4"/>
        <v>229455.29212967816</v>
      </c>
      <c r="Z48" s="8">
        <f t="shared" si="5"/>
        <v>229556.04780570811</v>
      </c>
      <c r="AA48" s="6">
        <f t="shared" si="6"/>
        <v>229656.70206684826</v>
      </c>
      <c r="AB48" s="7">
        <f t="shared" si="7"/>
        <v>229757.25511705014</v>
      </c>
      <c r="AC48" s="8">
        <f t="shared" si="8"/>
        <v>229857.70715965069</v>
      </c>
      <c r="AD48" s="6">
        <f t="shared" si="9"/>
        <v>229958.0583973747</v>
      </c>
      <c r="AE48" s="7">
        <f t="shared" si="10"/>
        <v>230058.30903233727</v>
      </c>
      <c r="AF48" s="8">
        <f t="shared" si="11"/>
        <v>230158.45926604621</v>
      </c>
      <c r="AG48" s="27">
        <f t="shared" si="12"/>
        <v>10.100499983353075</v>
      </c>
      <c r="AH48" s="13">
        <f t="shared" si="13"/>
        <v>20.17959849446197</v>
      </c>
      <c r="AI48" s="14">
        <f t="shared" si="14"/>
        <v>30.23736353230197</v>
      </c>
      <c r="AJ48" s="27">
        <f t="shared" si="15"/>
        <v>40.273862807749538</v>
      </c>
      <c r="AK48" s="13">
        <f t="shared" si="16"/>
        <v>50.289163745299447</v>
      </c>
      <c r="AL48" s="14">
        <f t="shared" si="17"/>
        <v>60.28333348443266</v>
      </c>
      <c r="AM48" s="27">
        <f t="shared" si="18"/>
        <v>70.25643888124614</v>
      </c>
      <c r="AN48" s="13">
        <f t="shared" si="19"/>
        <v>80.208546509849839</v>
      </c>
      <c r="AO48" s="14">
        <f t="shared" si="20"/>
        <v>90.139722663996508</v>
      </c>
    </row>
    <row r="49" spans="22:41" x14ac:dyDescent="0.4">
      <c r="V49" s="30">
        <v>100</v>
      </c>
      <c r="W49" s="23">
        <f>LN($V49*0.1+B$2*0.01)*100000</f>
        <v>230258.5092994046</v>
      </c>
      <c r="X49" s="9"/>
      <c r="Y49" s="10"/>
      <c r="Z49" s="11"/>
      <c r="AA49" s="9"/>
      <c r="AB49" s="10"/>
      <c r="AC49" s="11"/>
      <c r="AD49" s="9"/>
      <c r="AE49" s="10"/>
      <c r="AF49" s="11"/>
      <c r="AG49" s="28"/>
      <c r="AH49" s="16"/>
      <c r="AI49" s="17"/>
      <c r="AJ49" s="28"/>
      <c r="AK49" s="16"/>
      <c r="AL49" s="17"/>
      <c r="AM49" s="28"/>
      <c r="AN49" s="16"/>
      <c r="AO49" s="17"/>
    </row>
  </sheetData>
  <mergeCells count="26">
    <mergeCell ref="W2:W3"/>
    <mergeCell ref="A1:T1"/>
    <mergeCell ref="V1:AO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T2"/>
    <mergeCell ref="V2:V3"/>
    <mergeCell ref="AD2:AD3"/>
    <mergeCell ref="AE2:AE3"/>
    <mergeCell ref="AF2:AF3"/>
    <mergeCell ref="AG2:AO2"/>
    <mergeCell ref="X2:X3"/>
    <mergeCell ref="Y2:Y3"/>
    <mergeCell ref="Z2:Z3"/>
    <mergeCell ref="AA2:AA3"/>
    <mergeCell ref="AB2:AB3"/>
    <mergeCell ref="AC2:AC3"/>
  </mergeCells>
  <pageMargins left="0.7" right="0.7" top="0.75" bottom="0.75" header="0.3" footer="0.3"/>
  <pageSetup scale="53" orientation="landscape" r:id="rId1"/>
  <colBreaks count="1" manualBreakCount="1">
    <brk id="21" max="4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3"/>
  <sheetViews>
    <sheetView zoomScaleNormal="100" workbookViewId="0">
      <selection sqref="A1:P1"/>
    </sheetView>
  </sheetViews>
  <sheetFormatPr defaultRowHeight="16.5" x14ac:dyDescent="0.4"/>
  <cols>
    <col min="1" max="1" width="3" style="49" customWidth="1"/>
    <col min="2" max="11" width="5.3984375" style="66" customWidth="1"/>
    <col min="12" max="16" width="4.09765625" style="66" customWidth="1"/>
    <col min="17" max="17" width="2.09765625" style="66" customWidth="1"/>
    <col min="18" max="18" width="3" style="66" customWidth="1"/>
    <col min="19" max="28" width="5.3984375" style="66" customWidth="1"/>
    <col min="29" max="33" width="4.09765625" style="66" customWidth="1"/>
    <col min="34" max="16384" width="8.796875" style="66"/>
  </cols>
  <sheetData>
    <row r="1" spans="1:34" x14ac:dyDescent="0.4">
      <c r="A1" s="245" t="s">
        <v>13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4"/>
      <c r="R1" s="245" t="s">
        <v>13</v>
      </c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34" ht="17.25" customHeight="1" x14ac:dyDescent="0.4">
      <c r="A2" s="246" t="s">
        <v>12</v>
      </c>
      <c r="B2" s="73">
        <v>0</v>
      </c>
      <c r="C2" s="67">
        <v>0.1</v>
      </c>
      <c r="D2" s="69">
        <v>0.2</v>
      </c>
      <c r="E2" s="71">
        <v>0.3</v>
      </c>
      <c r="F2" s="67">
        <v>0.4</v>
      </c>
      <c r="G2" s="69">
        <v>0.5</v>
      </c>
      <c r="H2" s="71">
        <v>0.6</v>
      </c>
      <c r="I2" s="67">
        <v>0.7</v>
      </c>
      <c r="J2" s="69">
        <v>0.8</v>
      </c>
      <c r="K2" s="71">
        <v>0.9</v>
      </c>
      <c r="L2" s="240" t="s">
        <v>1</v>
      </c>
      <c r="M2" s="241"/>
      <c r="N2" s="241"/>
      <c r="O2" s="241"/>
      <c r="P2" s="242"/>
      <c r="R2" s="246" t="s">
        <v>12</v>
      </c>
      <c r="S2" s="73">
        <v>0</v>
      </c>
      <c r="T2" s="67">
        <v>0.1</v>
      </c>
      <c r="U2" s="69">
        <v>0.2</v>
      </c>
      <c r="V2" s="71">
        <v>0.3</v>
      </c>
      <c r="W2" s="67">
        <v>0.4</v>
      </c>
      <c r="X2" s="69">
        <v>0.5</v>
      </c>
      <c r="Y2" s="71">
        <v>0.6</v>
      </c>
      <c r="Z2" s="67">
        <v>0.7</v>
      </c>
      <c r="AA2" s="69">
        <v>0.8</v>
      </c>
      <c r="AB2" s="71">
        <v>0.9</v>
      </c>
      <c r="AC2" s="240" t="s">
        <v>1</v>
      </c>
      <c r="AD2" s="241"/>
      <c r="AE2" s="241"/>
      <c r="AF2" s="241"/>
      <c r="AG2" s="242"/>
    </row>
    <row r="3" spans="1:34" x14ac:dyDescent="0.4">
      <c r="A3" s="247"/>
      <c r="B3" s="74" t="s">
        <v>2</v>
      </c>
      <c r="C3" s="68" t="s">
        <v>3</v>
      </c>
      <c r="D3" s="70" t="s">
        <v>4</v>
      </c>
      <c r="E3" s="72" t="s">
        <v>5</v>
      </c>
      <c r="F3" s="68" t="s">
        <v>6</v>
      </c>
      <c r="G3" s="70" t="s">
        <v>7</v>
      </c>
      <c r="H3" s="72" t="s">
        <v>8</v>
      </c>
      <c r="I3" s="68" t="s">
        <v>9</v>
      </c>
      <c r="J3" s="70" t="s">
        <v>10</v>
      </c>
      <c r="K3" s="72" t="s">
        <v>11</v>
      </c>
      <c r="L3" s="15">
        <v>1</v>
      </c>
      <c r="M3" s="78">
        <v>2</v>
      </c>
      <c r="N3" s="78">
        <v>3</v>
      </c>
      <c r="O3" s="15">
        <v>4</v>
      </c>
      <c r="P3" s="77">
        <v>5</v>
      </c>
      <c r="R3" s="247"/>
      <c r="S3" s="74" t="s">
        <v>2</v>
      </c>
      <c r="T3" s="68" t="s">
        <v>3</v>
      </c>
      <c r="U3" s="70" t="s">
        <v>4</v>
      </c>
      <c r="V3" s="72" t="s">
        <v>5</v>
      </c>
      <c r="W3" s="68" t="s">
        <v>6</v>
      </c>
      <c r="X3" s="70" t="s">
        <v>7</v>
      </c>
      <c r="Y3" s="72" t="s">
        <v>8</v>
      </c>
      <c r="Z3" s="68" t="s">
        <v>9</v>
      </c>
      <c r="AA3" s="70" t="s">
        <v>10</v>
      </c>
      <c r="AB3" s="72" t="s">
        <v>11</v>
      </c>
      <c r="AC3" s="15">
        <v>1</v>
      </c>
      <c r="AD3" s="78">
        <v>2</v>
      </c>
      <c r="AE3" s="78">
        <v>3</v>
      </c>
      <c r="AF3" s="15">
        <v>4</v>
      </c>
      <c r="AG3" s="77">
        <v>5</v>
      </c>
    </row>
    <row r="4" spans="1:34" x14ac:dyDescent="0.4">
      <c r="A4" s="46">
        <v>0</v>
      </c>
      <c r="B4" s="21">
        <f>SIN(RADIANS($A4+B$2))*100000</f>
        <v>0</v>
      </c>
      <c r="C4" s="50">
        <f t="shared" ref="C4:K19" si="0">SIN(RADIANS($A4+C$2))*100000</f>
        <v>174.53283658983088</v>
      </c>
      <c r="D4" s="52">
        <f t="shared" si="0"/>
        <v>349.06514152237321</v>
      </c>
      <c r="E4" s="51">
        <f t="shared" si="0"/>
        <v>523.59638314195797</v>
      </c>
      <c r="F4" s="50">
        <f t="shared" si="0"/>
        <v>698.12602979615531</v>
      </c>
      <c r="G4" s="52">
        <f t="shared" si="0"/>
        <v>872.65354983739348</v>
      </c>
      <c r="H4" s="51">
        <f t="shared" si="0"/>
        <v>1047.1784116245792</v>
      </c>
      <c r="I4" s="50">
        <f t="shared" si="0"/>
        <v>1221.7000835247168</v>
      </c>
      <c r="J4" s="52">
        <f t="shared" si="0"/>
        <v>1396.2180339145273</v>
      </c>
      <c r="K4" s="51">
        <f t="shared" si="0"/>
        <v>1570.7317311820675</v>
      </c>
      <c r="L4" s="27">
        <f>(SIN(RADIANS($A4+B$2+L$3*(1/6)))*10000)-(SIN(RADIANS($A4+B$2))*10000)</f>
        <v>29.088779843619342</v>
      </c>
      <c r="M4" s="25">
        <f t="shared" ref="M4:P4" si="1">(SIN(RADIANS($A4+C$2+M$3*(1/6)))*10000)-(SIN(RADIANS($A4+C$2))*10000)</f>
        <v>58.176929576442909</v>
      </c>
      <c r="N4" s="26">
        <f t="shared" si="1"/>
        <v>87.263494200234362</v>
      </c>
      <c r="O4" s="24">
        <f t="shared" si="1"/>
        <v>116.34751875208306</v>
      </c>
      <c r="P4" s="26">
        <f t="shared" si="1"/>
        <v>145.42804832608002</v>
      </c>
      <c r="R4" s="47">
        <v>45</v>
      </c>
      <c r="S4" s="22">
        <f t="shared" ref="S4:S48" si="2">SIN(RADIANS($R4+B$2))*100000</f>
        <v>70710.678118654745</v>
      </c>
      <c r="T4" s="6">
        <f t="shared" ref="T4:T48" si="3">SIN(RADIANS($R4+C$2))*100000</f>
        <v>70833.983772452877</v>
      </c>
      <c r="U4" s="7">
        <f t="shared" ref="U4:U48" si="4">SIN(RADIANS($R4+D$2))*100000</f>
        <v>70957.0736536521</v>
      </c>
      <c r="V4" s="8">
        <f t="shared" ref="V4:V48" si="5">SIN(RADIANS($R4+E$2))*100000</f>
        <v>71079.947387299253</v>
      </c>
      <c r="W4" s="6">
        <f t="shared" ref="W4:W48" si="6">SIN(RADIANS($R4+F$2))*100000</f>
        <v>71202.60459909965</v>
      </c>
      <c r="X4" s="7">
        <f t="shared" ref="X4:X48" si="7">SIN(RADIANS($R4+G$2))*100000</f>
        <v>71325.044915418155</v>
      </c>
      <c r="Y4" s="8">
        <f t="shared" ref="Y4:Y48" si="8">SIN(RADIANS($R4+H$2))*100000</f>
        <v>71447.267963280334</v>
      </c>
      <c r="Z4" s="6">
        <f t="shared" ref="Z4:Z48" si="9">SIN(RADIANS($R4+I$2))*100000</f>
        <v>71569.273370373587</v>
      </c>
      <c r="AA4" s="7">
        <f t="shared" ref="AA4:AA48" si="10">SIN(RADIANS($R4+J$2))*100000</f>
        <v>71691.060765048271</v>
      </c>
      <c r="AB4" s="8">
        <f t="shared" ref="AB4:AB48" si="11">SIN(RADIANS($R4+K$2))*100000</f>
        <v>71812.629776318878</v>
      </c>
      <c r="AC4" s="27">
        <f t="shared" ref="AC4:AC48" si="12">(SIN(RADIANS($R4+S$2+AC$3*(1/6)))*10000)-(SIN(RADIANS($R4+S$2))*10000)</f>
        <v>20.538957248960287</v>
      </c>
      <c r="AD4" s="13">
        <f t="shared" ref="AD4:AD48" si="13">(SIN(RADIANS($R4+T$2+AD$3*(1/6)))*10000)-(SIN(RADIANS($R4+T$2))*10000)</f>
        <v>40.945838334968357</v>
      </c>
      <c r="AE4" s="14">
        <f t="shared" ref="AE4:AE48" si="14">(SIN(RADIANS($R4+U$2+AE$3*(1/6)))*10000)-(SIN(RADIANS($R4+U$2))*10000)</f>
        <v>61.219971672147949</v>
      </c>
      <c r="AF4" s="27">
        <f t="shared" ref="AF4:AF48" si="15">(SIN(RADIANS($R4+V$2+AF$3*(1/6)))*10000)-(SIN(RADIANS($R4+V$2))*10000)</f>
        <v>81.360688951835982</v>
      </c>
      <c r="AG4" s="14">
        <f t="shared" ref="AG4:AG48" si="16">(SIN(RADIANS($R4+W$2+AG$3*(1/6)))*10000)-(SIN(RADIANS($R4+W$2))*10000)</f>
        <v>101.36732515774202</v>
      </c>
      <c r="AH4" s="12"/>
    </row>
    <row r="5" spans="1:34" x14ac:dyDescent="0.4">
      <c r="A5" s="47">
        <v>1</v>
      </c>
      <c r="B5" s="22">
        <f>SIN(RADIANS($A5+B$2))*100000</f>
        <v>1745.2406437283512</v>
      </c>
      <c r="C5" s="6">
        <f t="shared" si="0"/>
        <v>1919.7442399689669</v>
      </c>
      <c r="D5" s="7">
        <f t="shared" si="0"/>
        <v>2094.2419883356956</v>
      </c>
      <c r="E5" s="8">
        <f t="shared" si="0"/>
        <v>2268.7333572781358</v>
      </c>
      <c r="F5" s="6">
        <f t="shared" si="0"/>
        <v>2443.2178152653155</v>
      </c>
      <c r="G5" s="7">
        <f t="shared" si="0"/>
        <v>2617.6948307873154</v>
      </c>
      <c r="H5" s="8">
        <f t="shared" si="0"/>
        <v>2792.1638723568881</v>
      </c>
      <c r="I5" s="6">
        <f t="shared" si="0"/>
        <v>2966.6244085110757</v>
      </c>
      <c r="J5" s="7">
        <f t="shared" si="0"/>
        <v>3141.075907812829</v>
      </c>
      <c r="K5" s="8">
        <f t="shared" si="0"/>
        <v>3315.5178388526274</v>
      </c>
      <c r="L5" s="27">
        <f>(SIN(RADIANS($A5+B$2+L$3*(1/6)))*10000)-(SIN(RADIANS($A5+B$2))*10000)</f>
        <v>29.083611106100449</v>
      </c>
      <c r="M5" s="13">
        <f t="shared" ref="M5" si="17">(SIN(RADIANS($A5+C$2+M$3*(1/6)))*10000)-(SIN(RADIANS($A5+C$2))*10000)</f>
        <v>58.163343365768952</v>
      </c>
      <c r="N5" s="14">
        <f t="shared" ref="N5" si="18">(SIN(RADIANS($A5+D$2+N$3*(1/6)))*10000)-(SIN(RADIANS($A5+D$2))*10000)</f>
        <v>87.238242017538028</v>
      </c>
      <c r="O5" s="27">
        <f t="shared" ref="O5" si="19">(SIN(RADIANS($A5+E$2+O$3*(1/6)))*10000)-(SIN(RADIANS($A5+E$2))*10000)</f>
        <v>116.30735241552958</v>
      </c>
      <c r="P5" s="14">
        <f t="shared" ref="P5" si="20">(SIN(RADIANS($A5+F$2+P$3*(1/6)))*10000)-(SIN(RADIANS($A5+F$2))*10000)</f>
        <v>145.3697200511246</v>
      </c>
      <c r="R5" s="47">
        <v>46</v>
      </c>
      <c r="S5" s="22">
        <f t="shared" si="2"/>
        <v>71933.980033865111</v>
      </c>
      <c r="T5" s="6">
        <f t="shared" si="3"/>
        <v>72055.111168033036</v>
      </c>
      <c r="U5" s="7">
        <f t="shared" si="4"/>
        <v>72176.022809836213</v>
      </c>
      <c r="V5" s="8">
        <f t="shared" si="5"/>
        <v>72296.714590956806</v>
      </c>
      <c r="W5" s="6">
        <f t="shared" si="6"/>
        <v>72417.186143746745</v>
      </c>
      <c r="X5" s="7">
        <f t="shared" si="7"/>
        <v>72537.437101228759</v>
      </c>
      <c r="Y5" s="8">
        <f t="shared" si="8"/>
        <v>72657.4670970976</v>
      </c>
      <c r="Z5" s="6">
        <f t="shared" si="9"/>
        <v>72777.275765721046</v>
      </c>
      <c r="AA5" s="7">
        <f t="shared" si="10"/>
        <v>72896.862742141151</v>
      </c>
      <c r="AB5" s="8">
        <f t="shared" si="11"/>
        <v>73016.227662075238</v>
      </c>
      <c r="AC5" s="27">
        <f t="shared" si="12"/>
        <v>20.176330616001906</v>
      </c>
      <c r="AD5" s="13">
        <f t="shared" si="13"/>
        <v>40.218315690047348</v>
      </c>
      <c r="AE5" s="14">
        <f t="shared" si="14"/>
        <v>60.125295588483823</v>
      </c>
      <c r="AF5" s="27">
        <f t="shared" si="15"/>
        <v>79.896614010684061</v>
      </c>
      <c r="AG5" s="14">
        <f t="shared" si="16"/>
        <v>99.531618003955373</v>
      </c>
    </row>
    <row r="6" spans="1:34" x14ac:dyDescent="0.4">
      <c r="A6" s="47">
        <v>2</v>
      </c>
      <c r="B6" s="22">
        <f t="shared" ref="B6:K44" si="21">SIN(RADIANS($A6+B$2))*100000</f>
        <v>3489.9496702500969</v>
      </c>
      <c r="C6" s="6">
        <f t="shared" si="0"/>
        <v>3664.3708706556276</v>
      </c>
      <c r="D6" s="7">
        <f t="shared" si="0"/>
        <v>3838.7809087519945</v>
      </c>
      <c r="E6" s="8">
        <f t="shared" si="0"/>
        <v>4013.179253255973</v>
      </c>
      <c r="F6" s="6">
        <f t="shared" si="0"/>
        <v>4187.5653729199621</v>
      </c>
      <c r="G6" s="7">
        <f t="shared" si="0"/>
        <v>4361.9387365335997</v>
      </c>
      <c r="H6" s="8">
        <f t="shared" si="0"/>
        <v>4536.2988129253781</v>
      </c>
      <c r="I6" s="6">
        <f t="shared" si="0"/>
        <v>4710.6450709642668</v>
      </c>
      <c r="J6" s="7">
        <f t="shared" si="0"/>
        <v>4884.9769795613256</v>
      </c>
      <c r="K6" s="8">
        <f t="shared" si="0"/>
        <v>5059.2940076713312</v>
      </c>
      <c r="L6" s="27">
        <f t="shared" ref="L6:L48" si="22">(SIN(RADIANS($A6+B$2+L$3*(1/6)))*10000)-(SIN(RADIANS($A6+B$2))*10000)</f>
        <v>29.069583218899254</v>
      </c>
      <c r="M6" s="13">
        <f t="shared" ref="M6:M48" si="23">(SIN(RADIANS($A6+C$2+M$3*(1/6)))*10000)-(SIN(RADIANS($A6+C$2))*10000)</f>
        <v>58.132040037264915</v>
      </c>
      <c r="N6" s="14">
        <f t="shared" ref="N6:N48" si="24">(SIN(RADIANS($A6+D$2+N$3*(1/6)))*10000)-(SIN(RADIANS($A6+D$2))*10000)</f>
        <v>87.186416221227205</v>
      </c>
      <c r="O6" s="27">
        <f t="shared" ref="O6:O48" si="25">(SIN(RADIANS($A6+E$2+O$3*(1/6)))*10000)-(SIN(RADIANS($A6+E$2))*10000)</f>
        <v>116.23175773273556</v>
      </c>
      <c r="P6" s="14">
        <f t="shared" ref="P6:P48" si="26">(SIN(RADIANS($A6+F$2+P$3*(1/6)))*10000)-(SIN(RADIANS($A6+F$2))*10000)</f>
        <v>145.26711075121364</v>
      </c>
      <c r="R6" s="47">
        <v>47</v>
      </c>
      <c r="S6" s="22">
        <f t="shared" si="2"/>
        <v>73135.370161917046</v>
      </c>
      <c r="T6" s="6">
        <f t="shared" si="3"/>
        <v>73254.28987873788</v>
      </c>
      <c r="U6" s="7">
        <f t="shared" si="4"/>
        <v>73372.98645028763</v>
      </c>
      <c r="V6" s="8">
        <f t="shared" si="5"/>
        <v>73491.459514995979</v>
      </c>
      <c r="W6" s="6">
        <f t="shared" si="6"/>
        <v>73609.708711973435</v>
      </c>
      <c r="X6" s="7">
        <f t="shared" si="7"/>
        <v>73727.733681012411</v>
      </c>
      <c r="Y6" s="8">
        <f t="shared" si="8"/>
        <v>73845.534062588384</v>
      </c>
      <c r="Z6" s="6">
        <f t="shared" si="9"/>
        <v>73963.109497860962</v>
      </c>
      <c r="AA6" s="7">
        <f t="shared" si="10"/>
        <v>74080.459628675002</v>
      </c>
      <c r="AB6" s="8">
        <f t="shared" si="11"/>
        <v>74197.58409756163</v>
      </c>
      <c r="AC6" s="27">
        <f t="shared" si="12"/>
        <v>19.80755807728292</v>
      </c>
      <c r="AD6" s="13">
        <f t="shared" si="13"/>
        <v>39.47854215656389</v>
      </c>
      <c r="AE6" s="14">
        <f t="shared" si="14"/>
        <v>59.012304757333368</v>
      </c>
      <c r="AF6" s="27">
        <f t="shared" si="15"/>
        <v>78.408201786926838</v>
      </c>
      <c r="AG6" s="14">
        <f t="shared" si="16"/>
        <v>97.665592555139483</v>
      </c>
    </row>
    <row r="7" spans="1:34" x14ac:dyDescent="0.4">
      <c r="A7" s="47">
        <v>3</v>
      </c>
      <c r="B7" s="22">
        <f t="shared" si="21"/>
        <v>5233.595624294383</v>
      </c>
      <c r="C7" s="6">
        <f t="shared" si="0"/>
        <v>5407.8812984775295</v>
      </c>
      <c r="D7" s="7">
        <f t="shared" si="0"/>
        <v>5582.1504993163799</v>
      </c>
      <c r="E7" s="8">
        <f t="shared" si="0"/>
        <v>5756.4026959567273</v>
      </c>
      <c r="F7" s="6">
        <f t="shared" si="0"/>
        <v>5930.6373575961625</v>
      </c>
      <c r="G7" s="7">
        <f t="shared" si="0"/>
        <v>6104.8539534856873</v>
      </c>
      <c r="H7" s="8">
        <f t="shared" si="0"/>
        <v>6279.0519529313378</v>
      </c>
      <c r="I7" s="6">
        <f t="shared" si="0"/>
        <v>6453.2308252957982</v>
      </c>
      <c r="J7" s="7">
        <f t="shared" si="0"/>
        <v>6627.3900400000139</v>
      </c>
      <c r="K7" s="8">
        <f t="shared" si="0"/>
        <v>6801.5290665248167</v>
      </c>
      <c r="L7" s="27">
        <f t="shared" si="22"/>
        <v>29.046700455046334</v>
      </c>
      <c r="M7" s="13">
        <f t="shared" si="23"/>
        <v>58.083029126227871</v>
      </c>
      <c r="N7" s="14">
        <f t="shared" si="24"/>
        <v>87.108032597941815</v>
      </c>
      <c r="O7" s="27">
        <f t="shared" si="25"/>
        <v>116.12075773057393</v>
      </c>
      <c r="P7" s="14">
        <f t="shared" si="26"/>
        <v>145.12025168213358</v>
      </c>
      <c r="R7" s="47">
        <v>48</v>
      </c>
      <c r="S7" s="22">
        <f t="shared" si="2"/>
        <v>74314.482547739419</v>
      </c>
      <c r="T7" s="6">
        <f t="shared" si="3"/>
        <v>74431.154623115421</v>
      </c>
      <c r="U7" s="7">
        <f t="shared" si="4"/>
        <v>74547.599968286231</v>
      </c>
      <c r="V7" s="8">
        <f t="shared" si="5"/>
        <v>74663.818228539138</v>
      </c>
      <c r="W7" s="6">
        <f t="shared" si="6"/>
        <v>74779.809049853182</v>
      </c>
      <c r="X7" s="7">
        <f t="shared" si="7"/>
        <v>74895.572078900208</v>
      </c>
      <c r="Y7" s="8">
        <f t="shared" si="8"/>
        <v>75011.106963045953</v>
      </c>
      <c r="Z7" s="6">
        <f t="shared" si="9"/>
        <v>75126.413350351111</v>
      </c>
      <c r="AA7" s="7">
        <f t="shared" si="10"/>
        <v>75241.490889572437</v>
      </c>
      <c r="AB7" s="8">
        <f t="shared" si="11"/>
        <v>75356.33923016378</v>
      </c>
      <c r="AC7" s="27">
        <f t="shared" si="12"/>
        <v>19.432751964493946</v>
      </c>
      <c r="AD7" s="13">
        <f t="shared" si="13"/>
        <v>38.726743076699677</v>
      </c>
      <c r="AE7" s="14">
        <f t="shared" si="14"/>
        <v>57.88133820648909</v>
      </c>
      <c r="AF7" s="27">
        <f t="shared" si="15"/>
        <v>76.895905665348437</v>
      </c>
      <c r="AG7" s="14">
        <f t="shared" si="16"/>
        <v>95.76981722072469</v>
      </c>
    </row>
    <row r="8" spans="1:34" x14ac:dyDescent="0.4">
      <c r="A8" s="47">
        <v>4</v>
      </c>
      <c r="B8" s="22">
        <f t="shared" si="21"/>
        <v>6975.6473744125306</v>
      </c>
      <c r="C8" s="6">
        <f t="shared" si="0"/>
        <v>7149.7444332685918</v>
      </c>
      <c r="D8" s="7">
        <f t="shared" si="0"/>
        <v>7323.8197127631684</v>
      </c>
      <c r="E8" s="8">
        <f t="shared" si="0"/>
        <v>7497.8726826327693</v>
      </c>
      <c r="F8" s="6">
        <f t="shared" si="0"/>
        <v>7671.9028126818648</v>
      </c>
      <c r="G8" s="7">
        <f t="shared" si="0"/>
        <v>7845.9095727844942</v>
      </c>
      <c r="H8" s="8">
        <f t="shared" si="0"/>
        <v>8019.892432885892</v>
      </c>
      <c r="I8" s="6">
        <f t="shared" si="0"/>
        <v>8193.8508630040924</v>
      </c>
      <c r="J8" s="7">
        <f t="shared" si="0"/>
        <v>8367.7843332315479</v>
      </c>
      <c r="K8" s="8">
        <f t="shared" si="0"/>
        <v>8541.6923137367467</v>
      </c>
      <c r="L8" s="27">
        <f t="shared" si="22"/>
        <v>29.014969784853179</v>
      </c>
      <c r="M8" s="13">
        <f t="shared" si="23"/>
        <v>58.016325561855865</v>
      </c>
      <c r="N8" s="14">
        <f t="shared" si="24"/>
        <v>87.003115024092381</v>
      </c>
      <c r="O8" s="27">
        <f t="shared" si="25"/>
        <v>115.9743862207207</v>
      </c>
      <c r="P8" s="14">
        <f t="shared" si="26"/>
        <v>144.92918757857967</v>
      </c>
      <c r="R8" s="47">
        <v>49</v>
      </c>
      <c r="S8" s="22">
        <f t="shared" si="2"/>
        <v>75470.958022277206</v>
      </c>
      <c r="T8" s="6">
        <f t="shared" si="3"/>
        <v>75585.346916763956</v>
      </c>
      <c r="U8" s="7">
        <f t="shared" si="4"/>
        <v>75699.505565175656</v>
      </c>
      <c r="V8" s="8">
        <f t="shared" si="5"/>
        <v>75813.43361976523</v>
      </c>
      <c r="W8" s="6">
        <f t="shared" si="6"/>
        <v>75927.130733488084</v>
      </c>
      <c r="X8" s="7">
        <f t="shared" si="7"/>
        <v>76040.59656000309</v>
      </c>
      <c r="Y8" s="8">
        <f t="shared" si="8"/>
        <v>76153.830753673668</v>
      </c>
      <c r="Z8" s="6">
        <f t="shared" si="9"/>
        <v>76266.83296956883</v>
      </c>
      <c r="AA8" s="7">
        <f t="shared" si="10"/>
        <v>76379.602863464213</v>
      </c>
      <c r="AB8" s="8">
        <f t="shared" si="11"/>
        <v>76492.140091843175</v>
      </c>
      <c r="AC8" s="27">
        <f t="shared" si="12"/>
        <v>19.052026447208846</v>
      </c>
      <c r="AD8" s="13">
        <f t="shared" si="13"/>
        <v>37.963147455743638</v>
      </c>
      <c r="AE8" s="14">
        <f t="shared" si="14"/>
        <v>56.73274043931815</v>
      </c>
      <c r="AF8" s="27">
        <f t="shared" si="15"/>
        <v>75.360186305996649</v>
      </c>
      <c r="AG8" s="14">
        <f t="shared" si="16"/>
        <v>93.844869472240134</v>
      </c>
    </row>
    <row r="9" spans="1:34" x14ac:dyDescent="0.4">
      <c r="A9" s="47">
        <v>5</v>
      </c>
      <c r="B9" s="22">
        <f t="shared" si="21"/>
        <v>8715.5742747658169</v>
      </c>
      <c r="C9" s="6">
        <f t="shared" si="0"/>
        <v>8889.4296866441509</v>
      </c>
      <c r="D9" s="7">
        <f t="shared" si="0"/>
        <v>9063.2580197780153</v>
      </c>
      <c r="E9" s="8">
        <f t="shared" si="0"/>
        <v>9237.0587446561585</v>
      </c>
      <c r="F9" s="6">
        <f t="shared" si="0"/>
        <v>9410.831331851432</v>
      </c>
      <c r="G9" s="7">
        <f t="shared" si="0"/>
        <v>9584.5752520223978</v>
      </c>
      <c r="H9" s="8">
        <f t="shared" si="0"/>
        <v>9758.2899759149459</v>
      </c>
      <c r="I9" s="6">
        <f t="shared" si="0"/>
        <v>9931.9749743639004</v>
      </c>
      <c r="J9" s="7">
        <f t="shared" si="0"/>
        <v>10105.629718294635</v>
      </c>
      <c r="K9" s="8">
        <f t="shared" si="0"/>
        <v>10279.253678724681</v>
      </c>
      <c r="L9" s="27">
        <f t="shared" si="22"/>
        <v>28.974400873789136</v>
      </c>
      <c r="M9" s="13">
        <f t="shared" si="23"/>
        <v>57.931949662700958</v>
      </c>
      <c r="N9" s="14">
        <f t="shared" si="24"/>
        <v>86.871695458588533</v>
      </c>
      <c r="O9" s="27">
        <f t="shared" si="25"/>
        <v>115.79268778935511</v>
      </c>
      <c r="P9" s="14">
        <f t="shared" si="26"/>
        <v>144.69397664052872</v>
      </c>
      <c r="R9" s="47">
        <v>50</v>
      </c>
      <c r="S9" s="22">
        <f t="shared" si="2"/>
        <v>76604.444311897794</v>
      </c>
      <c r="T9" s="6">
        <f t="shared" si="3"/>
        <v>76716.515181529947</v>
      </c>
      <c r="U9" s="7">
        <f t="shared" si="4"/>
        <v>76828.352359352342</v>
      </c>
      <c r="V9" s="8">
        <f t="shared" si="5"/>
        <v>76939.955504689511</v>
      </c>
      <c r="W9" s="6">
        <f t="shared" si="6"/>
        <v>77051.324277578926</v>
      </c>
      <c r="X9" s="7">
        <f t="shared" si="7"/>
        <v>77162.458338772005</v>
      </c>
      <c r="Y9" s="8">
        <f t="shared" si="8"/>
        <v>77273.357349735103</v>
      </c>
      <c r="Z9" s="6">
        <f t="shared" si="9"/>
        <v>77384.020972650615</v>
      </c>
      <c r="AA9" s="7">
        <f t="shared" si="10"/>
        <v>77494.448870417953</v>
      </c>
      <c r="AB9" s="8">
        <f t="shared" si="11"/>
        <v>77604.640706654594</v>
      </c>
      <c r="AC9" s="27">
        <f t="shared" si="12"/>
        <v>18.665497498105651</v>
      </c>
      <c r="AD9" s="13">
        <f t="shared" si="13"/>
        <v>37.187987892312776</v>
      </c>
      <c r="AE9" s="14">
        <f t="shared" si="14"/>
        <v>55.566861329827589</v>
      </c>
      <c r="AF9" s="27">
        <f t="shared" si="15"/>
        <v>73.801511503866095</v>
      </c>
      <c r="AG9" s="14">
        <f t="shared" si="16"/>
        <v>91.891335667419298</v>
      </c>
    </row>
    <row r="10" spans="1:34" x14ac:dyDescent="0.4">
      <c r="A10" s="47">
        <v>6</v>
      </c>
      <c r="B10" s="22">
        <f t="shared" si="21"/>
        <v>10452.846326765348</v>
      </c>
      <c r="C10" s="6">
        <f t="shared" si="0"/>
        <v>10626.407133623319</v>
      </c>
      <c r="D10" s="7">
        <f t="shared" si="0"/>
        <v>10799.935570602283</v>
      </c>
      <c r="E10" s="8">
        <f t="shared" si="0"/>
        <v>10973.431109104527</v>
      </c>
      <c r="F10" s="6">
        <f t="shared" si="0"/>
        <v>11146.893220632548</v>
      </c>
      <c r="G10" s="7">
        <f t="shared" si="0"/>
        <v>11320.321376790673</v>
      </c>
      <c r="H10" s="8">
        <f t="shared" si="0"/>
        <v>11493.71504928666</v>
      </c>
      <c r="I10" s="6">
        <f t="shared" si="0"/>
        <v>11667.073709933316</v>
      </c>
      <c r="J10" s="7">
        <f t="shared" si="0"/>
        <v>11840.396830650096</v>
      </c>
      <c r="K10" s="8">
        <f t="shared" si="0"/>
        <v>12013.68388346471</v>
      </c>
      <c r="L10" s="27">
        <f t="shared" si="22"/>
        <v>28.925006079537525</v>
      </c>
      <c r="M10" s="13">
        <f t="shared" si="23"/>
        <v>57.829927130479291</v>
      </c>
      <c r="N10" s="14">
        <f t="shared" si="24"/>
        <v>86.713813933103211</v>
      </c>
      <c r="O10" s="27">
        <f t="shared" si="25"/>
        <v>115.57571778358033</v>
      </c>
      <c r="P10" s="14">
        <f t="shared" si="26"/>
        <v>144.41469051551098</v>
      </c>
      <c r="R10" s="47">
        <v>51</v>
      </c>
      <c r="S10" s="22">
        <f t="shared" si="2"/>
        <v>77714.596145697084</v>
      </c>
      <c r="T10" s="6">
        <f t="shared" si="3"/>
        <v>77824.314852602096</v>
      </c>
      <c r="U10" s="7">
        <f t="shared" si="4"/>
        <v>77933.796493147413</v>
      </c>
      <c r="V10" s="8">
        <f t="shared" si="5"/>
        <v>78043.040733832968</v>
      </c>
      <c r="W10" s="6">
        <f t="shared" si="6"/>
        <v>78152.047241881868</v>
      </c>
      <c r="X10" s="7">
        <f t="shared" si="7"/>
        <v>78260.815685241396</v>
      </c>
      <c r="Y10" s="8">
        <f t="shared" si="8"/>
        <v>78369.345732583984</v>
      </c>
      <c r="Z10" s="6">
        <f t="shared" si="9"/>
        <v>78477.637053308295</v>
      </c>
      <c r="AA10" s="7">
        <f t="shared" si="10"/>
        <v>78585.689317540193</v>
      </c>
      <c r="AB10" s="8">
        <f t="shared" si="11"/>
        <v>78693.502196133719</v>
      </c>
      <c r="AC10" s="27">
        <f t="shared" si="12"/>
        <v>18.273282857647246</v>
      </c>
      <c r="AD10" s="13">
        <f t="shared" si="13"/>
        <v>36.401500507522542</v>
      </c>
      <c r="AE10" s="14">
        <f t="shared" si="14"/>
        <v>54.384056016087925</v>
      </c>
      <c r="AF10" s="27">
        <f t="shared" si="15"/>
        <v>72.220356046401321</v>
      </c>
      <c r="AG10" s="14">
        <f t="shared" si="16"/>
        <v>89.909810871582522</v>
      </c>
    </row>
    <row r="11" spans="1:34" x14ac:dyDescent="0.4">
      <c r="A11" s="47">
        <v>7</v>
      </c>
      <c r="B11" s="22">
        <f t="shared" si="21"/>
        <v>12186.934340514748</v>
      </c>
      <c r="C11" s="6">
        <f t="shared" si="0"/>
        <v>12360.147674049269</v>
      </c>
      <c r="D11" s="7">
        <f t="shared" si="0"/>
        <v>12533.323356430426</v>
      </c>
      <c r="E11" s="8">
        <f t="shared" si="0"/>
        <v>12706.46086013505</v>
      </c>
      <c r="F11" s="6">
        <f t="shared" si="0"/>
        <v>12879.559657756279</v>
      </c>
      <c r="G11" s="7">
        <f t="shared" si="0"/>
        <v>13052.619222005158</v>
      </c>
      <c r="H11" s="8">
        <f t="shared" si="0"/>
        <v>13225.639025712244</v>
      </c>
      <c r="I11" s="6">
        <f t="shared" si="0"/>
        <v>13398.618541829204</v>
      </c>
      <c r="J11" s="7">
        <f t="shared" si="0"/>
        <v>13571.557243430438</v>
      </c>
      <c r="K11" s="8">
        <f t="shared" si="0"/>
        <v>13744.454603714665</v>
      </c>
      <c r="L11" s="27">
        <f t="shared" si="22"/>
        <v>28.866800448231515</v>
      </c>
      <c r="M11" s="13">
        <f t="shared" si="23"/>
        <v>57.710289042243176</v>
      </c>
      <c r="N11" s="14">
        <f t="shared" si="24"/>
        <v>86.529518539877927</v>
      </c>
      <c r="O11" s="27">
        <f t="shared" si="25"/>
        <v>115.32354229456132</v>
      </c>
      <c r="P11" s="14">
        <f t="shared" si="26"/>
        <v>144.09141427678628</v>
      </c>
      <c r="R11" s="47">
        <v>52</v>
      </c>
      <c r="S11" s="22">
        <f t="shared" si="2"/>
        <v>78801.075360672199</v>
      </c>
      <c r="T11" s="6">
        <f t="shared" si="3"/>
        <v>78908.408483469073</v>
      </c>
      <c r="U11" s="7">
        <f t="shared" si="4"/>
        <v>79015.501237569042</v>
      </c>
      <c r="V11" s="8">
        <f t="shared" si="5"/>
        <v>79122.353296749003</v>
      </c>
      <c r="W11" s="6">
        <f t="shared" si="6"/>
        <v>79228.964335519064</v>
      </c>
      <c r="X11" s="7">
        <f t="shared" si="7"/>
        <v>79335.334029123522</v>
      </c>
      <c r="Y11" s="8">
        <f t="shared" si="8"/>
        <v>79441.462053541807</v>
      </c>
      <c r="Z11" s="6">
        <f t="shared" si="9"/>
        <v>79547.34808548959</v>
      </c>
      <c r="AA11" s="7">
        <f t="shared" si="10"/>
        <v>79652.991802419623</v>
      </c>
      <c r="AB11" s="8">
        <f t="shared" si="11"/>
        <v>79758.39288252285</v>
      </c>
      <c r="AC11" s="27">
        <f t="shared" si="12"/>
        <v>17.875501998213622</v>
      </c>
      <c r="AD11" s="13">
        <f t="shared" si="13"/>
        <v>35.603924873047617</v>
      </c>
      <c r="AE11" s="14">
        <f t="shared" si="14"/>
        <v>53.184684792054213</v>
      </c>
      <c r="AF11" s="27">
        <f t="shared" si="15"/>
        <v>70.61720156886895</v>
      </c>
      <c r="AG11" s="14">
        <f t="shared" si="16"/>
        <v>87.900898676378347</v>
      </c>
    </row>
    <row r="12" spans="1:34" x14ac:dyDescent="0.4">
      <c r="A12" s="47">
        <v>8</v>
      </c>
      <c r="B12" s="22">
        <f t="shared" si="21"/>
        <v>13917.310096006544</v>
      </c>
      <c r="C12" s="6">
        <f t="shared" si="0"/>
        <v>14090.123193758267</v>
      </c>
      <c r="D12" s="7">
        <f t="shared" si="0"/>
        <v>14262.893370551163</v>
      </c>
      <c r="E12" s="8">
        <f t="shared" si="0"/>
        <v>14435.620100097321</v>
      </c>
      <c r="F12" s="6">
        <f t="shared" si="0"/>
        <v>14608.302856241162</v>
      </c>
      <c r="G12" s="7">
        <f t="shared" si="0"/>
        <v>14780.941112961063</v>
      </c>
      <c r="H12" s="8">
        <f t="shared" si="0"/>
        <v>14953.534344370953</v>
      </c>
      <c r="I12" s="6">
        <f t="shared" si="0"/>
        <v>15126.08202472192</v>
      </c>
      <c r="J12" s="7">
        <f t="shared" si="0"/>
        <v>15298.583628403809</v>
      </c>
      <c r="K12" s="8">
        <f t="shared" si="0"/>
        <v>15471.03862994681</v>
      </c>
      <c r="L12" s="27">
        <f t="shared" si="22"/>
        <v>28.799801709869371</v>
      </c>
      <c r="M12" s="13">
        <f t="shared" si="23"/>
        <v>57.57307184091178</v>
      </c>
      <c r="N12" s="14">
        <f t="shared" si="24"/>
        <v>86.318865417075585</v>
      </c>
      <c r="O12" s="27">
        <f t="shared" si="25"/>
        <v>115.03623813739546</v>
      </c>
      <c r="P12" s="14">
        <f t="shared" si="26"/>
        <v>143.72424639742758</v>
      </c>
      <c r="R12" s="47">
        <v>53</v>
      </c>
      <c r="S12" s="22">
        <f t="shared" si="2"/>
        <v>79863.551004729277</v>
      </c>
      <c r="T12" s="6">
        <f t="shared" si="3"/>
        <v>79968.465848709064</v>
      </c>
      <c r="U12" s="7">
        <f t="shared" si="4"/>
        <v>80073.137094873353</v>
      </c>
      <c r="V12" s="8">
        <f t="shared" si="5"/>
        <v>80177.564424375392</v>
      </c>
      <c r="W12" s="6">
        <f t="shared" si="6"/>
        <v>80281.74751911145</v>
      </c>
      <c r="X12" s="7">
        <f t="shared" si="7"/>
        <v>80385.686061721732</v>
      </c>
      <c r="Y12" s="8">
        <f t="shared" si="8"/>
        <v>80489.379735591399</v>
      </c>
      <c r="Z12" s="6">
        <f t="shared" si="9"/>
        <v>80592.82822485159</v>
      </c>
      <c r="AA12" s="7">
        <f t="shared" si="10"/>
        <v>80696.031214380186</v>
      </c>
      <c r="AB12" s="8">
        <f t="shared" si="11"/>
        <v>80798.988389803053</v>
      </c>
      <c r="AC12" s="27">
        <f t="shared" si="12"/>
        <v>17.472276087708451</v>
      </c>
      <c r="AD12" s="13">
        <f t="shared" si="13"/>
        <v>34.795503938155889</v>
      </c>
      <c r="AE12" s="14">
        <f t="shared" si="14"/>
        <v>51.969112997823686</v>
      </c>
      <c r="AF12" s="27">
        <f t="shared" si="15"/>
        <v>68.99253640765437</v>
      </c>
      <c r="AG12" s="14">
        <f t="shared" si="16"/>
        <v>85.865211015922796</v>
      </c>
    </row>
    <row r="13" spans="1:34" x14ac:dyDescent="0.4">
      <c r="A13" s="47">
        <v>9</v>
      </c>
      <c r="B13" s="22">
        <f t="shared" si="21"/>
        <v>15643.446504023086</v>
      </c>
      <c r="C13" s="6">
        <f t="shared" si="0"/>
        <v>15815.806725448354</v>
      </c>
      <c r="D13" s="7">
        <f t="shared" si="0"/>
        <v>15988.118769183484</v>
      </c>
      <c r="E13" s="8">
        <f t="shared" si="0"/>
        <v>16160.382110336113</v>
      </c>
      <c r="F13" s="6">
        <f t="shared" si="0"/>
        <v>16332.596224162227</v>
      </c>
      <c r="G13" s="7">
        <f t="shared" si="0"/>
        <v>16504.760586067765</v>
      </c>
      <c r="H13" s="8">
        <f t="shared" si="0"/>
        <v>16676.874671610225</v>
      </c>
      <c r="I13" s="6">
        <f t="shared" si="0"/>
        <v>16848.937956500256</v>
      </c>
      <c r="J13" s="7">
        <f t="shared" si="0"/>
        <v>17020.949916603255</v>
      </c>
      <c r="K13" s="8">
        <f t="shared" si="0"/>
        <v>17192.910027940954</v>
      </c>
      <c r="L13" s="27">
        <f t="shared" si="22"/>
        <v>28.724030272916934</v>
      </c>
      <c r="M13" s="13">
        <f t="shared" si="23"/>
        <v>57.418317324175632</v>
      </c>
      <c r="N13" s="14">
        <f t="shared" si="24"/>
        <v>86.081918731677206</v>
      </c>
      <c r="O13" s="27">
        <f t="shared" si="25"/>
        <v>114.71389282771156</v>
      </c>
      <c r="P13" s="14">
        <f t="shared" si="26"/>
        <v>143.31329872032802</v>
      </c>
      <c r="R13" s="47">
        <v>54</v>
      </c>
      <c r="S13" s="22">
        <f t="shared" si="2"/>
        <v>80901.699437494739</v>
      </c>
      <c r="T13" s="6">
        <f t="shared" si="3"/>
        <v>81004.164044579593</v>
      </c>
      <c r="U13" s="7">
        <f t="shared" si="4"/>
        <v>81106.381898932668</v>
      </c>
      <c r="V13" s="8">
        <f t="shared" si="5"/>
        <v>81208.352689180625</v>
      </c>
      <c r="W13" s="6">
        <f t="shared" si="6"/>
        <v>81310.076104702763</v>
      </c>
      <c r="X13" s="7">
        <f t="shared" si="7"/>
        <v>81411.551835631923</v>
      </c>
      <c r="Y13" s="8">
        <f t="shared" si="8"/>
        <v>81512.779572855419</v>
      </c>
      <c r="Z13" s="6">
        <f t="shared" si="9"/>
        <v>81613.759008016015</v>
      </c>
      <c r="AA13" s="7">
        <f t="shared" si="10"/>
        <v>81714.489833512853</v>
      </c>
      <c r="AB13" s="8">
        <f t="shared" si="11"/>
        <v>81814.971742502341</v>
      </c>
      <c r="AC13" s="27">
        <f t="shared" si="12"/>
        <v>17.063727952647241</v>
      </c>
      <c r="AD13" s="13">
        <f t="shared" si="13"/>
        <v>33.976483955691037</v>
      </c>
      <c r="AE13" s="14">
        <f t="shared" si="14"/>
        <v>50.73771090833543</v>
      </c>
      <c r="AF13" s="27">
        <f t="shared" si="15"/>
        <v>67.34685545150387</v>
      </c>
      <c r="AG13" s="14">
        <f t="shared" si="16"/>
        <v>83.803367980395706</v>
      </c>
    </row>
    <row r="14" spans="1:34" x14ac:dyDescent="0.4">
      <c r="A14" s="47">
        <v>10</v>
      </c>
      <c r="B14" s="22">
        <f t="shared" si="21"/>
        <v>17364.817766693031</v>
      </c>
      <c r="C14" s="6">
        <f t="shared" si="0"/>
        <v>17536.672609198711</v>
      </c>
      <c r="D14" s="7">
        <f t="shared" si="0"/>
        <v>17708.474031958329</v>
      </c>
      <c r="E14" s="8">
        <f t="shared" si="0"/>
        <v>17880.221511634962</v>
      </c>
      <c r="F14" s="6">
        <f t="shared" si="0"/>
        <v>18051.914525056</v>
      </c>
      <c r="G14" s="7">
        <f t="shared" si="0"/>
        <v>18223.552549214746</v>
      </c>
      <c r="H14" s="8">
        <f t="shared" si="0"/>
        <v>18395.135061272016</v>
      </c>
      <c r="I14" s="6">
        <f t="shared" si="0"/>
        <v>18566.661538557721</v>
      </c>
      <c r="J14" s="7">
        <f t="shared" si="0"/>
        <v>18738.131458572461</v>
      </c>
      <c r="K14" s="8">
        <f t="shared" si="0"/>
        <v>18909.544298989131</v>
      </c>
      <c r="L14" s="27">
        <f t="shared" si="22"/>
        <v>28.639509218087596</v>
      </c>
      <c r="M14" s="13">
        <f t="shared" si="23"/>
        <v>57.246072631758352</v>
      </c>
      <c r="N14" s="14">
        <f t="shared" si="24"/>
        <v>85.818750659939042</v>
      </c>
      <c r="O14" s="27">
        <f t="shared" si="25"/>
        <v>114.35660455501375</v>
      </c>
      <c r="P14" s="14">
        <f t="shared" si="26"/>
        <v>142.85869642413172</v>
      </c>
      <c r="R14" s="47">
        <v>55</v>
      </c>
      <c r="S14" s="22">
        <f t="shared" si="2"/>
        <v>81915.204428899175</v>
      </c>
      <c r="T14" s="6">
        <f t="shared" si="3"/>
        <v>82015.187587377208</v>
      </c>
      <c r="U14" s="7">
        <f t="shared" si="4"/>
        <v>82114.920913370399</v>
      </c>
      <c r="V14" s="8">
        <f t="shared" si="5"/>
        <v>82214.404103073728</v>
      </c>
      <c r="W14" s="6">
        <f t="shared" si="6"/>
        <v>82313.636853444186</v>
      </c>
      <c r="X14" s="7">
        <f t="shared" si="7"/>
        <v>82412.618862201576</v>
      </c>
      <c r="Y14" s="8">
        <f t="shared" si="8"/>
        <v>82511.349827829516</v>
      </c>
      <c r="Z14" s="6">
        <f t="shared" si="9"/>
        <v>82609.829449576384</v>
      </c>
      <c r="AA14" s="7">
        <f t="shared" si="10"/>
        <v>82708.057427456166</v>
      </c>
      <c r="AB14" s="8">
        <f t="shared" si="11"/>
        <v>82806.033462249441</v>
      </c>
      <c r="AC14" s="27">
        <f t="shared" si="12"/>
        <v>16.649982040753457</v>
      </c>
      <c r="AD14" s="13">
        <f t="shared" si="13"/>
        <v>33.147114407074696</v>
      </c>
      <c r="AE14" s="14">
        <f t="shared" si="14"/>
        <v>49.4908536205985</v>
      </c>
      <c r="AF14" s="27">
        <f t="shared" si="15"/>
        <v>65.680659990781351</v>
      </c>
      <c r="AG14" s="14">
        <f t="shared" si="16"/>
        <v>81.715997627161414</v>
      </c>
    </row>
    <row r="15" spans="1:34" x14ac:dyDescent="0.4">
      <c r="A15" s="47">
        <v>11</v>
      </c>
      <c r="B15" s="22">
        <f t="shared" si="21"/>
        <v>19080.899537654481</v>
      </c>
      <c r="C15" s="6">
        <f t="shared" si="0"/>
        <v>19252.196652590741</v>
      </c>
      <c r="D15" s="7">
        <f t="shared" si="0"/>
        <v>19423.435121997194</v>
      </c>
      <c r="E15" s="8">
        <f t="shared" si="0"/>
        <v>19594.614424251773</v>
      </c>
      <c r="F15" s="6">
        <f t="shared" si="0"/>
        <v>19765.734037912614</v>
      </c>
      <c r="G15" s="7">
        <f t="shared" si="0"/>
        <v>19936.793441719718</v>
      </c>
      <c r="H15" s="8">
        <f t="shared" si="0"/>
        <v>20107.792114596468</v>
      </c>
      <c r="I15" s="6">
        <f t="shared" si="0"/>
        <v>20278.729535651248</v>
      </c>
      <c r="J15" s="7">
        <f t="shared" si="0"/>
        <v>20449.605184179036</v>
      </c>
      <c r="K15" s="8">
        <f t="shared" si="0"/>
        <v>20620.418539662962</v>
      </c>
      <c r="L15" s="27">
        <f t="shared" si="22"/>
        <v>28.546264291313037</v>
      </c>
      <c r="M15" s="13">
        <f t="shared" si="23"/>
        <v>57.056390231062551</v>
      </c>
      <c r="N15" s="14">
        <f t="shared" si="24"/>
        <v>85.529441365405091</v>
      </c>
      <c r="O15" s="27">
        <f t="shared" si="25"/>
        <v>113.96448215277132</v>
      </c>
      <c r="P15" s="14">
        <f t="shared" si="26"/>
        <v>142.36057798510092</v>
      </c>
      <c r="R15" s="47">
        <v>56</v>
      </c>
      <c r="S15" s="22">
        <f t="shared" si="2"/>
        <v>82903.75725550417</v>
      </c>
      <c r="T15" s="6">
        <f t="shared" si="3"/>
        <v>83001.228509536755</v>
      </c>
      <c r="U15" s="7">
        <f t="shared" si="4"/>
        <v>83098.446927432829</v>
      </c>
      <c r="V15" s="8">
        <f t="shared" si="5"/>
        <v>83195.412213048243</v>
      </c>
      <c r="W15" s="6">
        <f t="shared" si="6"/>
        <v>83292.124071009937</v>
      </c>
      <c r="X15" s="7">
        <f t="shared" si="7"/>
        <v>83388.582206716819</v>
      </c>
      <c r="Y15" s="8">
        <f t="shared" si="8"/>
        <v>83484.786326340647</v>
      </c>
      <c r="Z15" s="6">
        <f t="shared" si="9"/>
        <v>83580.736136827021</v>
      </c>
      <c r="AA15" s="7">
        <f t="shared" si="10"/>
        <v>83676.43134589617</v>
      </c>
      <c r="AB15" s="8">
        <f t="shared" si="11"/>
        <v>83771.871662043879</v>
      </c>
      <c r="AC15" s="27">
        <f t="shared" si="12"/>
        <v>16.231164383038049</v>
      </c>
      <c r="AD15" s="13">
        <f t="shared" si="13"/>
        <v>32.307647926307254</v>
      </c>
      <c r="AE15" s="14">
        <f t="shared" si="14"/>
        <v>48.228920939420277</v>
      </c>
      <c r="AF15" s="27">
        <f t="shared" si="15"/>
        <v>63.994457564762342</v>
      </c>
      <c r="AG15" s="14">
        <f t="shared" si="16"/>
        <v>79.603735789447455</v>
      </c>
    </row>
    <row r="16" spans="1:34" x14ac:dyDescent="0.4">
      <c r="A16" s="47">
        <v>12</v>
      </c>
      <c r="B16" s="22">
        <f t="shared" si="21"/>
        <v>20791.169081775934</v>
      </c>
      <c r="C16" s="6">
        <f t="shared" si="0"/>
        <v>20961.85629038218</v>
      </c>
      <c r="D16" s="7">
        <f t="shared" si="0"/>
        <v>21132.479645538864</v>
      </c>
      <c r="E16" s="8">
        <f t="shared" si="0"/>
        <v>21303.038627497659</v>
      </c>
      <c r="F16" s="6">
        <f t="shared" si="0"/>
        <v>21473.532716706319</v>
      </c>
      <c r="G16" s="7">
        <f t="shared" si="0"/>
        <v>21643.961393810288</v>
      </c>
      <c r="H16" s="8">
        <f t="shared" si="0"/>
        <v>21814.324139654254</v>
      </c>
      <c r="I16" s="6">
        <f t="shared" si="0"/>
        <v>21984.620435283749</v>
      </c>
      <c r="J16" s="7">
        <f t="shared" si="0"/>
        <v>22154.849761946731</v>
      </c>
      <c r="K16" s="8">
        <f t="shared" si="0"/>
        <v>22325.011601095139</v>
      </c>
      <c r="L16" s="27">
        <f t="shared" si="22"/>
        <v>28.444323895901107</v>
      </c>
      <c r="M16" s="13">
        <f t="shared" si="23"/>
        <v>56.849327901184097</v>
      </c>
      <c r="N16" s="14">
        <f t="shared" si="24"/>
        <v>85.21407897448853</v>
      </c>
      <c r="O16" s="27">
        <f t="shared" si="25"/>
        <v>113.53764506526659</v>
      </c>
      <c r="P16" s="14">
        <f t="shared" si="26"/>
        <v>141.81909513493838</v>
      </c>
      <c r="R16" s="47">
        <v>57</v>
      </c>
      <c r="S16" s="22">
        <f t="shared" si="2"/>
        <v>83867.056794542412</v>
      </c>
      <c r="T16" s="6">
        <f t="shared" si="3"/>
        <v>83961.986453441321</v>
      </c>
      <c r="U16" s="7">
        <f t="shared" si="4"/>
        <v>84056.660349568425</v>
      </c>
      <c r="V16" s="8">
        <f t="shared" si="5"/>
        <v>84151.078194530608</v>
      </c>
      <c r="W16" s="6">
        <f t="shared" si="6"/>
        <v>84245.239700714752</v>
      </c>
      <c r="X16" s="7">
        <f t="shared" si="7"/>
        <v>84339.144581288565</v>
      </c>
      <c r="Y16" s="8">
        <f t="shared" si="8"/>
        <v>84432.792550201513</v>
      </c>
      <c r="Z16" s="6">
        <f t="shared" si="9"/>
        <v>84526.183322185607</v>
      </c>
      <c r="AA16" s="7">
        <f t="shared" si="10"/>
        <v>84619.316612756389</v>
      </c>
      <c r="AB16" s="8">
        <f t="shared" si="11"/>
        <v>84712.192138213723</v>
      </c>
      <c r="AC16" s="27">
        <f t="shared" si="12"/>
        <v>15.807402555416047</v>
      </c>
      <c r="AD16" s="13">
        <f t="shared" si="13"/>
        <v>31.458340223012783</v>
      </c>
      <c r="AE16" s="14">
        <f t="shared" si="14"/>
        <v>46.952297261717831</v>
      </c>
      <c r="AF16" s="27">
        <f t="shared" si="15"/>
        <v>62.2887618070381</v>
      </c>
      <c r="AG16" s="14">
        <f t="shared" si="16"/>
        <v>77.467225882675848</v>
      </c>
    </row>
    <row r="17" spans="1:33" x14ac:dyDescent="0.4">
      <c r="A17" s="47">
        <v>13</v>
      </c>
      <c r="B17" s="22">
        <f t="shared" si="21"/>
        <v>22495.1054343865</v>
      </c>
      <c r="C17" s="6">
        <f t="shared" si="0"/>
        <v>22665.130743685502</v>
      </c>
      <c r="D17" s="7">
        <f t="shared" si="0"/>
        <v>22835.087011065571</v>
      </c>
      <c r="E17" s="8">
        <f t="shared" si="0"/>
        <v>23004.973718810441</v>
      </c>
      <c r="F17" s="6">
        <f t="shared" si="0"/>
        <v>23174.790349415733</v>
      </c>
      <c r="G17" s="7">
        <f t="shared" si="0"/>
        <v>23344.536385590538</v>
      </c>
      <c r="H17" s="8">
        <f t="shared" si="0"/>
        <v>23514.211310259001</v>
      </c>
      <c r="I17" s="6">
        <f t="shared" si="0"/>
        <v>23683.814606561868</v>
      </c>
      <c r="J17" s="7">
        <f t="shared" si="0"/>
        <v>23853.345757858089</v>
      </c>
      <c r="K17" s="8">
        <f t="shared" si="0"/>
        <v>24022.804247726373</v>
      </c>
      <c r="L17" s="27">
        <f t="shared" si="22"/>
        <v>28.333719083884716</v>
      </c>
      <c r="M17" s="13">
        <f t="shared" si="23"/>
        <v>56.624948715315895</v>
      </c>
      <c r="N17" s="14">
        <f t="shared" si="24"/>
        <v>84.872759549629791</v>
      </c>
      <c r="O17" s="27">
        <f t="shared" si="25"/>
        <v>113.07622331121092</v>
      </c>
      <c r="P17" s="14">
        <f t="shared" si="26"/>
        <v>141.23441281456462</v>
      </c>
      <c r="R17" s="47">
        <v>58</v>
      </c>
      <c r="S17" s="22">
        <f t="shared" si="2"/>
        <v>84804.809615642589</v>
      </c>
      <c r="T17" s="6">
        <f t="shared" si="3"/>
        <v>84897.168762914138</v>
      </c>
      <c r="U17" s="7">
        <f t="shared" si="4"/>
        <v>84989.269298686399</v>
      </c>
      <c r="V17" s="8">
        <f t="shared" si="5"/>
        <v>85081.11094240511</v>
      </c>
      <c r="W17" s="6">
        <f t="shared" si="6"/>
        <v>85172.693414304769</v>
      </c>
      <c r="X17" s="7">
        <f t="shared" si="7"/>
        <v>85264.016435409212</v>
      </c>
      <c r="Y17" s="8">
        <f t="shared" si="8"/>
        <v>85355.07972753275</v>
      </c>
      <c r="Z17" s="6">
        <f t="shared" si="9"/>
        <v>85445.883013280749</v>
      </c>
      <c r="AA17" s="7">
        <f t="shared" si="10"/>
        <v>85536.426016050653</v>
      </c>
      <c r="AB17" s="8">
        <f t="shared" si="11"/>
        <v>85626.708460032823</v>
      </c>
      <c r="AC17" s="27">
        <f t="shared" si="12"/>
        <v>15.378825639847491</v>
      </c>
      <c r="AD17" s="13">
        <f t="shared" si="13"/>
        <v>30.599450004539904</v>
      </c>
      <c r="AE17" s="14">
        <f t="shared" si="14"/>
        <v>45.661371459435031</v>
      </c>
      <c r="AF17" s="27">
        <f t="shared" si="15"/>
        <v>60.564092289065229</v>
      </c>
      <c r="AG17" s="14">
        <f t="shared" si="16"/>
        <v>75.307118708455164</v>
      </c>
    </row>
    <row r="18" spans="1:33" x14ac:dyDescent="0.4">
      <c r="A18" s="47">
        <v>14</v>
      </c>
      <c r="B18" s="22">
        <f t="shared" si="21"/>
        <v>24192.189559966773</v>
      </c>
      <c r="C18" s="6">
        <f t="shared" si="0"/>
        <v>24361.501178602248</v>
      </c>
      <c r="D18" s="7">
        <f t="shared" si="0"/>
        <v>24530.738587880256</v>
      </c>
      <c r="E18" s="8">
        <f t="shared" si="0"/>
        <v>24699.901272274292</v>
      </c>
      <c r="F18" s="6">
        <f t="shared" si="0"/>
        <v>24868.988716485481</v>
      </c>
      <c r="G18" s="7">
        <f t="shared" si="0"/>
        <v>25038.000405444145</v>
      </c>
      <c r="H18" s="8">
        <f t="shared" si="0"/>
        <v>25206.935824311367</v>
      </c>
      <c r="I18" s="6">
        <f t="shared" si="0"/>
        <v>25375.794458480559</v>
      </c>
      <c r="J18" s="7">
        <f t="shared" si="0"/>
        <v>25544.575793579053</v>
      </c>
      <c r="K18" s="8">
        <f t="shared" si="0"/>
        <v>25713.279315469623</v>
      </c>
      <c r="L18" s="27">
        <f t="shared" si="22"/>
        <v>28.214483546560587</v>
      </c>
      <c r="M18" s="13">
        <f t="shared" si="23"/>
        <v>56.383321021530719</v>
      </c>
      <c r="N18" s="14">
        <f t="shared" si="24"/>
        <v>84.505587060030393</v>
      </c>
      <c r="O18" s="27">
        <f t="shared" si="25"/>
        <v>112.5803574441411</v>
      </c>
      <c r="P18" s="14">
        <f t="shared" si="26"/>
        <v>140.60670912387968</v>
      </c>
      <c r="R18" s="47">
        <v>59</v>
      </c>
      <c r="S18" s="22">
        <f t="shared" si="2"/>
        <v>85716.730070211226</v>
      </c>
      <c r="T18" s="6">
        <f t="shared" si="3"/>
        <v>85806.490572364462</v>
      </c>
      <c r="U18" s="7">
        <f t="shared" si="4"/>
        <v>85895.98969306644</v>
      </c>
      <c r="V18" s="8">
        <f t="shared" si="5"/>
        <v>85985.227159687332</v>
      </c>
      <c r="W18" s="6">
        <f t="shared" si="6"/>
        <v>86074.202700394351</v>
      </c>
      <c r="X18" s="7">
        <f t="shared" si="7"/>
        <v>86162.916044152575</v>
      </c>
      <c r="Y18" s="8">
        <f t="shared" si="8"/>
        <v>86251.366920725748</v>
      </c>
      <c r="Z18" s="6">
        <f t="shared" si="9"/>
        <v>86339.555060677158</v>
      </c>
      <c r="AA18" s="7">
        <f t="shared" si="10"/>
        <v>86427.480195370459</v>
      </c>
      <c r="AB18" s="8">
        <f t="shared" si="11"/>
        <v>86515.14205697045</v>
      </c>
      <c r="AC18" s="27">
        <f t="shared" si="12"/>
        <v>14.945564185009061</v>
      </c>
      <c r="AD18" s="13">
        <f t="shared" si="13"/>
        <v>29.731238897173171</v>
      </c>
      <c r="AE18" s="14">
        <f t="shared" si="14"/>
        <v>44.356536761071766</v>
      </c>
      <c r="AF18" s="27">
        <f t="shared" si="15"/>
        <v>58.820974361882691</v>
      </c>
      <c r="AG18" s="14">
        <f t="shared" si="16"/>
        <v>73.124072256363434</v>
      </c>
    </row>
    <row r="19" spans="1:33" x14ac:dyDescent="0.4">
      <c r="A19" s="47">
        <v>15</v>
      </c>
      <c r="B19" s="22">
        <f t="shared" si="21"/>
        <v>25881.904510252072</v>
      </c>
      <c r="C19" s="6">
        <f t="shared" si="0"/>
        <v>26050.450864264836</v>
      </c>
      <c r="D19" s="7">
        <f t="shared" si="0"/>
        <v>26218.91786408647</v>
      </c>
      <c r="E19" s="8">
        <f t="shared" si="0"/>
        <v>26387.304996537292</v>
      </c>
      <c r="F19" s="6">
        <f t="shared" si="0"/>
        <v>26555.61174868088</v>
      </c>
      <c r="G19" s="7">
        <f t="shared" si="0"/>
        <v>26723.837607825684</v>
      </c>
      <c r="H19" s="8">
        <f t="shared" si="0"/>
        <v>26891.982061526571</v>
      </c>
      <c r="I19" s="6">
        <f t="shared" si="0"/>
        <v>27060.044597586362</v>
      </c>
      <c r="J19" s="7">
        <f t="shared" si="0"/>
        <v>27228.024704057436</v>
      </c>
      <c r="K19" s="8">
        <f t="shared" si="0"/>
        <v>27395.921869243244</v>
      </c>
      <c r="L19" s="27">
        <f t="shared" si="22"/>
        <v>28.086653604228559</v>
      </c>
      <c r="M19" s="13">
        <f t="shared" si="23"/>
        <v>56.12451842196424</v>
      </c>
      <c r="N19" s="14">
        <f t="shared" si="24"/>
        <v>84.112673349989109</v>
      </c>
      <c r="O19" s="27">
        <f t="shared" si="25"/>
        <v>112.05019850960298</v>
      </c>
      <c r="P19" s="14">
        <f t="shared" si="26"/>
        <v>139.93617526750768</v>
      </c>
      <c r="R19" s="47">
        <v>60</v>
      </c>
      <c r="S19" s="22">
        <f t="shared" si="2"/>
        <v>86602.540378443853</v>
      </c>
      <c r="T19" s="6">
        <f t="shared" si="3"/>
        <v>86689.674893560281</v>
      </c>
      <c r="U19" s="7">
        <f t="shared" si="4"/>
        <v>86776.545336892857</v>
      </c>
      <c r="V19" s="8">
        <f t="shared" si="5"/>
        <v>86863.151443819123</v>
      </c>
      <c r="W19" s="6">
        <f t="shared" si="6"/>
        <v>86949.492950521904</v>
      </c>
      <c r="X19" s="7">
        <f t="shared" si="7"/>
        <v>87035.569593989974</v>
      </c>
      <c r="Y19" s="8">
        <f t="shared" si="8"/>
        <v>87121.381112018935</v>
      </c>
      <c r="Z19" s="6">
        <f t="shared" si="9"/>
        <v>87206.927243212063</v>
      </c>
      <c r="AA19" s="7">
        <f t="shared" si="10"/>
        <v>87292.207726980967</v>
      </c>
      <c r="AB19" s="8">
        <f t="shared" si="11"/>
        <v>87377.222303546514</v>
      </c>
      <c r="AC19" s="27">
        <f t="shared" si="12"/>
        <v>14.507750166538244</v>
      </c>
      <c r="AD19" s="13">
        <f t="shared" si="13"/>
        <v>28.853971366424958</v>
      </c>
      <c r="AE19" s="14">
        <f t="shared" si="14"/>
        <v>43.03819063192168</v>
      </c>
      <c r="AF19" s="27">
        <f t="shared" si="15"/>
        <v>57.059938996098936</v>
      </c>
      <c r="AG19" s="14">
        <f t="shared" si="16"/>
        <v>70.918751503490057</v>
      </c>
    </row>
    <row r="20" spans="1:33" x14ac:dyDescent="0.4">
      <c r="A20" s="47">
        <v>16</v>
      </c>
      <c r="B20" s="22">
        <f t="shared" si="21"/>
        <v>27563.735581699915</v>
      </c>
      <c r="C20" s="6">
        <f t="shared" si="21"/>
        <v>27731.465330237781</v>
      </c>
      <c r="D20" s="7">
        <f t="shared" si="21"/>
        <v>27899.110603922927</v>
      </c>
      <c r="E20" s="8">
        <f t="shared" si="21"/>
        <v>28066.670892078782</v>
      </c>
      <c r="F20" s="6">
        <f t="shared" si="21"/>
        <v>28234.145684287643</v>
      </c>
      <c r="G20" s="7">
        <f t="shared" si="21"/>
        <v>28401.534470392264</v>
      </c>
      <c r="H20" s="8">
        <f t="shared" si="21"/>
        <v>28568.836740497354</v>
      </c>
      <c r="I20" s="6">
        <f t="shared" si="21"/>
        <v>28736.051984971196</v>
      </c>
      <c r="J20" s="7">
        <f t="shared" si="21"/>
        <v>28903.179694447161</v>
      </c>
      <c r="K20" s="8">
        <f t="shared" si="21"/>
        <v>29070.219359825245</v>
      </c>
      <c r="L20" s="27">
        <f t="shared" si="22"/>
        <v>27.950268195126682</v>
      </c>
      <c r="M20" s="13">
        <f t="shared" si="23"/>
        <v>55.84861975039621</v>
      </c>
      <c r="N20" s="14">
        <f t="shared" si="24"/>
        <v>83.694138104826834</v>
      </c>
      <c r="O20" s="27">
        <f t="shared" si="25"/>
        <v>111.48590799914427</v>
      </c>
      <c r="P20" s="14">
        <f t="shared" si="26"/>
        <v>139.2230154965564</v>
      </c>
      <c r="R20" s="47">
        <v>61</v>
      </c>
      <c r="S20" s="22">
        <f t="shared" si="2"/>
        <v>87461.970713939576</v>
      </c>
      <c r="T20" s="6">
        <f t="shared" si="3"/>
        <v>87546.452700001784</v>
      </c>
      <c r="U20" s="7">
        <f t="shared" si="4"/>
        <v>87630.668004386374</v>
      </c>
      <c r="V20" s="8">
        <f t="shared" si="5"/>
        <v>87714.61637055887</v>
      </c>
      <c r="W20" s="6">
        <f t="shared" si="6"/>
        <v>87798.297542798056</v>
      </c>
      <c r="X20" s="7">
        <f t="shared" si="7"/>
        <v>87881.711266196537</v>
      </c>
      <c r="Y20" s="8">
        <f t="shared" si="8"/>
        <v>87964.857286661645</v>
      </c>
      <c r="Z20" s="6">
        <f t="shared" si="9"/>
        <v>88047.735350916206</v>
      </c>
      <c r="AA20" s="7">
        <f t="shared" si="10"/>
        <v>88130.345206499216</v>
      </c>
      <c r="AB20" s="8">
        <f t="shared" si="11"/>
        <v>88212.686601766778</v>
      </c>
      <c r="AC20" s="27">
        <f t="shared" si="12"/>
        <v>14.065516946828211</v>
      </c>
      <c r="AD20" s="13">
        <f t="shared" si="13"/>
        <v>27.967914636483329</v>
      </c>
      <c r="AE20" s="14">
        <f t="shared" si="14"/>
        <v>41.706734652983869</v>
      </c>
      <c r="AF20" s="27">
        <f t="shared" si="15"/>
        <v>55.281522620143733</v>
      </c>
      <c r="AG20" s="14">
        <f t="shared" si="16"/>
        <v>68.691828211907705</v>
      </c>
    </row>
    <row r="21" spans="1:33" x14ac:dyDescent="0.4">
      <c r="A21" s="47">
        <v>17</v>
      </c>
      <c r="B21" s="22">
        <f t="shared" si="21"/>
        <v>29237.170472273676</v>
      </c>
      <c r="C21" s="6">
        <f t="shared" si="21"/>
        <v>29404.032523230399</v>
      </c>
      <c r="D21" s="7">
        <f t="shared" si="21"/>
        <v>29570.805004404665</v>
      </c>
      <c r="E21" s="8">
        <f t="shared" si="21"/>
        <v>29737.487407778601</v>
      </c>
      <c r="F21" s="6">
        <f t="shared" si="21"/>
        <v>29904.079225608664</v>
      </c>
      <c r="G21" s="7">
        <f t="shared" si="21"/>
        <v>30070.579950427313</v>
      </c>
      <c r="H21" s="8">
        <f t="shared" si="21"/>
        <v>30236.98907504445</v>
      </c>
      <c r="I21" s="6">
        <f t="shared" si="21"/>
        <v>30403.306092549024</v>
      </c>
      <c r="J21" s="7">
        <f t="shared" si="21"/>
        <v>30569.530496310566</v>
      </c>
      <c r="K21" s="8">
        <f t="shared" si="21"/>
        <v>30735.661779980706</v>
      </c>
      <c r="L21" s="27">
        <f t="shared" si="22"/>
        <v>27.805368863571402</v>
      </c>
      <c r="M21" s="13">
        <f t="shared" si="23"/>
        <v>55.555709048234803</v>
      </c>
      <c r="N21" s="14">
        <f t="shared" si="24"/>
        <v>83.250108814436317</v>
      </c>
      <c r="O21" s="27">
        <f t="shared" si="25"/>
        <v>110.88765780112044</v>
      </c>
      <c r="P21" s="14">
        <f t="shared" si="26"/>
        <v>138.4674470464015</v>
      </c>
      <c r="R21" s="47">
        <v>62</v>
      </c>
      <c r="S21" s="22">
        <f t="shared" si="2"/>
        <v>88294.759285892695</v>
      </c>
      <c r="T21" s="6">
        <f t="shared" si="3"/>
        <v>88376.563008869343</v>
      </c>
      <c r="U21" s="7">
        <f t="shared" si="4"/>
        <v>88458.097521508389</v>
      </c>
      <c r="V21" s="8">
        <f t="shared" si="5"/>
        <v>88539.362575441584</v>
      </c>
      <c r="W21" s="6">
        <f t="shared" si="6"/>
        <v>88620.357923121468</v>
      </c>
      <c r="X21" s="7">
        <f t="shared" si="7"/>
        <v>88701.083317822166</v>
      </c>
      <c r="Y21" s="8">
        <f t="shared" si="8"/>
        <v>88781.538513640131</v>
      </c>
      <c r="Z21" s="6">
        <f t="shared" si="9"/>
        <v>88861.723265494889</v>
      </c>
      <c r="AA21" s="7">
        <f t="shared" si="10"/>
        <v>88941.63732912975</v>
      </c>
      <c r="AB21" s="8">
        <f t="shared" si="11"/>
        <v>89021.280461112648</v>
      </c>
      <c r="AC21" s="27">
        <f t="shared" si="12"/>
        <v>13.61899923440069</v>
      </c>
      <c r="AD21" s="13">
        <f t="shared" si="13"/>
        <v>27.073338608814083</v>
      </c>
      <c r="AE21" s="14">
        <f t="shared" si="14"/>
        <v>40.362574398650395</v>
      </c>
      <c r="AF21" s="27">
        <f t="shared" si="15"/>
        <v>53.486266956877444</v>
      </c>
      <c r="AG21" s="14">
        <f t="shared" si="16"/>
        <v>66.443980724016001</v>
      </c>
    </row>
    <row r="22" spans="1:33" x14ac:dyDescent="0.4">
      <c r="A22" s="47">
        <v>18</v>
      </c>
      <c r="B22" s="22">
        <f t="shared" si="21"/>
        <v>30901.699437494739</v>
      </c>
      <c r="C22" s="6">
        <f t="shared" si="21"/>
        <v>31067.642963073184</v>
      </c>
      <c r="D22" s="7">
        <f t="shared" si="21"/>
        <v>31233.491851223254</v>
      </c>
      <c r="E22" s="8">
        <f t="shared" si="21"/>
        <v>31399.245596740493</v>
      </c>
      <c r="F22" s="6">
        <f t="shared" si="21"/>
        <v>31564.903694710243</v>
      </c>
      <c r="G22" s="7">
        <f t="shared" si="21"/>
        <v>31730.465640509214</v>
      </c>
      <c r="H22" s="8">
        <f t="shared" si="21"/>
        <v>31895.930929806997</v>
      </c>
      <c r="I22" s="6">
        <f t="shared" si="21"/>
        <v>32061.299058567627</v>
      </c>
      <c r="J22" s="7">
        <f t="shared" si="21"/>
        <v>32226.569523051108</v>
      </c>
      <c r="K22" s="8">
        <f t="shared" si="21"/>
        <v>32391.741819814939</v>
      </c>
      <c r="L22" s="27">
        <f t="shared" si="22"/>
        <v>27.651999747305126</v>
      </c>
      <c r="M22" s="13">
        <f t="shared" si="23"/>
        <v>55.245875538916152</v>
      </c>
      <c r="N22" s="14">
        <f t="shared" si="24"/>
        <v>82.780720734437182</v>
      </c>
      <c r="O22" s="27">
        <f t="shared" si="25"/>
        <v>110.2556301483387</v>
      </c>
      <c r="P22" s="14">
        <f t="shared" si="26"/>
        <v>137.66970007051214</v>
      </c>
      <c r="R22" s="47">
        <v>63</v>
      </c>
      <c r="S22" s="22">
        <f t="shared" si="2"/>
        <v>89100.652418836777</v>
      </c>
      <c r="T22" s="6">
        <f t="shared" si="3"/>
        <v>89179.752960521408</v>
      </c>
      <c r="U22" s="7">
        <f t="shared" si="4"/>
        <v>89258.581845212553</v>
      </c>
      <c r="V22" s="8">
        <f t="shared" si="5"/>
        <v>89337.138832783749</v>
      </c>
      <c r="W22" s="6">
        <f t="shared" si="6"/>
        <v>89415.42368393681</v>
      </c>
      <c r="X22" s="7">
        <f t="shared" si="7"/>
        <v>89493.436160202516</v>
      </c>
      <c r="Y22" s="8">
        <f t="shared" si="8"/>
        <v>89571.176023941283</v>
      </c>
      <c r="Z22" s="6">
        <f t="shared" si="9"/>
        <v>89648.64303834406</v>
      </c>
      <c r="AA22" s="7">
        <f t="shared" si="10"/>
        <v>89725.836967432842</v>
      </c>
      <c r="AB22" s="8">
        <f t="shared" si="11"/>
        <v>89802.757576061558</v>
      </c>
      <c r="AC22" s="27">
        <f t="shared" si="12"/>
        <v>13.168333042876839</v>
      </c>
      <c r="AD22" s="13">
        <f t="shared" si="13"/>
        <v>26.170515779938796</v>
      </c>
      <c r="AE22" s="14">
        <f t="shared" si="14"/>
        <v>39.006119313149611</v>
      </c>
      <c r="AF22" s="27">
        <f t="shared" si="15"/>
        <v>51.674718858559572</v>
      </c>
      <c r="AG22" s="14">
        <f t="shared" si="16"/>
        <v>64.175893755940706</v>
      </c>
    </row>
    <row r="23" spans="1:33" x14ac:dyDescent="0.4">
      <c r="A23" s="47">
        <v>19</v>
      </c>
      <c r="B23" s="22">
        <f t="shared" si="21"/>
        <v>32556.815445715671</v>
      </c>
      <c r="C23" s="6">
        <f t="shared" si="21"/>
        <v>32721.789897910392</v>
      </c>
      <c r="D23" s="7">
        <f t="shared" si="21"/>
        <v>32886.664673858322</v>
      </c>
      <c r="E23" s="8">
        <f t="shared" si="21"/>
        <v>33051.439271322306</v>
      </c>
      <c r="F23" s="6">
        <f t="shared" si="21"/>
        <v>33216.113188370327</v>
      </c>
      <c r="G23" s="7">
        <f t="shared" si="21"/>
        <v>33380.685923377088</v>
      </c>
      <c r="H23" s="8">
        <f t="shared" si="21"/>
        <v>33545.1569750255</v>
      </c>
      <c r="I23" s="6">
        <f t="shared" si="21"/>
        <v>33709.525842308205</v>
      </c>
      <c r="J23" s="7">
        <f t="shared" si="21"/>
        <v>33873.792024529139</v>
      </c>
      <c r="K23" s="8">
        <f t="shared" si="21"/>
        <v>34037.95502130501</v>
      </c>
      <c r="L23" s="27">
        <f t="shared" si="22"/>
        <v>27.490207564043885</v>
      </c>
      <c r="M23" s="13">
        <f t="shared" si="23"/>
        <v>54.919213600730927</v>
      </c>
      <c r="N23" s="14">
        <f t="shared" si="24"/>
        <v>82.286116844988555</v>
      </c>
      <c r="O23" s="27">
        <f t="shared" si="25"/>
        <v>109.59001756254293</v>
      </c>
      <c r="P23" s="14">
        <f t="shared" si="26"/>
        <v>136.83001757034526</v>
      </c>
      <c r="R23" s="47">
        <v>64</v>
      </c>
      <c r="S23" s="22">
        <f t="shared" si="2"/>
        <v>89879.404629916709</v>
      </c>
      <c r="T23" s="6">
        <f t="shared" si="3"/>
        <v>89955.777895518026</v>
      </c>
      <c r="U23" s="7">
        <f t="shared" si="4"/>
        <v>90031.877140219352</v>
      </c>
      <c r="V23" s="8">
        <f t="shared" si="5"/>
        <v>90107.70213220916</v>
      </c>
      <c r="W23" s="6">
        <f t="shared" si="6"/>
        <v>90183.252640511375</v>
      </c>
      <c r="X23" s="7">
        <f t="shared" si="7"/>
        <v>90258.528434986045</v>
      </c>
      <c r="Y23" s="8">
        <f t="shared" si="8"/>
        <v>90333.529286330071</v>
      </c>
      <c r="Z23" s="6">
        <f t="shared" si="9"/>
        <v>90408.254966077846</v>
      </c>
      <c r="AA23" s="7">
        <f t="shared" si="10"/>
        <v>90482.705246601952</v>
      </c>
      <c r="AB23" s="8">
        <f t="shared" si="11"/>
        <v>90556.879901113964</v>
      </c>
      <c r="AC23" s="27">
        <f t="shared" si="12"/>
        <v>12.713655649542488</v>
      </c>
      <c r="AD23" s="13">
        <f t="shared" si="13"/>
        <v>25.25972115843615</v>
      </c>
      <c r="AE23" s="14">
        <f t="shared" si="14"/>
        <v>37.637782585848981</v>
      </c>
      <c r="AF23" s="27">
        <f t="shared" si="15"/>
        <v>49.847430140293</v>
      </c>
      <c r="AG23" s="14">
        <f t="shared" si="16"/>
        <v>61.88825818893929</v>
      </c>
    </row>
    <row r="24" spans="1:33" x14ac:dyDescent="0.4">
      <c r="A24" s="47">
        <v>20</v>
      </c>
      <c r="B24" s="22">
        <f t="shared" si="21"/>
        <v>34202.014332566869</v>
      </c>
      <c r="C24" s="6">
        <f t="shared" si="21"/>
        <v>34365.969458561609</v>
      </c>
      <c r="D24" s="7">
        <f t="shared" si="21"/>
        <v>34529.819899853464</v>
      </c>
      <c r="E24" s="8">
        <f t="shared" si="21"/>
        <v>34693.565157325582</v>
      </c>
      <c r="F24" s="6">
        <f t="shared" si="21"/>
        <v>34857.204732181519</v>
      </c>
      <c r="G24" s="7">
        <f t="shared" si="21"/>
        <v>35020.738125946744</v>
      </c>
      <c r="H24" s="8">
        <f t="shared" si="21"/>
        <v>35184.164840470185</v>
      </c>
      <c r="I24" s="6">
        <f t="shared" si="21"/>
        <v>35347.484377925713</v>
      </c>
      <c r="J24" s="7">
        <f t="shared" si="21"/>
        <v>35510.696240813704</v>
      </c>
      <c r="K24" s="8">
        <f t="shared" si="21"/>
        <v>35673.799931962516</v>
      </c>
      <c r="L24" s="27">
        <f t="shared" si="22"/>
        <v>27.320041597255113</v>
      </c>
      <c r="M24" s="13">
        <f t="shared" si="23"/>
        <v>54.575822738067473</v>
      </c>
      <c r="N24" s="14">
        <f t="shared" si="24"/>
        <v>81.766447807225177</v>
      </c>
      <c r="O24" s="27">
        <f t="shared" si="25"/>
        <v>108.89102279577537</v>
      </c>
      <c r="P24" s="14">
        <f t="shared" si="26"/>
        <v>135.94865532132417</v>
      </c>
      <c r="R24" s="47">
        <v>65</v>
      </c>
      <c r="S24" s="22">
        <f t="shared" si="2"/>
        <v>90630.778703664997</v>
      </c>
      <c r="T24" s="6">
        <f t="shared" si="3"/>
        <v>90704.401429146485</v>
      </c>
      <c r="U24" s="7">
        <f t="shared" si="4"/>
        <v>90777.747853290872</v>
      </c>
      <c r="V24" s="8">
        <f t="shared" si="5"/>
        <v>90850.81775267217</v>
      </c>
      <c r="W24" s="6">
        <f t="shared" si="6"/>
        <v>90923.610904706846</v>
      </c>
      <c r="X24" s="7">
        <f t="shared" si="7"/>
        <v>90996.127087654328</v>
      </c>
      <c r="Y24" s="8">
        <f t="shared" si="8"/>
        <v>91068.366080617707</v>
      </c>
      <c r="Z24" s="6">
        <f t="shared" si="9"/>
        <v>91140.327663544536</v>
      </c>
      <c r="AA24" s="7">
        <f t="shared" si="10"/>
        <v>91212.011617227312</v>
      </c>
      <c r="AB24" s="8">
        <f t="shared" si="11"/>
        <v>91283.417723304286</v>
      </c>
      <c r="AC24" s="27">
        <f t="shared" si="12"/>
        <v>12.25510555353685</v>
      </c>
      <c r="AD24" s="13">
        <f t="shared" si="13"/>
        <v>24.341232181172018</v>
      </c>
      <c r="AE24" s="14">
        <f t="shared" si="14"/>
        <v>36.257981025364643</v>
      </c>
      <c r="AF24" s="27">
        <f t="shared" si="15"/>
        <v>48.004957411923897</v>
      </c>
      <c r="AG24" s="14">
        <f t="shared" si="16"/>
        <v>59.581770858967502</v>
      </c>
    </row>
    <row r="25" spans="1:33" x14ac:dyDescent="0.4">
      <c r="A25" s="47">
        <v>21</v>
      </c>
      <c r="B25" s="22">
        <f t="shared" si="21"/>
        <v>35836.794954530029</v>
      </c>
      <c r="C25" s="6">
        <f t="shared" si="21"/>
        <v>35999.680812005121</v>
      </c>
      <c r="D25" s="7">
        <f t="shared" si="21"/>
        <v>36162.457008209232</v>
      </c>
      <c r="E25" s="8">
        <f t="shared" si="21"/>
        <v>36325.123047297835</v>
      </c>
      <c r="F25" s="6">
        <f t="shared" si="21"/>
        <v>36487.678433761961</v>
      </c>
      <c r="G25" s="7">
        <f t="shared" si="21"/>
        <v>36650.12267242973</v>
      </c>
      <c r="H25" s="8">
        <f t="shared" si="21"/>
        <v>36812.455268467798</v>
      </c>
      <c r="I25" s="6">
        <f t="shared" si="21"/>
        <v>36974.675727382928</v>
      </c>
      <c r="J25" s="7">
        <f t="shared" si="21"/>
        <v>37136.783555023481</v>
      </c>
      <c r="K25" s="8">
        <f t="shared" si="21"/>
        <v>37298.778257580889</v>
      </c>
      <c r="L25" s="27">
        <f t="shared" si="22"/>
        <v>27.141553681141431</v>
      </c>
      <c r="M25" s="13">
        <f t="shared" si="23"/>
        <v>54.215807551111538</v>
      </c>
      <c r="N25" s="14">
        <f t="shared" si="24"/>
        <v>81.221871917369754</v>
      </c>
      <c r="O25" s="27">
        <f t="shared" si="25"/>
        <v>108.15885876861239</v>
      </c>
      <c r="P25" s="14">
        <f t="shared" si="26"/>
        <v>135.02588179492841</v>
      </c>
      <c r="R25" s="47">
        <v>66</v>
      </c>
      <c r="S25" s="22">
        <f t="shared" si="2"/>
        <v>91354.545764260081</v>
      </c>
      <c r="T25" s="6">
        <f t="shared" si="3"/>
        <v>91425.39552342637</v>
      </c>
      <c r="U25" s="7">
        <f t="shared" si="4"/>
        <v>91495.966784982491</v>
      </c>
      <c r="V25" s="8">
        <f t="shared" si="5"/>
        <v>91566.259333956099</v>
      </c>
      <c r="W25" s="6">
        <f t="shared" si="6"/>
        <v>91636.272956223969</v>
      </c>
      <c r="X25" s="7">
        <f t="shared" si="7"/>
        <v>91706.007438512403</v>
      </c>
      <c r="Y25" s="8">
        <f t="shared" si="8"/>
        <v>91775.462568398099</v>
      </c>
      <c r="Z25" s="6">
        <f t="shared" si="9"/>
        <v>91844.638134308712</v>
      </c>
      <c r="AA25" s="7">
        <f t="shared" si="10"/>
        <v>91913.533925523443</v>
      </c>
      <c r="AB25" s="8">
        <f t="shared" si="11"/>
        <v>91982.14973217377</v>
      </c>
      <c r="AC25" s="27">
        <f t="shared" si="12"/>
        <v>11.792822433662877</v>
      </c>
      <c r="AD25" s="13">
        <f t="shared" si="13"/>
        <v>23.415328628787393</v>
      </c>
      <c r="AE25" s="14">
        <f t="shared" si="14"/>
        <v>34.86713493262323</v>
      </c>
      <c r="AF25" s="27">
        <f t="shared" si="15"/>
        <v>46.147861908493724</v>
      </c>
      <c r="AG25" s="14">
        <f t="shared" si="16"/>
        <v>57.257134344412407</v>
      </c>
    </row>
    <row r="26" spans="1:33" x14ac:dyDescent="0.4">
      <c r="A26" s="47">
        <v>22</v>
      </c>
      <c r="B26" s="22">
        <f t="shared" si="21"/>
        <v>37460.659341591199</v>
      </c>
      <c r="C26" s="6">
        <f t="shared" si="21"/>
        <v>37622.426313936565</v>
      </c>
      <c r="D26" s="7">
        <f t="shared" si="21"/>
        <v>37784.07868184671</v>
      </c>
      <c r="E26" s="8">
        <f t="shared" si="21"/>
        <v>37945.615952900509</v>
      </c>
      <c r="F26" s="6">
        <f t="shared" si="21"/>
        <v>38107.037635027409</v>
      </c>
      <c r="G26" s="7">
        <f t="shared" si="21"/>
        <v>38268.343236508976</v>
      </c>
      <c r="H26" s="8">
        <f t="shared" si="21"/>
        <v>38429.532265980379</v>
      </c>
      <c r="I26" s="6">
        <f t="shared" si="21"/>
        <v>38590.604232431862</v>
      </c>
      <c r="J26" s="7">
        <f t="shared" si="21"/>
        <v>38751.558645210302</v>
      </c>
      <c r="K26" s="8">
        <f t="shared" si="21"/>
        <v>38912.395014020622</v>
      </c>
      <c r="L26" s="27">
        <f t="shared" si="22"/>
        <v>26.954798184849551</v>
      </c>
      <c r="M26" s="13">
        <f t="shared" si="23"/>
        <v>53.839277703974403</v>
      </c>
      <c r="N26" s="14">
        <f t="shared" si="24"/>
        <v>80.65255505851519</v>
      </c>
      <c r="O26" s="27">
        <f t="shared" si="25"/>
        <v>107.39374850531067</v>
      </c>
      <c r="P26" s="14">
        <f t="shared" si="26"/>
        <v>134.06197807691115</v>
      </c>
      <c r="R26" s="47">
        <v>67</v>
      </c>
      <c r="S26" s="22">
        <f t="shared" si="2"/>
        <v>92050.485345244044</v>
      </c>
      <c r="T26" s="6">
        <f t="shared" si="3"/>
        <v>92118.540556572116</v>
      </c>
      <c r="U26" s="7">
        <f t="shared" si="4"/>
        <v>92186.315158850048</v>
      </c>
      <c r="V26" s="8">
        <f t="shared" si="5"/>
        <v>92253.808945624638</v>
      </c>
      <c r="W26" s="6">
        <f t="shared" si="6"/>
        <v>92321.02171129809</v>
      </c>
      <c r="X26" s="7">
        <f t="shared" si="7"/>
        <v>92387.953251128667</v>
      </c>
      <c r="Y26" s="8">
        <f t="shared" si="8"/>
        <v>92454.603361231319</v>
      </c>
      <c r="Z26" s="6">
        <f t="shared" si="9"/>
        <v>92520.971838578218</v>
      </c>
      <c r="AA26" s="7">
        <f t="shared" si="10"/>
        <v>92587.058480999476</v>
      </c>
      <c r="AB26" s="8">
        <f t="shared" si="11"/>
        <v>92652.863087183738</v>
      </c>
      <c r="AC26" s="27">
        <f t="shared" si="12"/>
        <v>11.326947105833824</v>
      </c>
      <c r="AD26" s="13">
        <f t="shared" si="13"/>
        <v>22.4822925404751</v>
      </c>
      <c r="AE26" s="14">
        <f t="shared" si="14"/>
        <v>33.465667972815936</v>
      </c>
      <c r="AF26" s="27">
        <f t="shared" si="15"/>
        <v>44.276709319279689</v>
      </c>
      <c r="AG26" s="14">
        <f t="shared" si="16"/>
        <v>54.915056752073724</v>
      </c>
    </row>
    <row r="27" spans="1:33" x14ac:dyDescent="0.4">
      <c r="A27" s="47">
        <v>23</v>
      </c>
      <c r="B27" s="22">
        <f t="shared" si="21"/>
        <v>39073.112848927376</v>
      </c>
      <c r="C27" s="6">
        <f t="shared" si="21"/>
        <v>39233.711660356144</v>
      </c>
      <c r="D27" s="7">
        <f t="shared" si="21"/>
        <v>39394.190959095111</v>
      </c>
      <c r="E27" s="8">
        <f t="shared" si="21"/>
        <v>39554.550256296498</v>
      </c>
      <c r="F27" s="6">
        <f t="shared" si="21"/>
        <v>39714.789063478056</v>
      </c>
      <c r="G27" s="7">
        <f t="shared" si="21"/>
        <v>39874.906892524617</v>
      </c>
      <c r="H27" s="8">
        <f t="shared" si="21"/>
        <v>40034.903255689496</v>
      </c>
      <c r="I27" s="6">
        <f t="shared" si="21"/>
        <v>40194.777665596012</v>
      </c>
      <c r="J27" s="7">
        <f t="shared" si="21"/>
        <v>40354.529635239007</v>
      </c>
      <c r="K27" s="8">
        <f t="shared" si="21"/>
        <v>40514.158677986248</v>
      </c>
      <c r="L27" s="27">
        <f t="shared" si="22"/>
        <v>26.759831995913373</v>
      </c>
      <c r="M27" s="13">
        <f t="shared" si="23"/>
        <v>53.446347891295318</v>
      </c>
      <c r="N27" s="14">
        <f t="shared" si="24"/>
        <v>80.058670650090335</v>
      </c>
      <c r="O27" s="27">
        <f t="shared" si="25"/>
        <v>106.5959250658675</v>
      </c>
      <c r="P27" s="14">
        <f t="shared" si="26"/>
        <v>133.05723778168613</v>
      </c>
      <c r="R27" s="47">
        <v>68</v>
      </c>
      <c r="S27" s="22">
        <f t="shared" si="2"/>
        <v>92718.385456678749</v>
      </c>
      <c r="T27" s="6">
        <f t="shared" si="3"/>
        <v>92783.625389891997</v>
      </c>
      <c r="U27" s="7">
        <f t="shared" si="4"/>
        <v>92848.582688091352</v>
      </c>
      <c r="V27" s="8">
        <f t="shared" si="5"/>
        <v>92913.257153405619</v>
      </c>
      <c r="W27" s="6">
        <f t="shared" si="6"/>
        <v>92977.648588825148</v>
      </c>
      <c r="X27" s="7">
        <f t="shared" si="7"/>
        <v>93041.756798202463</v>
      </c>
      <c r="Y27" s="8">
        <f t="shared" si="8"/>
        <v>93105.581586252825</v>
      </c>
      <c r="Z27" s="6">
        <f t="shared" si="9"/>
        <v>93169.122758554891</v>
      </c>
      <c r="AA27" s="7">
        <f t="shared" si="10"/>
        <v>93232.380121551221</v>
      </c>
      <c r="AB27" s="8">
        <f t="shared" si="11"/>
        <v>93295.353482548904</v>
      </c>
      <c r="AC27" s="27">
        <f t="shared" si="12"/>
        <v>10.857621480194211</v>
      </c>
      <c r="AD27" s="13">
        <f t="shared" si="13"/>
        <v>21.542408128059833</v>
      </c>
      <c r="AE27" s="14">
        <f t="shared" si="14"/>
        <v>32.054007046353945</v>
      </c>
      <c r="AF27" s="27">
        <f t="shared" si="15"/>
        <v>42.392069615490982</v>
      </c>
      <c r="AG27" s="14">
        <f t="shared" si="16"/>
        <v>52.556251501475344</v>
      </c>
    </row>
    <row r="28" spans="1:33" x14ac:dyDescent="0.4">
      <c r="A28" s="47">
        <v>24</v>
      </c>
      <c r="B28" s="22">
        <f t="shared" si="21"/>
        <v>40673.664307580024</v>
      </c>
      <c r="C28" s="6">
        <f t="shared" si="21"/>
        <v>40833.046038138491</v>
      </c>
      <c r="D28" s="7">
        <f t="shared" si="21"/>
        <v>40992.303384157276</v>
      </c>
      <c r="E28" s="8">
        <f t="shared" si="21"/>
        <v>41151.435860510879</v>
      </c>
      <c r="F28" s="6">
        <f t="shared" si="21"/>
        <v>41310.442982454173</v>
      </c>
      <c r="G28" s="7">
        <f t="shared" si="21"/>
        <v>41469.324265623902</v>
      </c>
      <c r="H28" s="8">
        <f t="shared" si="21"/>
        <v>41628.079226040121</v>
      </c>
      <c r="I28" s="6">
        <f t="shared" si="21"/>
        <v>41786.707380107677</v>
      </c>
      <c r="J28" s="7">
        <f t="shared" si="21"/>
        <v>41945.208244617708</v>
      </c>
      <c r="K28" s="8">
        <f t="shared" si="21"/>
        <v>42103.581336749099</v>
      </c>
      <c r="L28" s="27">
        <f t="shared" si="22"/>
        <v>26.556714502923569</v>
      </c>
      <c r="M28" s="13">
        <f t="shared" si="23"/>
        <v>53.037137803302357</v>
      </c>
      <c r="N28" s="14">
        <f t="shared" si="24"/>
        <v>79.440399595039707</v>
      </c>
      <c r="O28" s="27">
        <f t="shared" si="25"/>
        <v>105.7656314750302</v>
      </c>
      <c r="P28" s="14">
        <f t="shared" si="26"/>
        <v>132.01196696287661</v>
      </c>
      <c r="R28" s="47">
        <v>69</v>
      </c>
      <c r="S28" s="22">
        <f t="shared" si="2"/>
        <v>93358.04264972017</v>
      </c>
      <c r="T28" s="6">
        <f t="shared" si="3"/>
        <v>93420.447432102941</v>
      </c>
      <c r="U28" s="7">
        <f t="shared" si="4"/>
        <v>93482.567639601461</v>
      </c>
      <c r="V28" s="8">
        <f t="shared" si="5"/>
        <v>93544.403082986741</v>
      </c>
      <c r="W28" s="6">
        <f t="shared" si="6"/>
        <v>93605.953573897321</v>
      </c>
      <c r="X28" s="7">
        <f t="shared" si="7"/>
        <v>93667.218924839763</v>
      </c>
      <c r="Y28" s="8">
        <f t="shared" si="8"/>
        <v>93728.198949189144</v>
      </c>
      <c r="Z28" s="6">
        <f t="shared" si="9"/>
        <v>93788.893461189757</v>
      </c>
      <c r="AA28" s="7">
        <f t="shared" si="10"/>
        <v>93849.30227595559</v>
      </c>
      <c r="AB28" s="8">
        <f t="shared" si="11"/>
        <v>93909.425209470908</v>
      </c>
      <c r="AC28" s="27">
        <f t="shared" si="12"/>
        <v>10.384988517867896</v>
      </c>
      <c r="AD28" s="13">
        <f t="shared" si="13"/>
        <v>20.595961689446995</v>
      </c>
      <c r="AE28" s="14">
        <f t="shared" si="14"/>
        <v>30.632582158830701</v>
      </c>
      <c r="AF28" s="27">
        <f t="shared" si="15"/>
        <v>40.494516876633497</v>
      </c>
      <c r="AG28" s="14">
        <f t="shared" si="16"/>
        <v>50.181437107543388</v>
      </c>
    </row>
    <row r="29" spans="1:33" x14ac:dyDescent="0.4">
      <c r="A29" s="47">
        <v>25</v>
      </c>
      <c r="B29" s="22">
        <f t="shared" si="21"/>
        <v>42261.826174069945</v>
      </c>
      <c r="C29" s="6">
        <f t="shared" si="21"/>
        <v>42419.942274539018</v>
      </c>
      <c r="D29" s="7">
        <f t="shared" si="21"/>
        <v>42577.929156507264</v>
      </c>
      <c r="E29" s="8">
        <f t="shared" si="21"/>
        <v>42735.786338719241</v>
      </c>
      <c r="F29" s="6">
        <f t="shared" si="21"/>
        <v>42893.513340314581</v>
      </c>
      <c r="G29" s="7">
        <f t="shared" si="21"/>
        <v>43051.109680829511</v>
      </c>
      <c r="H29" s="8">
        <f t="shared" si="21"/>
        <v>43208.574880198234</v>
      </c>
      <c r="I29" s="6">
        <f t="shared" si="21"/>
        <v>43365.908458754435</v>
      </c>
      <c r="J29" s="7">
        <f t="shared" si="21"/>
        <v>43523.109937232752</v>
      </c>
      <c r="K29" s="8">
        <f t="shared" si="21"/>
        <v>43680.178836770217</v>
      </c>
      <c r="L29" s="27">
        <f t="shared" si="22"/>
        <v>26.345507577434546</v>
      </c>
      <c r="M29" s="13">
        <f t="shared" si="23"/>
        <v>52.611772089352598</v>
      </c>
      <c r="N29" s="14">
        <f t="shared" si="24"/>
        <v>78.797930224716765</v>
      </c>
      <c r="O29" s="27">
        <f t="shared" si="25"/>
        <v>104.90312064827322</v>
      </c>
      <c r="P29" s="14">
        <f t="shared" si="26"/>
        <v>130.926484020104</v>
      </c>
      <c r="R29" s="47">
        <v>70</v>
      </c>
      <c r="S29" s="22">
        <f t="shared" si="2"/>
        <v>93969.262078590837</v>
      </c>
      <c r="T29" s="6">
        <f t="shared" si="3"/>
        <v>94028.812701041883</v>
      </c>
      <c r="U29" s="7">
        <f t="shared" si="4"/>
        <v>94088.07689542255</v>
      </c>
      <c r="V29" s="8">
        <f t="shared" si="5"/>
        <v>94147.054481203799</v>
      </c>
      <c r="W29" s="6">
        <f t="shared" si="6"/>
        <v>94205.745278729679</v>
      </c>
      <c r="X29" s="7">
        <f t="shared" si="7"/>
        <v>94264.149109217848</v>
      </c>
      <c r="Y29" s="8">
        <f t="shared" si="8"/>
        <v>94322.265794760096</v>
      </c>
      <c r="Z29" s="6">
        <f t="shared" si="9"/>
        <v>94380.095158322947</v>
      </c>
      <c r="AA29" s="7">
        <f t="shared" si="10"/>
        <v>94437.637023748102</v>
      </c>
      <c r="AB29" s="8">
        <f t="shared" si="11"/>
        <v>94494.891215753087</v>
      </c>
      <c r="AC29" s="27">
        <f t="shared" si="12"/>
        <v>9.9091921874387481</v>
      </c>
      <c r="AD29" s="13">
        <f t="shared" si="13"/>
        <v>19.64324152138397</v>
      </c>
      <c r="AE29" s="14">
        <f t="shared" si="14"/>
        <v>29.201826290038298</v>
      </c>
      <c r="AF29" s="27">
        <f t="shared" si="15"/>
        <v>38.584629115657663</v>
      </c>
      <c r="AG29" s="14">
        <f t="shared" si="16"/>
        <v>47.791336961750858</v>
      </c>
    </row>
    <row r="30" spans="1:33" x14ac:dyDescent="0.4">
      <c r="A30" s="47">
        <v>26</v>
      </c>
      <c r="B30" s="22">
        <f t="shared" si="21"/>
        <v>43837.114678907739</v>
      </c>
      <c r="C30" s="6">
        <f t="shared" si="21"/>
        <v>43993.916985591517</v>
      </c>
      <c r="D30" s="7">
        <f t="shared" si="21"/>
        <v>44150.58527917452</v>
      </c>
      <c r="E30" s="8">
        <f t="shared" si="21"/>
        <v>44307.119082417972</v>
      </c>
      <c r="F30" s="6">
        <f t="shared" si="21"/>
        <v>44463.517918492747</v>
      </c>
      <c r="G30" s="7">
        <f t="shared" si="21"/>
        <v>44619.781310980878</v>
      </c>
      <c r="H30" s="8">
        <f t="shared" si="21"/>
        <v>44775.90878387697</v>
      </c>
      <c r="I30" s="6">
        <f t="shared" si="21"/>
        <v>44931.899861589656</v>
      </c>
      <c r="J30" s="7">
        <f t="shared" si="21"/>
        <v>45087.754068943075</v>
      </c>
      <c r="K30" s="8">
        <f t="shared" si="21"/>
        <v>45243.470931178272</v>
      </c>
      <c r="L30" s="27">
        <f t="shared" si="22"/>
        <v>26.126275555125176</v>
      </c>
      <c r="M30" s="13">
        <f t="shared" si="23"/>
        <v>52.170380319962533</v>
      </c>
      <c r="N30" s="14">
        <f t="shared" si="24"/>
        <v>78.131458241513428</v>
      </c>
      <c r="O30" s="27">
        <f t="shared" si="25"/>
        <v>104.00865531474574</v>
      </c>
      <c r="P30" s="14">
        <f t="shared" si="26"/>
        <v>129.80111960198428</v>
      </c>
      <c r="R30" s="47">
        <v>71</v>
      </c>
      <c r="S30" s="22">
        <f t="shared" si="2"/>
        <v>94551.857559931668</v>
      </c>
      <c r="T30" s="6">
        <f t="shared" si="3"/>
        <v>94608.535882754528</v>
      </c>
      <c r="U30" s="7">
        <f t="shared" si="4"/>
        <v>94664.926011569638</v>
      </c>
      <c r="V30" s="8">
        <f t="shared" si="5"/>
        <v>94721.027774602873</v>
      </c>
      <c r="W30" s="6">
        <f t="shared" si="6"/>
        <v>94776.841000958579</v>
      </c>
      <c r="X30" s="7">
        <f t="shared" si="7"/>
        <v>94832.365520619933</v>
      </c>
      <c r="Y30" s="8">
        <f t="shared" si="8"/>
        <v>94887.601164449647</v>
      </c>
      <c r="Z30" s="6">
        <f t="shared" si="9"/>
        <v>94942.547764190385</v>
      </c>
      <c r="AA30" s="7">
        <f t="shared" si="10"/>
        <v>94997.205152465249</v>
      </c>
      <c r="AB30" s="8">
        <f t="shared" si="11"/>
        <v>95051.573162778368</v>
      </c>
      <c r="AC30" s="27">
        <f t="shared" si="12"/>
        <v>9.4303774210766278</v>
      </c>
      <c r="AD30" s="13">
        <f t="shared" si="13"/>
        <v>18.684537831662965</v>
      </c>
      <c r="AE30" s="14">
        <f t="shared" si="14"/>
        <v>27.762175262074379</v>
      </c>
      <c r="AF30" s="27">
        <f t="shared" si="15"/>
        <v>36.662988102876625</v>
      </c>
      <c r="AG30" s="14">
        <f t="shared" si="16"/>
        <v>45.386679111754347</v>
      </c>
    </row>
    <row r="31" spans="1:33" x14ac:dyDescent="0.4">
      <c r="A31" s="47">
        <v>27</v>
      </c>
      <c r="B31" s="22">
        <f t="shared" si="21"/>
        <v>45399.049973954672</v>
      </c>
      <c r="C31" s="6">
        <f t="shared" si="21"/>
        <v>45554.490723351562</v>
      </c>
      <c r="D31" s="7">
        <f t="shared" si="21"/>
        <v>45709.792705869419</v>
      </c>
      <c r="E31" s="8">
        <f t="shared" si="21"/>
        <v>45864.955448431494</v>
      </c>
      <c r="F31" s="6">
        <f t="shared" si="21"/>
        <v>46019.978478385165</v>
      </c>
      <c r="G31" s="7">
        <f t="shared" si="21"/>
        <v>46174.861323503392</v>
      </c>
      <c r="H31" s="8">
        <f t="shared" si="21"/>
        <v>46329.60351198617</v>
      </c>
      <c r="I31" s="6">
        <f t="shared" si="21"/>
        <v>46484.20457246196</v>
      </c>
      <c r="J31" s="7">
        <f t="shared" si="21"/>
        <v>46638.664033989116</v>
      </c>
      <c r="K31" s="8">
        <f t="shared" si="21"/>
        <v>46792.981426057333</v>
      </c>
      <c r="L31" s="27">
        <f t="shared" si="22"/>
        <v>25.899085216187814</v>
      </c>
      <c r="M31" s="13">
        <f t="shared" si="23"/>
        <v>51.713096947341</v>
      </c>
      <c r="N31" s="14">
        <f t="shared" si="24"/>
        <v>77.441186659254527</v>
      </c>
      <c r="O31" s="27">
        <f t="shared" si="25"/>
        <v>103.0825079372562</v>
      </c>
      <c r="P31" s="14">
        <f t="shared" si="26"/>
        <v>128.63621650542063</v>
      </c>
      <c r="R31" s="47">
        <v>72</v>
      </c>
      <c r="S31" s="22">
        <f t="shared" si="2"/>
        <v>95105.651629515356</v>
      </c>
      <c r="T31" s="6">
        <f t="shared" si="3"/>
        <v>95159.440387943818</v>
      </c>
      <c r="U31" s="7">
        <f t="shared" si="4"/>
        <v>95212.939274213873</v>
      </c>
      <c r="V31" s="8">
        <f t="shared" si="5"/>
        <v>95266.148125358624</v>
      </c>
      <c r="W31" s="6">
        <f t="shared" si="6"/>
        <v>95319.066779294706</v>
      </c>
      <c r="X31" s="7">
        <f t="shared" si="7"/>
        <v>95371.695074822695</v>
      </c>
      <c r="Y31" s="8">
        <f t="shared" si="8"/>
        <v>95424.032851627679</v>
      </c>
      <c r="Z31" s="6">
        <f t="shared" si="9"/>
        <v>95476.079950279745</v>
      </c>
      <c r="AA31" s="7">
        <f t="shared" si="10"/>
        <v>95527.836212234368</v>
      </c>
      <c r="AB31" s="8">
        <f t="shared" si="11"/>
        <v>95579.301479833011</v>
      </c>
      <c r="AC31" s="27">
        <f t="shared" si="12"/>
        <v>8.9486900703959691</v>
      </c>
      <c r="AD31" s="13">
        <f t="shared" si="13"/>
        <v>17.720142650719936</v>
      </c>
      <c r="AE31" s="14">
        <f t="shared" si="14"/>
        <v>26.314067606586832</v>
      </c>
      <c r="AF31" s="27">
        <f t="shared" si="15"/>
        <v>34.730179188756665</v>
      </c>
      <c r="AG31" s="14">
        <f t="shared" si="16"/>
        <v>42.968196039631948</v>
      </c>
    </row>
    <row r="32" spans="1:33" x14ac:dyDescent="0.4">
      <c r="A32" s="47">
        <v>28</v>
      </c>
      <c r="B32" s="22">
        <f t="shared" si="21"/>
        <v>46947.156278589078</v>
      </c>
      <c r="C32" s="6">
        <f t="shared" si="21"/>
        <v>47101.188121940999</v>
      </c>
      <c r="D32" s="7">
        <f t="shared" si="21"/>
        <v>47255.076486905396</v>
      </c>
      <c r="E32" s="8">
        <f t="shared" si="21"/>
        <v>47408.820904711632</v>
      </c>
      <c r="F32" s="6">
        <f t="shared" si="21"/>
        <v>47562.420907027517</v>
      </c>
      <c r="G32" s="7">
        <f t="shared" si="21"/>
        <v>47715.876025960839</v>
      </c>
      <c r="H32" s="8">
        <f t="shared" si="21"/>
        <v>47869.185794060679</v>
      </c>
      <c r="I32" s="6">
        <f t="shared" si="21"/>
        <v>48022.34974431889</v>
      </c>
      <c r="J32" s="7">
        <f t="shared" si="21"/>
        <v>48175.36741017153</v>
      </c>
      <c r="K32" s="8">
        <f t="shared" si="21"/>
        <v>48328.238325500228</v>
      </c>
      <c r="L32" s="27">
        <f t="shared" si="22"/>
        <v>25.664005765004731</v>
      </c>
      <c r="M32" s="13">
        <f t="shared" si="23"/>
        <v>51.24006126443328</v>
      </c>
      <c r="N32" s="14">
        <f t="shared" si="24"/>
        <v>76.727325741349887</v>
      </c>
      <c r="O32" s="27">
        <f t="shared" si="25"/>
        <v>102.12496062926493</v>
      </c>
      <c r="P32" s="14">
        <f t="shared" si="26"/>
        <v>127.4321295711843</v>
      </c>
      <c r="R32" s="47">
        <v>73</v>
      </c>
      <c r="S32" s="22">
        <f t="shared" si="2"/>
        <v>95630.475596303542</v>
      </c>
      <c r="T32" s="6">
        <f t="shared" si="3"/>
        <v>95681.358405760737</v>
      </c>
      <c r="U32" s="7">
        <f t="shared" si="4"/>
        <v>95731.949753206718</v>
      </c>
      <c r="V32" s="8">
        <f t="shared" si="5"/>
        <v>95782.249484531494</v>
      </c>
      <c r="W32" s="6">
        <f t="shared" si="6"/>
        <v>95832.257446513322</v>
      </c>
      <c r="X32" s="7">
        <f t="shared" si="7"/>
        <v>95881.973486819305</v>
      </c>
      <c r="Y32" s="8">
        <f t="shared" si="8"/>
        <v>95931.397454005753</v>
      </c>
      <c r="Z32" s="6">
        <f t="shared" si="9"/>
        <v>95980.529197518699</v>
      </c>
      <c r="AA32" s="7">
        <f t="shared" si="10"/>
        <v>96029.368567694313</v>
      </c>
      <c r="AB32" s="8">
        <f t="shared" si="11"/>
        <v>96077.915415759417</v>
      </c>
      <c r="AC32" s="27">
        <f t="shared" si="12"/>
        <v>8.4642768620342395</v>
      </c>
      <c r="AD32" s="13">
        <f t="shared" si="13"/>
        <v>16.750349742666003</v>
      </c>
      <c r="AE32" s="14">
        <f t="shared" si="14"/>
        <v>24.857944431198121</v>
      </c>
      <c r="AF32" s="27">
        <f t="shared" si="15"/>
        <v>32.7867911256144</v>
      </c>
      <c r="AG32" s="14">
        <f t="shared" si="16"/>
        <v>40.53662443875146</v>
      </c>
    </row>
    <row r="33" spans="1:33" x14ac:dyDescent="0.4">
      <c r="A33" s="47">
        <v>29</v>
      </c>
      <c r="B33" s="22">
        <f t="shared" si="21"/>
        <v>48480.962024633707</v>
      </c>
      <c r="C33" s="6">
        <f t="shared" si="21"/>
        <v>48633.53804234905</v>
      </c>
      <c r="D33" s="7">
        <f t="shared" si="21"/>
        <v>48785.965913873268</v>
      </c>
      <c r="E33" s="8">
        <f t="shared" si="21"/>
        <v>48938.245174884629</v>
      </c>
      <c r="F33" s="6">
        <f t="shared" si="21"/>
        <v>49090.375361514074</v>
      </c>
      <c r="G33" s="7">
        <f t="shared" si="21"/>
        <v>49242.356010346717</v>
      </c>
      <c r="H33" s="8">
        <f t="shared" si="21"/>
        <v>49394.186658423103</v>
      </c>
      <c r="I33" s="6">
        <f t="shared" si="21"/>
        <v>49545.86684324075</v>
      </c>
      <c r="J33" s="7">
        <f t="shared" si="21"/>
        <v>49697.396102755534</v>
      </c>
      <c r="K33" s="8">
        <f t="shared" si="21"/>
        <v>49848.773975383025</v>
      </c>
      <c r="L33" s="27">
        <f t="shared" si="22"/>
        <v>25.421108809052384</v>
      </c>
      <c r="M33" s="13">
        <f t="shared" si="23"/>
        <v>50.751417362491338</v>
      </c>
      <c r="N33" s="14">
        <f t="shared" si="24"/>
        <v>75.990092936747715</v>
      </c>
      <c r="O33" s="27">
        <f t="shared" si="25"/>
        <v>101.13630506896061</v>
      </c>
      <c r="P33" s="14">
        <f t="shared" si="26"/>
        <v>126.18922557581845</v>
      </c>
      <c r="R33" s="47">
        <v>74</v>
      </c>
      <c r="S33" s="22">
        <f t="shared" si="2"/>
        <v>96126.169593831888</v>
      </c>
      <c r="T33" s="6">
        <f t="shared" si="3"/>
        <v>96174.130954921129</v>
      </c>
      <c r="U33" s="7">
        <f t="shared" si="4"/>
        <v>96221.799352928545</v>
      </c>
      <c r="V33" s="8">
        <f t="shared" si="5"/>
        <v>96269.174642647864</v>
      </c>
      <c r="W33" s="6">
        <f t="shared" si="6"/>
        <v>96316.256679765822</v>
      </c>
      <c r="X33" s="7">
        <f t="shared" si="7"/>
        <v>96363.045320862293</v>
      </c>
      <c r="Y33" s="8">
        <f t="shared" si="8"/>
        <v>96409.540423411017</v>
      </c>
      <c r="Z33" s="6">
        <f t="shared" si="9"/>
        <v>96455.741845779805</v>
      </c>
      <c r="AA33" s="7">
        <f t="shared" si="10"/>
        <v>96501.649447231146</v>
      </c>
      <c r="AB33" s="8">
        <f t="shared" si="11"/>
        <v>96547.263087922503</v>
      </c>
      <c r="AC33" s="27">
        <f t="shared" si="12"/>
        <v>7.9772853529429995</v>
      </c>
      <c r="AD33" s="13">
        <f t="shared" si="13"/>
        <v>15.775454515816818</v>
      </c>
      <c r="AE33" s="14">
        <f t="shared" si="14"/>
        <v>23.394249285127444</v>
      </c>
      <c r="AF33" s="27">
        <f t="shared" si="15"/>
        <v>30.833415888286254</v>
      </c>
      <c r="AG33" s="14">
        <f t="shared" si="16"/>
        <v>38.092704989379854</v>
      </c>
    </row>
    <row r="34" spans="1:33" x14ac:dyDescent="0.4">
      <c r="A34" s="47">
        <v>30</v>
      </c>
      <c r="B34" s="22">
        <f t="shared" si="21"/>
        <v>49999.999999999993</v>
      </c>
      <c r="C34" s="6">
        <f t="shared" si="21"/>
        <v>50151.073715945735</v>
      </c>
      <c r="D34" s="7">
        <f t="shared" si="21"/>
        <v>50301.994663023499</v>
      </c>
      <c r="E34" s="8">
        <f t="shared" si="21"/>
        <v>50452.762381501925</v>
      </c>
      <c r="F34" s="6">
        <f t="shared" si="21"/>
        <v>50603.376412116377</v>
      </c>
      <c r="G34" s="7">
        <f t="shared" si="21"/>
        <v>50753.836296070411</v>
      </c>
      <c r="H34" s="8">
        <f t="shared" si="21"/>
        <v>50904.141575037131</v>
      </c>
      <c r="I34" s="6">
        <f t="shared" si="21"/>
        <v>51054.291791160569</v>
      </c>
      <c r="J34" s="7">
        <f t="shared" si="21"/>
        <v>51204.28648705715</v>
      </c>
      <c r="K34" s="8">
        <f t="shared" si="21"/>
        <v>51354.125205816999</v>
      </c>
      <c r="L34" s="27">
        <f t="shared" si="22"/>
        <v>25.17046833709901</v>
      </c>
      <c r="M34" s="13">
        <f t="shared" si="23"/>
        <v>50.247314087180712</v>
      </c>
      <c r="N34" s="14">
        <f t="shared" si="24"/>
        <v>75.22971281370701</v>
      </c>
      <c r="O34" s="27">
        <f t="shared" si="25"/>
        <v>100.11684241040257</v>
      </c>
      <c r="P34" s="14">
        <f t="shared" si="26"/>
        <v>124.90788311991764</v>
      </c>
      <c r="R34" s="47">
        <v>75</v>
      </c>
      <c r="S34" s="22">
        <f t="shared" si="2"/>
        <v>96592.582628906835</v>
      </c>
      <c r="T34" s="6">
        <f t="shared" si="3"/>
        <v>96637.607932132931</v>
      </c>
      <c r="U34" s="7">
        <f t="shared" si="4"/>
        <v>96682.338860445932</v>
      </c>
      <c r="V34" s="8">
        <f t="shared" si="5"/>
        <v>96726.775277587672</v>
      </c>
      <c r="W34" s="6">
        <f t="shared" si="6"/>
        <v>96770.917048197123</v>
      </c>
      <c r="X34" s="7">
        <f t="shared" si="7"/>
        <v>96814.764037810775</v>
      </c>
      <c r="Y34" s="8">
        <f t="shared" si="8"/>
        <v>96858.316112863104</v>
      </c>
      <c r="Z34" s="6">
        <f t="shared" si="9"/>
        <v>96901.573140686945</v>
      </c>
      <c r="AA34" s="7">
        <f t="shared" si="10"/>
        <v>96944.534989513893</v>
      </c>
      <c r="AB34" s="8">
        <f t="shared" si="11"/>
        <v>96987.201528474689</v>
      </c>
      <c r="AC34" s="27">
        <f t="shared" si="12"/>
        <v>7.4878638854570454</v>
      </c>
      <c r="AD34" s="13">
        <f t="shared" si="13"/>
        <v>14.795753932703519</v>
      </c>
      <c r="AE34" s="14">
        <f t="shared" si="14"/>
        <v>21.923428024099849</v>
      </c>
      <c r="AF34" s="27">
        <f t="shared" si="15"/>
        <v>28.870648493786575</v>
      </c>
      <c r="AG34" s="14">
        <f t="shared" si="16"/>
        <v>35.637182133057649</v>
      </c>
    </row>
    <row r="35" spans="1:33" x14ac:dyDescent="0.4">
      <c r="A35" s="47">
        <v>31</v>
      </c>
      <c r="B35" s="22">
        <f t="shared" si="21"/>
        <v>51503.807491005413</v>
      </c>
      <c r="C35" s="6">
        <f t="shared" si="21"/>
        <v>51653.332886664182</v>
      </c>
      <c r="D35" s="7">
        <f t="shared" si="21"/>
        <v>51802.70093731302</v>
      </c>
      <c r="E35" s="8">
        <f t="shared" si="21"/>
        <v>51951.911187950936</v>
      </c>
      <c r="F35" s="6">
        <f t="shared" si="21"/>
        <v>52100.963184057633</v>
      </c>
      <c r="G35" s="7">
        <f t="shared" si="21"/>
        <v>52249.856471594881</v>
      </c>
      <c r="H35" s="8">
        <f t="shared" si="21"/>
        <v>52398.590597007911</v>
      </c>
      <c r="I35" s="6">
        <f t="shared" si="21"/>
        <v>52547.165107226778</v>
      </c>
      <c r="J35" s="7">
        <f t="shared" si="21"/>
        <v>52695.57954966776</v>
      </c>
      <c r="K35" s="8">
        <f t="shared" si="21"/>
        <v>52843.833472234714</v>
      </c>
      <c r="L35" s="27">
        <f t="shared" si="22"/>
        <v>24.912160696657338</v>
      </c>
      <c r="M35" s="13">
        <f t="shared" si="23"/>
        <v>49.727904993243101</v>
      </c>
      <c r="N35" s="14">
        <f t="shared" si="24"/>
        <v>74.446416991376282</v>
      </c>
      <c r="O35" s="27">
        <f t="shared" si="25"/>
        <v>99.066883191791931</v>
      </c>
      <c r="P35" s="14">
        <f t="shared" si="26"/>
        <v>123.58849251280935</v>
      </c>
      <c r="R35" s="47">
        <v>76</v>
      </c>
      <c r="S35" s="22">
        <f t="shared" si="2"/>
        <v>97029.572627599642</v>
      </c>
      <c r="T35" s="6">
        <f t="shared" si="3"/>
        <v>97071.648157819072</v>
      </c>
      <c r="U35" s="7">
        <f t="shared" si="4"/>
        <v>97113.42799096361</v>
      </c>
      <c r="V35" s="8">
        <f t="shared" si="5"/>
        <v>97154.911999764619</v>
      </c>
      <c r="W35" s="6">
        <f t="shared" si="6"/>
        <v>97196.100057854623</v>
      </c>
      <c r="X35" s="7">
        <f t="shared" si="7"/>
        <v>97236.992039767661</v>
      </c>
      <c r="Y35" s="8">
        <f t="shared" si="8"/>
        <v>97277.587820939647</v>
      </c>
      <c r="Z35" s="6">
        <f t="shared" si="9"/>
        <v>97317.887277708825</v>
      </c>
      <c r="AA35" s="7">
        <f t="shared" si="10"/>
        <v>97357.890287316011</v>
      </c>
      <c r="AB35" s="8">
        <f t="shared" si="11"/>
        <v>97397.596727905169</v>
      </c>
      <c r="AC35" s="27">
        <f t="shared" si="12"/>
        <v>6.9961615420961607</v>
      </c>
      <c r="AD35" s="13">
        <f t="shared" si="13"/>
        <v>13.811546419608931</v>
      </c>
      <c r="AE35" s="14">
        <f t="shared" si="14"/>
        <v>20.445928674522293</v>
      </c>
      <c r="AF35" s="27">
        <f t="shared" si="15"/>
        <v>26.899086820079901</v>
      </c>
      <c r="AG35" s="14">
        <f t="shared" si="16"/>
        <v>33.170803845829141</v>
      </c>
    </row>
    <row r="36" spans="1:33" x14ac:dyDescent="0.4">
      <c r="A36" s="47">
        <v>32</v>
      </c>
      <c r="B36" s="22">
        <f t="shared" si="21"/>
        <v>52991.926423320489</v>
      </c>
      <c r="C36" s="6">
        <f t="shared" si="21"/>
        <v>53139.857951808292</v>
      </c>
      <c r="D36" s="7">
        <f t="shared" si="21"/>
        <v>53287.627607072995</v>
      </c>
      <c r="E36" s="8">
        <f t="shared" si="21"/>
        <v>53435.234938982619</v>
      </c>
      <c r="F36" s="6">
        <f t="shared" si="21"/>
        <v>53582.679497899662</v>
      </c>
      <c r="G36" s="7">
        <f t="shared" si="21"/>
        <v>53729.960834682388</v>
      </c>
      <c r="H36" s="8">
        <f t="shared" si="21"/>
        <v>53877.078500686301</v>
      </c>
      <c r="I36" s="6">
        <f t="shared" si="21"/>
        <v>54024.032047765504</v>
      </c>
      <c r="J36" s="7">
        <f t="shared" si="21"/>
        <v>54170.821028273975</v>
      </c>
      <c r="K36" s="8">
        <f t="shared" si="21"/>
        <v>54317.444995067068</v>
      </c>
      <c r="L36" s="27">
        <f t="shared" si="22"/>
        <v>24.646264570737003</v>
      </c>
      <c r="M36" s="13">
        <f t="shared" si="23"/>
        <v>49.19334829771833</v>
      </c>
      <c r="N36" s="14">
        <f t="shared" si="24"/>
        <v>73.640444069250407</v>
      </c>
      <c r="O36" s="27">
        <f t="shared" si="25"/>
        <v>97.986747240879595</v>
      </c>
      <c r="P36" s="14">
        <f t="shared" si="26"/>
        <v>122.23145565365303</v>
      </c>
      <c r="R36" s="47">
        <v>77</v>
      </c>
      <c r="S36" s="22">
        <f t="shared" si="2"/>
        <v>97437.00647852353</v>
      </c>
      <c r="T36" s="6">
        <f t="shared" si="3"/>
        <v>97476.119419122173</v>
      </c>
      <c r="U36" s="7">
        <f t="shared" si="4"/>
        <v>97514.935430556332</v>
      </c>
      <c r="V36" s="8">
        <f t="shared" si="5"/>
        <v>97553.454394585657</v>
      </c>
      <c r="W36" s="6">
        <f t="shared" si="6"/>
        <v>97591.676193874737</v>
      </c>
      <c r="X36" s="7">
        <f t="shared" si="7"/>
        <v>97629.600711993335</v>
      </c>
      <c r="Y36" s="8">
        <f t="shared" si="8"/>
        <v>97667.227833416793</v>
      </c>
      <c r="Z36" s="6">
        <f t="shared" si="9"/>
        <v>97704.55744352637</v>
      </c>
      <c r="AA36" s="7">
        <f t="shared" si="10"/>
        <v>97741.589428609586</v>
      </c>
      <c r="AB36" s="8">
        <f t="shared" si="11"/>
        <v>97778.323675860607</v>
      </c>
      <c r="AC36" s="27">
        <f t="shared" si="12"/>
        <v>6.5023281001540454</v>
      </c>
      <c r="AD36" s="13">
        <f t="shared" si="13"/>
        <v>12.823131775683578</v>
      </c>
      <c r="AE36" s="14">
        <f t="shared" si="14"/>
        <v>18.962201297003048</v>
      </c>
      <c r="AF36" s="27">
        <f t="shared" si="15"/>
        <v>24.919331423949188</v>
      </c>
      <c r="AG36" s="14">
        <f t="shared" si="16"/>
        <v>30.694321410421253</v>
      </c>
    </row>
    <row r="37" spans="1:33" x14ac:dyDescent="0.4">
      <c r="A37" s="47">
        <v>33</v>
      </c>
      <c r="B37" s="22">
        <f t="shared" si="21"/>
        <v>54463.903501502711</v>
      </c>
      <c r="C37" s="6">
        <f t="shared" si="21"/>
        <v>54610.196101442911</v>
      </c>
      <c r="D37" s="7">
        <f t="shared" si="21"/>
        <v>54756.322349255024</v>
      </c>
      <c r="E37" s="8">
        <f t="shared" si="21"/>
        <v>54902.281799813165</v>
      </c>
      <c r="F37" s="6">
        <f t="shared" si="21"/>
        <v>55048.074008499549</v>
      </c>
      <c r="G37" s="7">
        <f t="shared" si="21"/>
        <v>55193.698531205817</v>
      </c>
      <c r="H37" s="8">
        <f t="shared" si="21"/>
        <v>55339.154924334412</v>
      </c>
      <c r="I37" s="6">
        <f t="shared" si="21"/>
        <v>55484.442744799933</v>
      </c>
      <c r="J37" s="7">
        <f t="shared" si="21"/>
        <v>55629.56155003047</v>
      </c>
      <c r="K37" s="8">
        <f t="shared" si="21"/>
        <v>55774.510897969012</v>
      </c>
      <c r="L37" s="27">
        <f t="shared" si="22"/>
        <v>24.372860953873897</v>
      </c>
      <c r="M37" s="13">
        <f t="shared" si="23"/>
        <v>48.643806831755683</v>
      </c>
      <c r="N37" s="14">
        <f t="shared" si="24"/>
        <v>72.812039554491093</v>
      </c>
      <c r="O37" s="27">
        <f t="shared" si="25"/>
        <v>96.876763577536622</v>
      </c>
      <c r="P37" s="14">
        <f t="shared" si="26"/>
        <v>120.83718590902208</v>
      </c>
      <c r="R37" s="47">
        <v>78</v>
      </c>
      <c r="S37" s="22">
        <f t="shared" si="2"/>
        <v>97814.760073380559</v>
      </c>
      <c r="T37" s="6">
        <f t="shared" si="3"/>
        <v>97850.898510177838</v>
      </c>
      <c r="U37" s="7">
        <f t="shared" si="4"/>
        <v>97886.7388761685</v>
      </c>
      <c r="V37" s="8">
        <f t="shared" si="5"/>
        <v>97922.281062176582</v>
      </c>
      <c r="W37" s="6">
        <f t="shared" si="6"/>
        <v>97957.52495993441</v>
      </c>
      <c r="X37" s="7">
        <f t="shared" si="7"/>
        <v>97992.470462082958</v>
      </c>
      <c r="Y37" s="8">
        <f t="shared" si="8"/>
        <v>98027.117462172188</v>
      </c>
      <c r="Z37" s="6">
        <f t="shared" si="9"/>
        <v>98061.465854661306</v>
      </c>
      <c r="AA37" s="7">
        <f t="shared" si="10"/>
        <v>98095.515534919148</v>
      </c>
      <c r="AB37" s="8">
        <f t="shared" si="11"/>
        <v>98129.266399224507</v>
      </c>
      <c r="AC37" s="27">
        <f t="shared" si="12"/>
        <v>6.0065139860835188</v>
      </c>
      <c r="AD37" s="13">
        <f t="shared" si="13"/>
        <v>11.830811081592401</v>
      </c>
      <c r="AE37" s="14">
        <f t="shared" si="14"/>
        <v>17.472697849279939</v>
      </c>
      <c r="AF37" s="27">
        <f t="shared" si="15"/>
        <v>22.931985358069142</v>
      </c>
      <c r="AG37" s="14">
        <f t="shared" si="16"/>
        <v>28.208489187365558</v>
      </c>
    </row>
    <row r="38" spans="1:33" x14ac:dyDescent="0.4">
      <c r="A38" s="47">
        <v>34</v>
      </c>
      <c r="B38" s="22">
        <f t="shared" si="21"/>
        <v>55919.29034707469</v>
      </c>
      <c r="C38" s="6">
        <f t="shared" si="21"/>
        <v>56063.899456324172</v>
      </c>
      <c r="D38" s="7">
        <f t="shared" si="21"/>
        <v>56208.337785213058</v>
      </c>
      <c r="E38" s="8">
        <f t="shared" si="21"/>
        <v>56352.60489375714</v>
      </c>
      <c r="F38" s="6">
        <f t="shared" si="21"/>
        <v>56496.700342493787</v>
      </c>
      <c r="G38" s="7">
        <f t="shared" si="21"/>
        <v>56640.623692483285</v>
      </c>
      <c r="H38" s="8">
        <f t="shared" si="21"/>
        <v>56784.37450531013</v>
      </c>
      <c r="I38" s="6">
        <f t="shared" si="21"/>
        <v>56927.95234308442</v>
      </c>
      <c r="J38" s="7">
        <f t="shared" si="21"/>
        <v>57071.356768443162</v>
      </c>
      <c r="K38" s="8">
        <f t="shared" si="21"/>
        <v>57214.587344551612</v>
      </c>
      <c r="L38" s="27">
        <f t="shared" si="22"/>
        <v>24.092033127459217</v>
      </c>
      <c r="M38" s="13">
        <f t="shared" si="23"/>
        <v>48.079447991009147</v>
      </c>
      <c r="N38" s="14">
        <f t="shared" si="24"/>
        <v>71.961455787135492</v>
      </c>
      <c r="O38" s="27">
        <f t="shared" si="25"/>
        <v>95.737270313543377</v>
      </c>
      <c r="P38" s="14">
        <f t="shared" si="26"/>
        <v>119.40610798698799</v>
      </c>
      <c r="R38" s="47">
        <v>79</v>
      </c>
      <c r="S38" s="22">
        <f t="shared" si="2"/>
        <v>98162.718344766399</v>
      </c>
      <c r="T38" s="6">
        <f t="shared" si="3"/>
        <v>98195.871269644369</v>
      </c>
      <c r="U38" s="7">
        <f t="shared" si="4"/>
        <v>98228.725072868867</v>
      </c>
      <c r="V38" s="8">
        <f t="shared" si="5"/>
        <v>98261.279654361526</v>
      </c>
      <c r="W38" s="6">
        <f t="shared" si="6"/>
        <v>98293.534914955424</v>
      </c>
      <c r="X38" s="7">
        <f t="shared" si="7"/>
        <v>98325.490756395462</v>
      </c>
      <c r="Y38" s="8">
        <f t="shared" si="8"/>
        <v>98357.147081338597</v>
      </c>
      <c r="Z38" s="6">
        <f t="shared" si="9"/>
        <v>98388.503793354161</v>
      </c>
      <c r="AA38" s="7">
        <f t="shared" si="10"/>
        <v>98419.560796924183</v>
      </c>
      <c r="AB38" s="8">
        <f t="shared" si="11"/>
        <v>98450.317997443664</v>
      </c>
      <c r="AC38" s="27">
        <f t="shared" si="12"/>
        <v>5.5088702296670817</v>
      </c>
      <c r="AD38" s="13">
        <f t="shared" si="13"/>
        <v>10.834886607844965</v>
      </c>
      <c r="AE38" s="14">
        <f t="shared" si="14"/>
        <v>15.977872048528297</v>
      </c>
      <c r="AF38" s="27">
        <f t="shared" si="15"/>
        <v>20.937653987302838</v>
      </c>
      <c r="AG38" s="14">
        <f t="shared" si="16"/>
        <v>25.714064385241727</v>
      </c>
    </row>
    <row r="39" spans="1:33" x14ac:dyDescent="0.4">
      <c r="A39" s="47">
        <v>35</v>
      </c>
      <c r="B39" s="22">
        <f t="shared" si="21"/>
        <v>57357.643635104607</v>
      </c>
      <c r="C39" s="6">
        <f t="shared" si="21"/>
        <v>57500.52520432786</v>
      </c>
      <c r="D39" s="7">
        <f t="shared" si="21"/>
        <v>57643.231616979327</v>
      </c>
      <c r="E39" s="8">
        <f t="shared" si="21"/>
        <v>57785.762438350532</v>
      </c>
      <c r="F39" s="6">
        <f t="shared" si="21"/>
        <v>57928.117234267884</v>
      </c>
      <c r="G39" s="7">
        <f t="shared" si="21"/>
        <v>58070.295571093979</v>
      </c>
      <c r="H39" s="8">
        <f t="shared" si="21"/>
        <v>58212.297015728946</v>
      </c>
      <c r="I39" s="6">
        <f t="shared" si="21"/>
        <v>58354.121135611756</v>
      </c>
      <c r="J39" s="7">
        <f t="shared" si="21"/>
        <v>58495.767498721543</v>
      </c>
      <c r="K39" s="8">
        <f t="shared" si="21"/>
        <v>58637.235673578922</v>
      </c>
      <c r="L39" s="27">
        <f t="shared" si="22"/>
        <v>23.803866634371843</v>
      </c>
      <c r="M39" s="13">
        <f t="shared" si="23"/>
        <v>47.500443684647507</v>
      </c>
      <c r="N39" s="14">
        <f t="shared" si="24"/>
        <v>71.088951863242983</v>
      </c>
      <c r="O39" s="27">
        <f t="shared" si="25"/>
        <v>94.568614549584709</v>
      </c>
      <c r="P39" s="14">
        <f t="shared" si="26"/>
        <v>117.93865780774649</v>
      </c>
      <c r="R39" s="47">
        <v>80</v>
      </c>
      <c r="S39" s="22">
        <f t="shared" si="2"/>
        <v>98480.775301220798</v>
      </c>
      <c r="T39" s="6">
        <f t="shared" si="3"/>
        <v>98510.932615477388</v>
      </c>
      <c r="U39" s="7">
        <f t="shared" si="4"/>
        <v>98540.789848349013</v>
      </c>
      <c r="V39" s="8">
        <f t="shared" si="5"/>
        <v>98570.34690888536</v>
      </c>
      <c r="W39" s="6">
        <f t="shared" si="6"/>
        <v>98599.603707050497</v>
      </c>
      <c r="X39" s="7">
        <f t="shared" si="7"/>
        <v>98628.560153723141</v>
      </c>
      <c r="Y39" s="8">
        <f t="shared" si="8"/>
        <v>98657.216160696931</v>
      </c>
      <c r="Z39" s="6">
        <f t="shared" si="9"/>
        <v>98685.571640680719</v>
      </c>
      <c r="AA39" s="7">
        <f t="shared" si="10"/>
        <v>98713.626507298788</v>
      </c>
      <c r="AB39" s="8">
        <f t="shared" si="11"/>
        <v>98741.380675091146</v>
      </c>
      <c r="AC39" s="27">
        <f t="shared" si="12"/>
        <v>5.0095484180146741</v>
      </c>
      <c r="AD39" s="13">
        <f t="shared" si="13"/>
        <v>9.8356617226727394</v>
      </c>
      <c r="AE39" s="14">
        <f t="shared" si="14"/>
        <v>14.478179233170522</v>
      </c>
      <c r="AF39" s="27">
        <f t="shared" si="15"/>
        <v>18.936944804301675</v>
      </c>
      <c r="AG39" s="14">
        <f t="shared" si="16"/>
        <v>23.211806830011483</v>
      </c>
    </row>
    <row r="40" spans="1:33" x14ac:dyDescent="0.4">
      <c r="A40" s="47">
        <v>36</v>
      </c>
      <c r="B40" s="22">
        <f t="shared" si="21"/>
        <v>58778.525229247316</v>
      </c>
      <c r="C40" s="6">
        <f t="shared" si="21"/>
        <v>58919.63573533421</v>
      </c>
      <c r="D40" s="7">
        <f t="shared" si="21"/>
        <v>59060.566761992537</v>
      </c>
      <c r="E40" s="8">
        <f t="shared" si="21"/>
        <v>59201.317879921953</v>
      </c>
      <c r="F40" s="6">
        <f t="shared" si="21"/>
        <v>59341.888660370147</v>
      </c>
      <c r="G40" s="7">
        <f t="shared" si="21"/>
        <v>59482.278675134126</v>
      </c>
      <c r="H40" s="8">
        <f t="shared" si="21"/>
        <v>59622.487496561582</v>
      </c>
      <c r="I40" s="6">
        <f t="shared" si="21"/>
        <v>59762.514697552113</v>
      </c>
      <c r="J40" s="7">
        <f t="shared" si="21"/>
        <v>59902.359851558584</v>
      </c>
      <c r="K40" s="8">
        <f t="shared" si="21"/>
        <v>60042.022532588402</v>
      </c>
      <c r="L40" s="27">
        <f t="shared" si="22"/>
        <v>23.508449252912214</v>
      </c>
      <c r="M40" s="13">
        <f t="shared" si="23"/>
        <v>46.906970282992916</v>
      </c>
      <c r="N40" s="14">
        <f t="shared" si="24"/>
        <v>70.194793555957403</v>
      </c>
      <c r="O40" s="27">
        <f t="shared" si="25"/>
        <v>93.371152269526647</v>
      </c>
      <c r="P40" s="14">
        <f t="shared" si="26"/>
        <v>116.43528237084047</v>
      </c>
      <c r="R40" s="47">
        <v>81</v>
      </c>
      <c r="S40" s="22">
        <f t="shared" si="2"/>
        <v>98768.834059513771</v>
      </c>
      <c r="T40" s="6">
        <f t="shared" si="3"/>
        <v>98795.986576938914</v>
      </c>
      <c r="U40" s="7">
        <f t="shared" si="4"/>
        <v>98822.838144655281</v>
      </c>
      <c r="V40" s="8">
        <f t="shared" si="5"/>
        <v>98849.38868086836</v>
      </c>
      <c r="W40" s="6">
        <f t="shared" si="6"/>
        <v>98875.638104700585</v>
      </c>
      <c r="X40" s="7">
        <f t="shared" si="7"/>
        <v>98901.586336191685</v>
      </c>
      <c r="Y40" s="8">
        <f t="shared" si="8"/>
        <v>98927.233296298829</v>
      </c>
      <c r="Z40" s="6">
        <f t="shared" si="9"/>
        <v>98952.578906896946</v>
      </c>
      <c r="AA40" s="7">
        <f t="shared" si="10"/>
        <v>98977.623090778899</v>
      </c>
      <c r="AB40" s="8">
        <f t="shared" si="11"/>
        <v>99002.36577165575</v>
      </c>
      <c r="AC40" s="27">
        <f t="shared" si="12"/>
        <v>4.5087006493831723</v>
      </c>
      <c r="AD40" s="13">
        <f t="shared" si="13"/>
        <v>8.8334407996626396</v>
      </c>
      <c r="AE40" s="14">
        <f t="shared" si="14"/>
        <v>12.97407622416722</v>
      </c>
      <c r="AF40" s="27">
        <f t="shared" si="15"/>
        <v>16.930467244466854</v>
      </c>
      <c r="AG40" s="14">
        <f t="shared" si="16"/>
        <v>20.702478733561293</v>
      </c>
    </row>
    <row r="41" spans="1:33" x14ac:dyDescent="0.4">
      <c r="A41" s="47">
        <v>37</v>
      </c>
      <c r="B41" s="22">
        <f t="shared" si="21"/>
        <v>60181.502315204823</v>
      </c>
      <c r="C41" s="6">
        <f t="shared" si="21"/>
        <v>60320.798774528252</v>
      </c>
      <c r="D41" s="7">
        <f t="shared" si="21"/>
        <v>60459.911486237484</v>
      </c>
      <c r="E41" s="8">
        <f t="shared" si="21"/>
        <v>60598.840026571102</v>
      </c>
      <c r="F41" s="6">
        <f t="shared" si="21"/>
        <v>60737.58397232867</v>
      </c>
      <c r="G41" s="7">
        <f t="shared" si="21"/>
        <v>60876.142900872066</v>
      </c>
      <c r="H41" s="8">
        <f t="shared" si="21"/>
        <v>61014.516390126759</v>
      </c>
      <c r="I41" s="6">
        <f t="shared" si="21"/>
        <v>61152.704018583114</v>
      </c>
      <c r="J41" s="7">
        <f t="shared" si="21"/>
        <v>61290.705365297639</v>
      </c>
      <c r="K41" s="8">
        <f t="shared" si="21"/>
        <v>61428.520009894317</v>
      </c>
      <c r="L41" s="27">
        <f t="shared" si="22"/>
        <v>23.205870970080468</v>
      </c>
      <c r="M41" s="13">
        <f t="shared" si="23"/>
        <v>46.29920856379249</v>
      </c>
      <c r="N41" s="14">
        <f t="shared" si="24"/>
        <v>69.279253234563839</v>
      </c>
      <c r="O41" s="27">
        <f t="shared" si="25"/>
        <v>92.145248231982805</v>
      </c>
      <c r="P41" s="14">
        <f t="shared" si="26"/>
        <v>114.89643961899037</v>
      </c>
      <c r="R41" s="47">
        <v>82</v>
      </c>
      <c r="S41" s="22">
        <f t="shared" si="2"/>
        <v>99026.806874157031</v>
      </c>
      <c r="T41" s="6">
        <f t="shared" si="3"/>
        <v>99050.946323830882</v>
      </c>
      <c r="U41" s="7">
        <f t="shared" si="4"/>
        <v>99074.784047144363</v>
      </c>
      <c r="V41" s="8">
        <f t="shared" si="5"/>
        <v>99098.319971483623</v>
      </c>
      <c r="W41" s="6">
        <f t="shared" si="6"/>
        <v>99121.554025154168</v>
      </c>
      <c r="X41" s="7">
        <f t="shared" si="7"/>
        <v>99144.486137381042</v>
      </c>
      <c r="Y41" s="8">
        <f t="shared" si="8"/>
        <v>99167.116238309041</v>
      </c>
      <c r="Z41" s="6">
        <f t="shared" si="9"/>
        <v>99189.444259002965</v>
      </c>
      <c r="AA41" s="7">
        <f t="shared" si="10"/>
        <v>99211.470131447786</v>
      </c>
      <c r="AB41" s="8">
        <f t="shared" si="11"/>
        <v>99233.193788548873</v>
      </c>
      <c r="AC41" s="27">
        <f t="shared" si="12"/>
        <v>4.0064794868576428</v>
      </c>
      <c r="AD41" s="13">
        <f t="shared" si="13"/>
        <v>7.828529125010391</v>
      </c>
      <c r="AE41" s="14">
        <f t="shared" si="14"/>
        <v>11.466021185860882</v>
      </c>
      <c r="AF41" s="27">
        <f t="shared" si="15"/>
        <v>14.918832500301505</v>
      </c>
      <c r="AG41" s="14">
        <f t="shared" si="16"/>
        <v>18.186844461539295</v>
      </c>
    </row>
    <row r="42" spans="1:33" x14ac:dyDescent="0.4">
      <c r="A42" s="47">
        <v>38</v>
      </c>
      <c r="B42" s="22">
        <f t="shared" si="21"/>
        <v>61566.147532565832</v>
      </c>
      <c r="C42" s="6">
        <f t="shared" si="21"/>
        <v>61703.587514074861</v>
      </c>
      <c r="D42" s="7">
        <f t="shared" si="21"/>
        <v>61840.839535755418</v>
      </c>
      <c r="E42" s="8">
        <f t="shared" si="21"/>
        <v>61977.903179514004</v>
      </c>
      <c r="F42" s="6">
        <f t="shared" si="21"/>
        <v>62114.778027831031</v>
      </c>
      <c r="G42" s="7">
        <f t="shared" si="21"/>
        <v>62251.463663761955</v>
      </c>
      <c r="H42" s="8">
        <f t="shared" si="21"/>
        <v>62387.959670938617</v>
      </c>
      <c r="I42" s="6">
        <f t="shared" si="21"/>
        <v>62524.265633570518</v>
      </c>
      <c r="J42" s="7">
        <f t="shared" si="21"/>
        <v>62660.381136446042</v>
      </c>
      <c r="K42" s="8">
        <f t="shared" si="21"/>
        <v>62796.305764933779</v>
      </c>
      <c r="L42" s="27">
        <f t="shared" si="22"/>
        <v>22.896223954148809</v>
      </c>
      <c r="M42" s="13">
        <f t="shared" si="23"/>
        <v>45.67734365715387</v>
      </c>
      <c r="N42" s="14">
        <f t="shared" si="24"/>
        <v>68.342609781509964</v>
      </c>
      <c r="O42" s="27">
        <f t="shared" si="25"/>
        <v>90.891275859195048</v>
      </c>
      <c r="P42" s="14">
        <f t="shared" si="26"/>
        <v>113.32259829860504</v>
      </c>
      <c r="R42" s="47">
        <v>83</v>
      </c>
      <c r="S42" s="22">
        <f t="shared" si="2"/>
        <v>99254.615164132192</v>
      </c>
      <c r="T42" s="6">
        <f t="shared" si="3"/>
        <v>99275.734192944554</v>
      </c>
      <c r="U42" s="7">
        <f t="shared" si="4"/>
        <v>99296.550810653687</v>
      </c>
      <c r="V42" s="8">
        <f t="shared" si="5"/>
        <v>99317.064953848603</v>
      </c>
      <c r="W42" s="6">
        <f t="shared" si="6"/>
        <v>99337.276560039638</v>
      </c>
      <c r="X42" s="7">
        <f t="shared" si="7"/>
        <v>99357.185567658744</v>
      </c>
      <c r="Y42" s="8">
        <f t="shared" si="8"/>
        <v>99376.791916059636</v>
      </c>
      <c r="Z42" s="6">
        <f t="shared" si="9"/>
        <v>99396.095545517965</v>
      </c>
      <c r="AA42" s="7">
        <f t="shared" si="10"/>
        <v>99415.096397231537</v>
      </c>
      <c r="AB42" s="8">
        <f t="shared" si="11"/>
        <v>99433.794413320458</v>
      </c>
      <c r="AC42" s="27">
        <f t="shared" si="12"/>
        <v>3.503037911870706</v>
      </c>
      <c r="AD42" s="13">
        <f t="shared" si="13"/>
        <v>6.8212328045519826</v>
      </c>
      <c r="AE42" s="14">
        <f t="shared" si="14"/>
        <v>9.9544734864266502</v>
      </c>
      <c r="AF42" s="27">
        <f t="shared" si="15"/>
        <v>12.902653335237119</v>
      </c>
      <c r="AG42" s="14">
        <f t="shared" si="16"/>
        <v>15.665670300513739</v>
      </c>
    </row>
    <row r="43" spans="1:33" x14ac:dyDescent="0.4">
      <c r="A43" s="47">
        <v>39</v>
      </c>
      <c r="B43" s="22">
        <f t="shared" si="21"/>
        <v>62932.039104983742</v>
      </c>
      <c r="C43" s="6">
        <f t="shared" si="21"/>
        <v>63067.580743128623</v>
      </c>
      <c r="D43" s="7">
        <f t="shared" si="21"/>
        <v>63202.930266485091</v>
      </c>
      <c r="E43" s="8">
        <f t="shared" si="21"/>
        <v>63338.08726275502</v>
      </c>
      <c r="F43" s="6">
        <f t="shared" si="21"/>
        <v>63473.051320226761</v>
      </c>
      <c r="G43" s="7">
        <f t="shared" si="21"/>
        <v>63607.822027776398</v>
      </c>
      <c r="H43" s="8">
        <f t="shared" si="21"/>
        <v>63742.398974868971</v>
      </c>
      <c r="I43" s="6">
        <f t="shared" si="21"/>
        <v>63876.781751559778</v>
      </c>
      <c r="J43" s="7">
        <f t="shared" si="21"/>
        <v>64010.969948495542</v>
      </c>
      <c r="K43" s="8">
        <f t="shared" si="21"/>
        <v>64144.963156915779</v>
      </c>
      <c r="L43" s="27">
        <f t="shared" si="22"/>
        <v>22.579602526600866</v>
      </c>
      <c r="M43" s="13">
        <f t="shared" si="23"/>
        <v>45.041564989148355</v>
      </c>
      <c r="N43" s="14">
        <f t="shared" si="24"/>
        <v>67.38514850746833</v>
      </c>
      <c r="O43" s="27">
        <f t="shared" si="25"/>
        <v>89.60961712329663</v>
      </c>
      <c r="P43" s="14">
        <f t="shared" si="26"/>
        <v>111.71423781699741</v>
      </c>
      <c r="R43" s="47">
        <v>84</v>
      </c>
      <c r="S43" s="22">
        <f t="shared" si="2"/>
        <v>99452.189536827325</v>
      </c>
      <c r="T43" s="6">
        <f t="shared" si="3"/>
        <v>99470.281711717427</v>
      </c>
      <c r="U43" s="7">
        <f t="shared" si="4"/>
        <v>99488.070882878819</v>
      </c>
      <c r="V43" s="8">
        <f t="shared" si="5"/>
        <v>99505.556996122628</v>
      </c>
      <c r="W43" s="6">
        <f t="shared" si="6"/>
        <v>99522.739998183111</v>
      </c>
      <c r="X43" s="7">
        <f t="shared" si="7"/>
        <v>99539.619836717873</v>
      </c>
      <c r="Y43" s="8">
        <f t="shared" si="8"/>
        <v>99556.196460307998</v>
      </c>
      <c r="Z43" s="6">
        <f t="shared" si="9"/>
        <v>99572.469818458208</v>
      </c>
      <c r="AA43" s="7">
        <f t="shared" si="10"/>
        <v>99588.439861597028</v>
      </c>
      <c r="AB43" s="8">
        <f t="shared" si="11"/>
        <v>99604.106541076966</v>
      </c>
      <c r="AC43" s="27">
        <f t="shared" si="12"/>
        <v>2.9985292775982089</v>
      </c>
      <c r="AD43" s="13">
        <f t="shared" si="13"/>
        <v>5.8118586705022608</v>
      </c>
      <c r="AE43" s="14">
        <f t="shared" si="14"/>
        <v>8.4398935579392855</v>
      </c>
      <c r="AF43" s="27">
        <f t="shared" si="15"/>
        <v>10.882543896972493</v>
      </c>
      <c r="AG43" s="14">
        <f t="shared" si="16"/>
        <v>13.139724224558449</v>
      </c>
    </row>
    <row r="44" spans="1:33" x14ac:dyDescent="0.4">
      <c r="A44" s="47">
        <v>40</v>
      </c>
      <c r="B44" s="22">
        <f t="shared" si="21"/>
        <v>64278.760968653922</v>
      </c>
      <c r="C44" s="6">
        <f t="shared" ref="C44:K48" si="27">SIN(RADIANS($A44+C$2))*100000</f>
        <v>64412.362976138647</v>
      </c>
      <c r="D44" s="7">
        <f t="shared" si="27"/>
        <v>64545.768772395066</v>
      </c>
      <c r="E44" s="8">
        <f t="shared" si="27"/>
        <v>64678.977951045956</v>
      </c>
      <c r="F44" s="6">
        <f t="shared" si="27"/>
        <v>64811.990106313089</v>
      </c>
      <c r="G44" s="7">
        <f t="shared" si="27"/>
        <v>64944.804833018366</v>
      </c>
      <c r="H44" s="8">
        <f t="shared" si="27"/>
        <v>65077.421726585097</v>
      </c>
      <c r="I44" s="6">
        <f t="shared" si="27"/>
        <v>65209.84038303922</v>
      </c>
      <c r="J44" s="7">
        <f t="shared" si="27"/>
        <v>65342.060399010537</v>
      </c>
      <c r="K44" s="8">
        <f t="shared" si="27"/>
        <v>65474.08137173397</v>
      </c>
      <c r="L44" s="27">
        <f t="shared" si="22"/>
        <v>22.256103133389843</v>
      </c>
      <c r="M44" s="13">
        <f t="shared" si="23"/>
        <v>44.392066224122573</v>
      </c>
      <c r="N44" s="14">
        <f t="shared" si="24"/>
        <v>66.407161064415959</v>
      </c>
      <c r="O44" s="27">
        <f t="shared" si="25"/>
        <v>88.300662429955992</v>
      </c>
      <c r="P44" s="14">
        <f t="shared" si="26"/>
        <v>110.07184809635146</v>
      </c>
      <c r="R44" s="47">
        <v>85</v>
      </c>
      <c r="S44" s="22">
        <f t="shared" si="2"/>
        <v>99619.469809174552</v>
      </c>
      <c r="T44" s="6">
        <f t="shared" si="3"/>
        <v>99634.529619090637</v>
      </c>
      <c r="U44" s="7">
        <f t="shared" si="4"/>
        <v>99649.28592495044</v>
      </c>
      <c r="V44" s="8">
        <f t="shared" si="5"/>
        <v>99663.738681803661</v>
      </c>
      <c r="W44" s="6">
        <f t="shared" si="6"/>
        <v>99677.887845624718</v>
      </c>
      <c r="X44" s="7">
        <f t="shared" si="7"/>
        <v>99691.733373312803</v>
      </c>
      <c r="Y44" s="8">
        <f t="shared" si="8"/>
        <v>99705.275222692027</v>
      </c>
      <c r="Z44" s="6">
        <f t="shared" si="9"/>
        <v>99718.513352511567</v>
      </c>
      <c r="AA44" s="7">
        <f t="shared" si="10"/>
        <v>99731.44772244581</v>
      </c>
      <c r="AB44" s="8">
        <f t="shared" si="11"/>
        <v>99744.078293094397</v>
      </c>
      <c r="AC44" s="27">
        <f t="shared" si="12"/>
        <v>2.4931072622603097</v>
      </c>
      <c r="AD44" s="13">
        <f t="shared" si="13"/>
        <v>4.8007141879988922</v>
      </c>
      <c r="AE44" s="14">
        <f t="shared" si="14"/>
        <v>6.9227427561145305</v>
      </c>
      <c r="AF44" s="27">
        <f t="shared" si="15"/>
        <v>8.8591195304161374</v>
      </c>
      <c r="AG44" s="14">
        <f t="shared" si="16"/>
        <v>10.609775661318054</v>
      </c>
    </row>
    <row r="45" spans="1:33" x14ac:dyDescent="0.4">
      <c r="A45" s="47">
        <v>41</v>
      </c>
      <c r="B45" s="22">
        <f t="shared" ref="B45:B48" si="28">SIN(RADIANS($A45+B$2))*100000</f>
        <v>65605.902899050721</v>
      </c>
      <c r="C45" s="6">
        <f t="shared" si="27"/>
        <v>65737.524579409583</v>
      </c>
      <c r="D45" s="7">
        <f t="shared" si="27"/>
        <v>65868.946011868044</v>
      </c>
      <c r="E45" s="8">
        <f t="shared" si="27"/>
        <v>66000.166796093676</v>
      </c>
      <c r="F45" s="6">
        <f t="shared" si="27"/>
        <v>66131.186532365187</v>
      </c>
      <c r="G45" s="7">
        <f t="shared" si="27"/>
        <v>66262.004821573748</v>
      </c>
      <c r="H45" s="8">
        <f t="shared" si="27"/>
        <v>66392.621265224167</v>
      </c>
      <c r="I45" s="6">
        <f t="shared" si="27"/>
        <v>66523.035465436085</v>
      </c>
      <c r="J45" s="7">
        <f t="shared" si="27"/>
        <v>66653.247024945245</v>
      </c>
      <c r="K45" s="8">
        <f t="shared" si="27"/>
        <v>66783.255547104665</v>
      </c>
      <c r="L45" s="27">
        <f t="shared" si="22"/>
        <v>21.925824315565478</v>
      </c>
      <c r="M45" s="13">
        <f t="shared" si="23"/>
        <v>43.729045205686816</v>
      </c>
      <c r="N45" s="14">
        <f t="shared" si="24"/>
        <v>65.408945356803997</v>
      </c>
      <c r="O45" s="27">
        <f t="shared" si="25"/>
        <v>86.964810499449413</v>
      </c>
      <c r="P45" s="14">
        <f t="shared" si="26"/>
        <v>108.39592942448508</v>
      </c>
      <c r="R45" s="47">
        <v>86</v>
      </c>
      <c r="S45" s="22">
        <f t="shared" si="2"/>
        <v>99756.405025982414</v>
      </c>
      <c r="T45" s="6">
        <f t="shared" si="3"/>
        <v>99768.427883560522</v>
      </c>
      <c r="U45" s="7">
        <f t="shared" si="4"/>
        <v>99780.146829204998</v>
      </c>
      <c r="V45" s="8">
        <f t="shared" si="5"/>
        <v>99791.561827217898</v>
      </c>
      <c r="W45" s="6">
        <f t="shared" si="6"/>
        <v>99802.67284282716</v>
      </c>
      <c r="X45" s="7">
        <f t="shared" si="7"/>
        <v>99813.479842186687</v>
      </c>
      <c r="Y45" s="8">
        <f t="shared" si="8"/>
        <v>99823.982792376526</v>
      </c>
      <c r="Z45" s="6">
        <f t="shared" si="9"/>
        <v>99834.181661402836</v>
      </c>
      <c r="AA45" s="7">
        <f t="shared" si="10"/>
        <v>99844.076418198107</v>
      </c>
      <c r="AB45" s="8">
        <f t="shared" si="11"/>
        <v>99853.667032621175</v>
      </c>
      <c r="AC45" s="27">
        <f t="shared" si="12"/>
        <v>1.9869258223006909</v>
      </c>
      <c r="AD45" s="13">
        <f t="shared" si="13"/>
        <v>3.7881073614516936</v>
      </c>
      <c r="AE45" s="14">
        <f t="shared" si="14"/>
        <v>5.4034832197830838</v>
      </c>
      <c r="AF45" s="27">
        <f t="shared" si="15"/>
        <v>6.8329965902321419</v>
      </c>
      <c r="AG45" s="14">
        <f t="shared" si="16"/>
        <v>8.0765952576293785</v>
      </c>
    </row>
    <row r="46" spans="1:33" x14ac:dyDescent="0.4">
      <c r="A46" s="47">
        <v>42</v>
      </c>
      <c r="B46" s="22">
        <f t="shared" si="28"/>
        <v>66913.06063588582</v>
      </c>
      <c r="C46" s="6">
        <f t="shared" si="27"/>
        <v>67042.661895879923</v>
      </c>
      <c r="D46" s="7">
        <f t="shared" si="27"/>
        <v>67172.058932299013</v>
      </c>
      <c r="E46" s="8">
        <f t="shared" si="27"/>
        <v>67301.251350977327</v>
      </c>
      <c r="F46" s="6">
        <f t="shared" si="27"/>
        <v>67430.238758372347</v>
      </c>
      <c r="G46" s="7">
        <f t="shared" si="27"/>
        <v>67559.020761566018</v>
      </c>
      <c r="H46" s="8">
        <f t="shared" si="27"/>
        <v>67687.59696826608</v>
      </c>
      <c r="I46" s="6">
        <f t="shared" si="27"/>
        <v>67815.966986807063</v>
      </c>
      <c r="J46" s="7">
        <f t="shared" si="27"/>
        <v>67944.130426151649</v>
      </c>
      <c r="K46" s="8">
        <f t="shared" si="27"/>
        <v>68072.086895891771</v>
      </c>
      <c r="L46" s="27">
        <f t="shared" si="22"/>
        <v>21.588866679253442</v>
      </c>
      <c r="M46" s="13">
        <f t="shared" si="23"/>
        <v>43.052703896470121</v>
      </c>
      <c r="N46" s="14">
        <f t="shared" si="24"/>
        <v>64.390805450804692</v>
      </c>
      <c r="O46" s="27">
        <f t="shared" si="25"/>
        <v>85.602468245219825</v>
      </c>
      <c r="P46" s="14">
        <f t="shared" si="26"/>
        <v>106.68699230245875</v>
      </c>
      <c r="R46" s="47">
        <v>87</v>
      </c>
      <c r="S46" s="22">
        <f t="shared" si="2"/>
        <v>99862.953475457383</v>
      </c>
      <c r="T46" s="6">
        <f t="shared" si="3"/>
        <v>99871.935718418623</v>
      </c>
      <c r="U46" s="7">
        <f t="shared" si="4"/>
        <v>99880.613734143408</v>
      </c>
      <c r="V46" s="8">
        <f t="shared" si="5"/>
        <v>99888.987496197005</v>
      </c>
      <c r="W46" s="6">
        <f t="shared" si="6"/>
        <v>99897.05697907148</v>
      </c>
      <c r="X46" s="7">
        <f t="shared" si="7"/>
        <v>99904.82215818578</v>
      </c>
      <c r="Y46" s="8">
        <f t="shared" si="8"/>
        <v>99912.283009885839</v>
      </c>
      <c r="Z46" s="6">
        <f t="shared" si="9"/>
        <v>99919.439511444594</v>
      </c>
      <c r="AA46" s="7">
        <f t="shared" si="10"/>
        <v>99926.291641062111</v>
      </c>
      <c r="AB46" s="8">
        <f t="shared" si="11"/>
        <v>99932.839377865617</v>
      </c>
      <c r="AC46" s="27">
        <f t="shared" si="12"/>
        <v>1.4801391454875557</v>
      </c>
      <c r="AD46" s="13">
        <f t="shared" si="13"/>
        <v>2.7743466407027881</v>
      </c>
      <c r="AE46" s="14">
        <f t="shared" si="14"/>
        <v>3.8825777301190101</v>
      </c>
      <c r="AF46" s="27">
        <f t="shared" si="15"/>
        <v>4.8047922530913638</v>
      </c>
      <c r="AG46" s="14">
        <f t="shared" si="16"/>
        <v>5.5409546447863249</v>
      </c>
    </row>
    <row r="47" spans="1:33" x14ac:dyDescent="0.4">
      <c r="A47" s="47">
        <v>43</v>
      </c>
      <c r="B47" s="22">
        <f t="shared" si="28"/>
        <v>68199.836006249854</v>
      </c>
      <c r="C47" s="6">
        <f t="shared" si="27"/>
        <v>68327.37736807992</v>
      </c>
      <c r="D47" s="7">
        <f t="shared" si="27"/>
        <v>68454.710592868869</v>
      </c>
      <c r="E47" s="8">
        <f t="shared" si="27"/>
        <v>68581.835292737611</v>
      </c>
      <c r="F47" s="6">
        <f t="shared" si="27"/>
        <v>68708.751080442293</v>
      </c>
      <c r="G47" s="7">
        <f t="shared" si="27"/>
        <v>68835.457569375387</v>
      </c>
      <c r="H47" s="8">
        <f t="shared" si="27"/>
        <v>68961.954373566987</v>
      </c>
      <c r="I47" s="6">
        <f t="shared" si="27"/>
        <v>69088.241107685841</v>
      </c>
      <c r="J47" s="7">
        <f t="shared" si="27"/>
        <v>69214.317387040675</v>
      </c>
      <c r="K47" s="8">
        <f t="shared" si="27"/>
        <v>69340.182827581302</v>
      </c>
      <c r="L47" s="27">
        <f t="shared" si="22"/>
        <v>21.245332865015371</v>
      </c>
      <c r="M47" s="13">
        <f t="shared" si="23"/>
        <v>42.363248316585668</v>
      </c>
      <c r="N47" s="14">
        <f t="shared" si="24"/>
        <v>63.353051481697548</v>
      </c>
      <c r="O47" s="27">
        <f t="shared" si="25"/>
        <v>84.214050649912679</v>
      </c>
      <c r="P47" s="14">
        <f t="shared" si="26"/>
        <v>104.94555728908017</v>
      </c>
      <c r="R47" s="47">
        <v>88</v>
      </c>
      <c r="S47" s="22">
        <f t="shared" si="2"/>
        <v>99939.082701909574</v>
      </c>
      <c r="T47" s="6">
        <f t="shared" si="3"/>
        <v>99945.021594175705</v>
      </c>
      <c r="U47" s="7">
        <f t="shared" si="4"/>
        <v>99950.656036573157</v>
      </c>
      <c r="V47" s="8">
        <f t="shared" si="5"/>
        <v>99955.986011938396</v>
      </c>
      <c r="W47" s="6">
        <f t="shared" si="6"/>
        <v>99961.011504035429</v>
      </c>
      <c r="X47" s="7">
        <f t="shared" si="7"/>
        <v>99965.732497555728</v>
      </c>
      <c r="Y47" s="8">
        <f t="shared" si="8"/>
        <v>99970.148978118305</v>
      </c>
      <c r="Z47" s="6">
        <f t="shared" si="9"/>
        <v>99974.260932269826</v>
      </c>
      <c r="AA47" s="7">
        <f t="shared" si="10"/>
        <v>99978.068347484543</v>
      </c>
      <c r="AB47" s="8">
        <f t="shared" si="11"/>
        <v>99981.571212164417</v>
      </c>
      <c r="AC47" s="27">
        <f t="shared" si="12"/>
        <v>0.9729016039527778</v>
      </c>
      <c r="AD47" s="13">
        <f t="shared" si="13"/>
        <v>1.7597408270939923</v>
      </c>
      <c r="AE47" s="14">
        <f t="shared" si="14"/>
        <v>2.3604895696662425</v>
      </c>
      <c r="AF47" s="27">
        <f t="shared" si="15"/>
        <v>2.7751243296879693</v>
      </c>
      <c r="AG47" s="14">
        <f t="shared" si="16"/>
        <v>3.0036262034846004</v>
      </c>
    </row>
    <row r="48" spans="1:33" x14ac:dyDescent="0.4">
      <c r="A48" s="48">
        <v>44</v>
      </c>
      <c r="B48" s="23">
        <f t="shared" si="28"/>
        <v>69465.837045899723</v>
      </c>
      <c r="C48" s="9">
        <f t="shared" si="27"/>
        <v>69591.279659231441</v>
      </c>
      <c r="D48" s="10">
        <f t="shared" si="27"/>
        <v>69716.510285456461</v>
      </c>
      <c r="E48" s="11">
        <f t="shared" si="27"/>
        <v>69841.52854310059</v>
      </c>
      <c r="F48" s="9">
        <f t="shared" si="27"/>
        <v>69966.33405133654</v>
      </c>
      <c r="G48" s="10">
        <f t="shared" si="27"/>
        <v>70090.926429985091</v>
      </c>
      <c r="H48" s="11">
        <f t="shared" si="27"/>
        <v>70215.305299516243</v>
      </c>
      <c r="I48" s="9">
        <f t="shared" si="27"/>
        <v>70339.470281050395</v>
      </c>
      <c r="J48" s="10">
        <f t="shared" si="27"/>
        <v>70463.420996359462</v>
      </c>
      <c r="K48" s="11">
        <f t="shared" si="27"/>
        <v>70587.157067868102</v>
      </c>
      <c r="L48" s="28">
        <f t="shared" si="22"/>
        <v>20.895327516576799</v>
      </c>
      <c r="M48" s="16">
        <f t="shared" si="23"/>
        <v>41.660888480881113</v>
      </c>
      <c r="N48" s="17">
        <f t="shared" si="24"/>
        <v>62.295999559393749</v>
      </c>
      <c r="O48" s="28">
        <f t="shared" si="25"/>
        <v>82.799980638976194</v>
      </c>
      <c r="P48" s="17">
        <f t="shared" si="26"/>
        <v>103.17215484231929</v>
      </c>
      <c r="R48" s="47">
        <v>89</v>
      </c>
      <c r="S48" s="22">
        <f t="shared" si="2"/>
        <v>99984.769515639127</v>
      </c>
      <c r="T48" s="6">
        <f t="shared" si="3"/>
        <v>99987.663248166064</v>
      </c>
      <c r="U48" s="7">
        <f t="shared" si="4"/>
        <v>99990.252400930418</v>
      </c>
      <c r="V48" s="8">
        <f t="shared" si="5"/>
        <v>99992.536966045198</v>
      </c>
      <c r="W48" s="6">
        <f t="shared" si="6"/>
        <v>99994.516936551212</v>
      </c>
      <c r="X48" s="7">
        <f t="shared" si="7"/>
        <v>99996.192306417128</v>
      </c>
      <c r="Y48" s="8">
        <f t="shared" si="8"/>
        <v>99997.563070539472</v>
      </c>
      <c r="Z48" s="6">
        <f t="shared" si="9"/>
        <v>99998.629224742675</v>
      </c>
      <c r="AA48" s="7">
        <f t="shared" si="10"/>
        <v>99999.390765779041</v>
      </c>
      <c r="AB48" s="8">
        <f t="shared" si="11"/>
        <v>99999.847691328774</v>
      </c>
      <c r="AC48" s="27">
        <f t="shared" si="12"/>
        <v>0.46536770716375031</v>
      </c>
      <c r="AD48" s="13">
        <f t="shared" si="13"/>
        <v>0.74459897937958885</v>
      </c>
      <c r="AE48" s="14">
        <f t="shared" si="14"/>
        <v>0.83768238122502225</v>
      </c>
      <c r="AF48" s="27">
        <f t="shared" si="15"/>
        <v>0.74461107653041836</v>
      </c>
      <c r="AG48" s="14">
        <f t="shared" si="16"/>
        <v>0.46538282854271529</v>
      </c>
    </row>
    <row r="49" spans="1:33" x14ac:dyDescent="0.4">
      <c r="A49" s="66"/>
      <c r="R49" s="48">
        <v>90</v>
      </c>
      <c r="S49" s="23">
        <f>SIN(RADIANS($R49+B$2))*100000</f>
        <v>100000</v>
      </c>
      <c r="T49" s="9"/>
      <c r="U49" s="10"/>
      <c r="V49" s="11"/>
      <c r="W49" s="9"/>
      <c r="X49" s="10"/>
      <c r="Y49" s="11"/>
      <c r="Z49" s="9"/>
      <c r="AA49" s="10"/>
      <c r="AB49" s="11"/>
      <c r="AC49" s="28"/>
      <c r="AD49" s="16"/>
      <c r="AE49" s="17"/>
      <c r="AF49" s="28"/>
      <c r="AG49" s="17"/>
    </row>
    <row r="50" spans="1:33" x14ac:dyDescent="0.4">
      <c r="A50" s="66"/>
    </row>
    <row r="51" spans="1:33" x14ac:dyDescent="0.4">
      <c r="A51" s="66"/>
    </row>
    <row r="52" spans="1:33" x14ac:dyDescent="0.4">
      <c r="A52" s="66"/>
    </row>
    <row r="53" spans="1:33" x14ac:dyDescent="0.4">
      <c r="A53" s="66"/>
    </row>
    <row r="54" spans="1:33" x14ac:dyDescent="0.4">
      <c r="A54" s="66"/>
    </row>
    <row r="55" spans="1:33" x14ac:dyDescent="0.4">
      <c r="A55" s="66"/>
    </row>
    <row r="56" spans="1:33" x14ac:dyDescent="0.4">
      <c r="A56" s="66"/>
    </row>
    <row r="57" spans="1:33" x14ac:dyDescent="0.4">
      <c r="A57" s="66"/>
    </row>
    <row r="58" spans="1:33" x14ac:dyDescent="0.4">
      <c r="A58" s="66"/>
    </row>
    <row r="59" spans="1:33" x14ac:dyDescent="0.4">
      <c r="A59" s="66"/>
    </row>
    <row r="60" spans="1:33" x14ac:dyDescent="0.4">
      <c r="A60" s="66"/>
    </row>
    <row r="61" spans="1:33" x14ac:dyDescent="0.4">
      <c r="A61" s="66"/>
    </row>
    <row r="62" spans="1:33" x14ac:dyDescent="0.4">
      <c r="A62" s="66"/>
    </row>
    <row r="63" spans="1:33" x14ac:dyDescent="0.4">
      <c r="A63" s="66"/>
    </row>
    <row r="64" spans="1:33" x14ac:dyDescent="0.4">
      <c r="A64" s="66"/>
    </row>
    <row r="65" s="66" customFormat="1" x14ac:dyDescent="0.4"/>
    <row r="66" s="66" customFormat="1" x14ac:dyDescent="0.4"/>
    <row r="67" s="66" customFormat="1" x14ac:dyDescent="0.4"/>
    <row r="68" s="66" customFormat="1" x14ac:dyDescent="0.4"/>
    <row r="69" s="66" customFormat="1" x14ac:dyDescent="0.4"/>
    <row r="70" s="66" customFormat="1" x14ac:dyDescent="0.4"/>
    <row r="71" s="66" customFormat="1" x14ac:dyDescent="0.4"/>
    <row r="72" s="66" customFormat="1" x14ac:dyDescent="0.4"/>
    <row r="73" s="66" customFormat="1" x14ac:dyDescent="0.4"/>
    <row r="74" s="66" customFormat="1" x14ac:dyDescent="0.4"/>
    <row r="75" s="66" customFormat="1" x14ac:dyDescent="0.4"/>
    <row r="76" s="66" customFormat="1" x14ac:dyDescent="0.4"/>
    <row r="77" s="66" customFormat="1" x14ac:dyDescent="0.4"/>
    <row r="78" s="66" customFormat="1" x14ac:dyDescent="0.4"/>
    <row r="79" s="66" customFormat="1" x14ac:dyDescent="0.4"/>
    <row r="80" s="66" customFormat="1" x14ac:dyDescent="0.4"/>
    <row r="81" s="66" customFormat="1" x14ac:dyDescent="0.4"/>
    <row r="82" s="66" customFormat="1" x14ac:dyDescent="0.4"/>
    <row r="83" s="66" customFormat="1" x14ac:dyDescent="0.4"/>
    <row r="84" s="66" customFormat="1" x14ac:dyDescent="0.4"/>
    <row r="85" s="66" customFormat="1" x14ac:dyDescent="0.4"/>
    <row r="86" s="66" customFormat="1" x14ac:dyDescent="0.4"/>
    <row r="87" s="66" customFormat="1" x14ac:dyDescent="0.4"/>
    <row r="88" s="66" customFormat="1" x14ac:dyDescent="0.4"/>
    <row r="89" s="66" customFormat="1" x14ac:dyDescent="0.4"/>
    <row r="90" s="66" customFormat="1" x14ac:dyDescent="0.4"/>
    <row r="91" s="66" customFormat="1" x14ac:dyDescent="0.4"/>
    <row r="92" s="66" customFormat="1" x14ac:dyDescent="0.4"/>
    <row r="93" s="66" customFormat="1" x14ac:dyDescent="0.4"/>
  </sheetData>
  <mergeCells count="6">
    <mergeCell ref="R1:AG1"/>
    <mergeCell ref="L2:P2"/>
    <mergeCell ref="AC2:AG2"/>
    <mergeCell ref="R2:R3"/>
    <mergeCell ref="A1:P1"/>
    <mergeCell ref="A2:A3"/>
  </mergeCells>
  <pageMargins left="0.7" right="0.7" top="0.75" bottom="0.75" header="0.3" footer="0.3"/>
  <pageSetup scale="6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3"/>
  <sheetViews>
    <sheetView zoomScaleNormal="100" workbookViewId="0">
      <selection sqref="A1:P1"/>
    </sheetView>
  </sheetViews>
  <sheetFormatPr defaultRowHeight="16.5" x14ac:dyDescent="0.4"/>
  <cols>
    <col min="1" max="1" width="3" style="49" customWidth="1"/>
    <col min="2" max="11" width="5.3984375" style="1" customWidth="1"/>
    <col min="12" max="16" width="4.09765625" style="1" customWidth="1"/>
    <col min="17" max="17" width="2.09765625" style="1" customWidth="1"/>
    <col min="18" max="18" width="3" style="1" customWidth="1"/>
    <col min="19" max="28" width="5.3984375" style="1" customWidth="1"/>
    <col min="29" max="33" width="4.09765625" style="1" customWidth="1"/>
    <col min="34" max="16384" width="8.796875" style="1"/>
  </cols>
  <sheetData>
    <row r="1" spans="1:34" x14ac:dyDescent="0.4">
      <c r="A1" s="245" t="s">
        <v>14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4"/>
      <c r="R1" s="245" t="s">
        <v>14</v>
      </c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34" ht="17.25" customHeight="1" x14ac:dyDescent="0.4">
      <c r="A2" s="246" t="s">
        <v>12</v>
      </c>
      <c r="B2" s="38">
        <v>0</v>
      </c>
      <c r="C2" s="39">
        <v>0.1</v>
      </c>
      <c r="D2" s="40">
        <v>0.2</v>
      </c>
      <c r="E2" s="41">
        <v>0.3</v>
      </c>
      <c r="F2" s="39">
        <v>0.4</v>
      </c>
      <c r="G2" s="40">
        <v>0.5</v>
      </c>
      <c r="H2" s="41">
        <v>0.6</v>
      </c>
      <c r="I2" s="39">
        <v>0.7</v>
      </c>
      <c r="J2" s="40">
        <v>0.8</v>
      </c>
      <c r="K2" s="41">
        <v>0.9</v>
      </c>
      <c r="L2" s="240" t="s">
        <v>15</v>
      </c>
      <c r="M2" s="241"/>
      <c r="N2" s="241"/>
      <c r="O2" s="241"/>
      <c r="P2" s="242"/>
      <c r="R2" s="246" t="s">
        <v>12</v>
      </c>
      <c r="S2" s="38">
        <v>0</v>
      </c>
      <c r="T2" s="39">
        <v>0.1</v>
      </c>
      <c r="U2" s="40">
        <v>0.2</v>
      </c>
      <c r="V2" s="41">
        <v>0.3</v>
      </c>
      <c r="W2" s="39">
        <v>0.4</v>
      </c>
      <c r="X2" s="40">
        <v>0.5</v>
      </c>
      <c r="Y2" s="41">
        <v>0.6</v>
      </c>
      <c r="Z2" s="39">
        <v>0.7</v>
      </c>
      <c r="AA2" s="40">
        <v>0.8</v>
      </c>
      <c r="AB2" s="41">
        <v>0.9</v>
      </c>
      <c r="AC2" s="240" t="s">
        <v>15</v>
      </c>
      <c r="AD2" s="241"/>
      <c r="AE2" s="241"/>
      <c r="AF2" s="241"/>
      <c r="AG2" s="242"/>
    </row>
    <row r="3" spans="1:34" x14ac:dyDescent="0.4">
      <c r="A3" s="247"/>
      <c r="B3" s="43" t="s">
        <v>2</v>
      </c>
      <c r="C3" s="42" t="s">
        <v>3</v>
      </c>
      <c r="D3" s="44" t="s">
        <v>4</v>
      </c>
      <c r="E3" s="45" t="s">
        <v>5</v>
      </c>
      <c r="F3" s="42" t="s">
        <v>6</v>
      </c>
      <c r="G3" s="44" t="s">
        <v>7</v>
      </c>
      <c r="H3" s="45" t="s">
        <v>8</v>
      </c>
      <c r="I3" s="42" t="s">
        <v>9</v>
      </c>
      <c r="J3" s="44" t="s">
        <v>10</v>
      </c>
      <c r="K3" s="45" t="s">
        <v>11</v>
      </c>
      <c r="L3" s="15">
        <v>1</v>
      </c>
      <c r="M3" s="18">
        <v>2</v>
      </c>
      <c r="N3" s="18">
        <v>3</v>
      </c>
      <c r="O3" s="15">
        <v>4</v>
      </c>
      <c r="P3" s="32">
        <v>5</v>
      </c>
      <c r="R3" s="247"/>
      <c r="S3" s="43" t="s">
        <v>2</v>
      </c>
      <c r="T3" s="42" t="s">
        <v>3</v>
      </c>
      <c r="U3" s="44" t="s">
        <v>4</v>
      </c>
      <c r="V3" s="45" t="s">
        <v>5</v>
      </c>
      <c r="W3" s="42" t="s">
        <v>6</v>
      </c>
      <c r="X3" s="44" t="s">
        <v>7</v>
      </c>
      <c r="Y3" s="45" t="s">
        <v>8</v>
      </c>
      <c r="Z3" s="42" t="s">
        <v>9</v>
      </c>
      <c r="AA3" s="44" t="s">
        <v>10</v>
      </c>
      <c r="AB3" s="45" t="s">
        <v>11</v>
      </c>
      <c r="AC3" s="15">
        <v>1</v>
      </c>
      <c r="AD3" s="18">
        <v>2</v>
      </c>
      <c r="AE3" s="18">
        <v>3</v>
      </c>
      <c r="AF3" s="15">
        <v>4</v>
      </c>
      <c r="AG3" s="32">
        <v>5</v>
      </c>
    </row>
    <row r="4" spans="1:34" x14ac:dyDescent="0.4">
      <c r="A4" s="46">
        <v>0</v>
      </c>
      <c r="B4" s="21">
        <f>COS(RADIANS($A4+B$2))*100000</f>
        <v>100000</v>
      </c>
      <c r="C4" s="50">
        <f t="shared" ref="C4:K19" si="0">COS(RADIANS($A4+C$2))*100000</f>
        <v>99999.847691328774</v>
      </c>
      <c r="D4" s="52">
        <f t="shared" si="0"/>
        <v>99999.390765779041</v>
      </c>
      <c r="E4" s="51">
        <f t="shared" si="0"/>
        <v>99998.629224742675</v>
      </c>
      <c r="F4" s="50">
        <f t="shared" si="0"/>
        <v>99997.563070539472</v>
      </c>
      <c r="G4" s="52">
        <f t="shared" si="0"/>
        <v>99996.192306417128</v>
      </c>
      <c r="H4" s="51">
        <f t="shared" si="0"/>
        <v>99994.516936551212</v>
      </c>
      <c r="I4" s="50">
        <f t="shared" si="0"/>
        <v>99992.536966045198</v>
      </c>
      <c r="J4" s="52">
        <f t="shared" si="0"/>
        <v>99990.252400930418</v>
      </c>
      <c r="K4" s="51">
        <f t="shared" si="0"/>
        <v>99987.663248166064</v>
      </c>
      <c r="L4" s="27">
        <f>ABS((COS(RADIANS($A4+B$2+L$3*(1/6)))*10000)-(COS(RADIANS($A4+B$2))*10000))</f>
        <v>4.2307945137508796E-2</v>
      </c>
      <c r="M4" s="25">
        <f t="shared" ref="M4:P4" si="1">ABS((COS(RADIANS($A4+C$2+M$3*(1/6)))*10000)-(COS(RADIANS($A4+C$2))*10000))</f>
        <v>0.27076968039546045</v>
      </c>
      <c r="N4" s="26">
        <f t="shared" si="1"/>
        <v>0.68537997338535206</v>
      </c>
      <c r="O4" s="24">
        <f t="shared" si="1"/>
        <v>1.28612899237487</v>
      </c>
      <c r="P4" s="26">
        <f t="shared" si="1"/>
        <v>2.0730023065170826</v>
      </c>
      <c r="R4" s="47">
        <v>45</v>
      </c>
      <c r="S4" s="22">
        <f t="shared" ref="S4:S48" si="2">COS(RADIANS($R4+B$2))*100000</f>
        <v>70710.67811865476</v>
      </c>
      <c r="T4" s="6">
        <f t="shared" ref="T4:T48" si="3">COS(RADIANS($R4+C$2))*100000</f>
        <v>70587.157067868102</v>
      </c>
      <c r="U4" s="7">
        <f t="shared" ref="U4:U48" si="4">COS(RADIANS($R4+D$2))*100000</f>
        <v>70463.420996359462</v>
      </c>
      <c r="V4" s="8">
        <f t="shared" ref="V4:V48" si="5">COS(RADIANS($R4+E$2))*100000</f>
        <v>70339.47028105038</v>
      </c>
      <c r="W4" s="6">
        <f t="shared" ref="W4:W48" si="6">COS(RADIANS($R4+F$2))*100000</f>
        <v>70215.305299516243</v>
      </c>
      <c r="X4" s="7">
        <f t="shared" ref="X4:X48" si="7">COS(RADIANS($R4+G$2))*100000</f>
        <v>70090.926429985091</v>
      </c>
      <c r="Y4" s="8">
        <f t="shared" ref="Y4:Y48" si="8">COS(RADIANS($R4+H$2))*100000</f>
        <v>69966.33405133654</v>
      </c>
      <c r="Z4" s="6">
        <f t="shared" ref="Z4:Z48" si="9">COS(RADIANS($R4+I$2))*100000</f>
        <v>69841.52854310059</v>
      </c>
      <c r="AA4" s="7">
        <f t="shared" ref="AA4:AA48" si="10">COS(RADIANS($R4+J$2))*100000</f>
        <v>69716.510285456461</v>
      </c>
      <c r="AB4" s="8">
        <f t="shared" ref="AB4:AB48" si="11">COS(RADIANS($R4+K$2))*100000</f>
        <v>69591.279659231426</v>
      </c>
      <c r="AC4" s="27">
        <f t="shared" ref="AC4:AC48" si="12">ABS((COS(RADIANS($R4+B$2+L$3*(1/6)))*10000)-(COS(RADIANS($R4+B$2))*10000))</f>
        <v>20.598789718771513</v>
      </c>
      <c r="AD4" s="13">
        <f t="shared" ref="AD4:AD48" si="13">ABS((COS(RADIANS($R4+C$2+M$3*(1/6)))*10000)-(COS(RADIANS($R4+C$2))*10000))</f>
        <v>41.328764489262539</v>
      </c>
      <c r="AE4" s="14">
        <f t="shared" ref="AE4:AE48" si="14">ABS((COS(RADIANS($R4+D$2+N$3*(1/6)))*10000)-(COS(RADIANS($R4+D$2))*10000))</f>
        <v>62.189245325886986</v>
      </c>
      <c r="AF4" s="27">
        <f t="shared" ref="AF4:AF48" si="15">ABS((COS(RADIANS($R4+E$2+O$3*(1/6)))*10000)-(COS(RADIANS($R4+E$2))*10000))</f>
        <v>83.179550015815948</v>
      </c>
      <c r="AG4" s="14">
        <f t="shared" ref="AG4:AG48" si="16">ABS((COS(RADIANS($R4+F$2+P$3*(1/6)))*10000)-(COS(RADIANS($R4+F$2))*10000))</f>
        <v>104.29899313445003</v>
      </c>
      <c r="AH4" s="12"/>
    </row>
    <row r="5" spans="1:34" x14ac:dyDescent="0.4">
      <c r="A5" s="47">
        <v>1</v>
      </c>
      <c r="B5" s="22">
        <f>COS(RADIANS($A5+B$2))*100000</f>
        <v>99984.769515639127</v>
      </c>
      <c r="C5" s="6">
        <f t="shared" si="0"/>
        <v>99981.571212164417</v>
      </c>
      <c r="D5" s="7">
        <f t="shared" si="0"/>
        <v>99978.068347484543</v>
      </c>
      <c r="E5" s="8">
        <f t="shared" si="0"/>
        <v>99974.260932269826</v>
      </c>
      <c r="F5" s="6">
        <f t="shared" si="0"/>
        <v>99970.148978118305</v>
      </c>
      <c r="G5" s="7">
        <f t="shared" si="0"/>
        <v>99965.732497555728</v>
      </c>
      <c r="H5" s="8">
        <f t="shared" si="0"/>
        <v>99961.011504035429</v>
      </c>
      <c r="I5" s="6">
        <f t="shared" si="0"/>
        <v>99955.986011938396</v>
      </c>
      <c r="J5" s="7">
        <f t="shared" si="0"/>
        <v>99950.656036573157</v>
      </c>
      <c r="K5" s="8">
        <f t="shared" si="0"/>
        <v>99945.02159417572</v>
      </c>
      <c r="L5" s="27">
        <f>ABS((COS(RADIANS($A5+B$2+L$3*(1/6)))*10000)-(COS(RADIANS($A5+B$2))*10000))</f>
        <v>0.54997071002799203</v>
      </c>
      <c r="M5" s="13">
        <f t="shared" ref="M5" si="17">ABS((COS(RADIANS($A5+C$2+M$3*(1/6)))*10000)-(COS(RADIANS($A5+C$2))*10000))</f>
        <v>1.2860558611009765</v>
      </c>
      <c r="N5" s="14">
        <f t="shared" ref="N5" si="18">ABS((COS(RADIANS($A5+D$2+N$3*(1/6)))*10000)-(COS(RADIANS($A5+D$2))*10000))</f>
        <v>2.2082335546147078</v>
      </c>
      <c r="O5" s="27">
        <f t="shared" ref="O5" si="19">ABS((COS(RADIANS($A5+E$2+O$3*(1/6)))*10000)-(COS(RADIANS($A5+E$2))*10000))</f>
        <v>3.3164772939326213</v>
      </c>
      <c r="P5" s="14">
        <f t="shared" ref="P5" si="20">ABS((COS(RADIANS($A5+F$2+P$3*(1/6)))*10000)-(COS(RADIANS($A5+F$2))*10000))</f>
        <v>4.610755984991556</v>
      </c>
      <c r="R5" s="47">
        <v>46</v>
      </c>
      <c r="S5" s="22">
        <f t="shared" si="2"/>
        <v>69465.837045899723</v>
      </c>
      <c r="T5" s="6">
        <f t="shared" si="3"/>
        <v>69340.182827581302</v>
      </c>
      <c r="U5" s="7">
        <f t="shared" si="4"/>
        <v>69214.317387040675</v>
      </c>
      <c r="V5" s="8">
        <f t="shared" si="5"/>
        <v>69088.241107685841</v>
      </c>
      <c r="W5" s="6">
        <f t="shared" si="6"/>
        <v>68961.954373566987</v>
      </c>
      <c r="X5" s="7">
        <f t="shared" si="7"/>
        <v>68835.457569375401</v>
      </c>
      <c r="Y5" s="8">
        <f t="shared" si="8"/>
        <v>68708.751080442293</v>
      </c>
      <c r="Z5" s="6">
        <f t="shared" si="9"/>
        <v>68581.835292737625</v>
      </c>
      <c r="AA5" s="7">
        <f t="shared" si="10"/>
        <v>68454.710592868869</v>
      </c>
      <c r="AB5" s="8">
        <f t="shared" si="11"/>
        <v>68327.377368079906</v>
      </c>
      <c r="AC5" s="27">
        <f t="shared" si="12"/>
        <v>20.954106653030067</v>
      </c>
      <c r="AD5" s="13">
        <f t="shared" si="13"/>
        <v>42.037073330788189</v>
      </c>
      <c r="AE5" s="14">
        <f t="shared" si="14"/>
        <v>63.248209430305906</v>
      </c>
      <c r="AF5" s="27">
        <f t="shared" si="15"/>
        <v>84.586821179065737</v>
      </c>
      <c r="AG5" s="14">
        <f t="shared" si="16"/>
        <v>106.05221165072544</v>
      </c>
    </row>
    <row r="6" spans="1:34" x14ac:dyDescent="0.4">
      <c r="A6" s="47">
        <v>2</v>
      </c>
      <c r="B6" s="22">
        <f t="shared" ref="B6:K44" si="21">COS(RADIANS($A6+B$2))*100000</f>
        <v>99939.082701909574</v>
      </c>
      <c r="C6" s="6">
        <f t="shared" si="0"/>
        <v>99932.839377865617</v>
      </c>
      <c r="D6" s="7">
        <f t="shared" si="0"/>
        <v>99926.291641062111</v>
      </c>
      <c r="E6" s="8">
        <f t="shared" si="0"/>
        <v>99919.439511444594</v>
      </c>
      <c r="F6" s="6">
        <f t="shared" si="0"/>
        <v>99912.283009885839</v>
      </c>
      <c r="G6" s="7">
        <f t="shared" si="0"/>
        <v>99904.82215818578</v>
      </c>
      <c r="H6" s="8">
        <f t="shared" si="0"/>
        <v>99897.05697907148</v>
      </c>
      <c r="I6" s="6">
        <f t="shared" si="0"/>
        <v>99888.987496197005</v>
      </c>
      <c r="J6" s="7">
        <f t="shared" si="0"/>
        <v>99880.613734143408</v>
      </c>
      <c r="K6" s="8">
        <f t="shared" si="0"/>
        <v>99871.935718418623</v>
      </c>
      <c r="L6" s="27">
        <f t="shared" ref="L6:L48" si="22">ABS((COS(RADIANS($A6+B$2+L$3*(1/6)))*10000)-(COS(RADIANS($A6+B$2))*10000))</f>
        <v>1.05746594851189</v>
      </c>
      <c r="M6" s="13">
        <f t="shared" ref="M6:M48" si="23">ABS((COS(RADIANS($A6+C$2+M$3*(1/6)))*10000)-(COS(RADIANS($A6+C$2))*10000))</f>
        <v>2.3009502967342996</v>
      </c>
      <c r="N6" s="14">
        <f t="shared" ref="N6:N48" si="24">ABS((COS(RADIANS($A6+D$2+N$3*(1/6)))*10000)-(COS(RADIANS($A6+D$2))*10000))</f>
        <v>3.7304144865101989</v>
      </c>
      <c r="O6" s="27">
        <f t="shared" ref="O6:O48" si="25">ABS((COS(RADIANS($A6+E$2+O$3*(1/6)))*10000)-(COS(RADIANS($A6+E$2))*10000))</f>
        <v>5.3458153643769037</v>
      </c>
      <c r="P6" s="14">
        <f t="shared" ref="P6:P48" si="26">ABS((COS(RADIANS($A6+F$2+P$3*(1/6)))*10000)-(COS(RADIANS($A6+F$2))*10000))</f>
        <v>7.1471051825301402</v>
      </c>
      <c r="R6" s="47">
        <v>47</v>
      </c>
      <c r="S6" s="22">
        <f t="shared" si="2"/>
        <v>68199.836006249854</v>
      </c>
      <c r="T6" s="6">
        <f t="shared" si="3"/>
        <v>68072.086895891785</v>
      </c>
      <c r="U6" s="7">
        <f t="shared" si="4"/>
        <v>67944.130426151649</v>
      </c>
      <c r="V6" s="8">
        <f t="shared" si="5"/>
        <v>67815.966986807063</v>
      </c>
      <c r="W6" s="6">
        <f t="shared" si="6"/>
        <v>67687.59696826608</v>
      </c>
      <c r="X6" s="7">
        <f t="shared" si="7"/>
        <v>67559.020761566018</v>
      </c>
      <c r="Y6" s="8">
        <f t="shared" si="8"/>
        <v>67430.238758372347</v>
      </c>
      <c r="Z6" s="6">
        <f t="shared" si="9"/>
        <v>67301.251350977327</v>
      </c>
      <c r="AA6" s="7">
        <f t="shared" si="10"/>
        <v>67172.058932299027</v>
      </c>
      <c r="AB6" s="8">
        <f t="shared" si="11"/>
        <v>67042.661895879923</v>
      </c>
      <c r="AC6" s="27">
        <f t="shared" si="12"/>
        <v>21.303040763416902</v>
      </c>
      <c r="AD6" s="13">
        <f t="shared" si="13"/>
        <v>42.732577272553499</v>
      </c>
      <c r="AE6" s="14">
        <f t="shared" si="14"/>
        <v>64.287907517432359</v>
      </c>
      <c r="AF6" s="27">
        <f t="shared" si="15"/>
        <v>85.968326377170342</v>
      </c>
      <c r="AG6" s="14">
        <f t="shared" si="16"/>
        <v>107.77312563598116</v>
      </c>
    </row>
    <row r="7" spans="1:34" x14ac:dyDescent="0.4">
      <c r="A7" s="47">
        <v>3</v>
      </c>
      <c r="B7" s="22">
        <f t="shared" si="21"/>
        <v>99862.953475457383</v>
      </c>
      <c r="C7" s="6">
        <f t="shared" si="0"/>
        <v>99853.667032621175</v>
      </c>
      <c r="D7" s="7">
        <f t="shared" si="0"/>
        <v>99844.076418198107</v>
      </c>
      <c r="E7" s="8">
        <f t="shared" si="0"/>
        <v>99834.181661402836</v>
      </c>
      <c r="F7" s="6">
        <f t="shared" si="0"/>
        <v>99823.982792376526</v>
      </c>
      <c r="G7" s="7">
        <f t="shared" si="0"/>
        <v>99813.479842186687</v>
      </c>
      <c r="H7" s="8">
        <f t="shared" si="0"/>
        <v>99802.67284282716</v>
      </c>
      <c r="I7" s="6">
        <f t="shared" si="0"/>
        <v>99791.561827217898</v>
      </c>
      <c r="J7" s="7">
        <f t="shared" si="0"/>
        <v>99780.146829204998</v>
      </c>
      <c r="K7" s="8">
        <f t="shared" si="0"/>
        <v>99768.427883560522</v>
      </c>
      <c r="L7" s="27">
        <f t="shared" si="22"/>
        <v>1.5646390726251411</v>
      </c>
      <c r="M7" s="13">
        <f t="shared" si="23"/>
        <v>3.3151438406202942</v>
      </c>
      <c r="N7" s="14">
        <f t="shared" si="24"/>
        <v>5.2514590980208595</v>
      </c>
      <c r="O7" s="27">
        <f t="shared" si="25"/>
        <v>7.3735250476765941</v>
      </c>
      <c r="P7" s="14">
        <f t="shared" si="26"/>
        <v>9.681277302594026</v>
      </c>
      <c r="R7" s="47">
        <v>48</v>
      </c>
      <c r="S7" s="22">
        <f t="shared" si="2"/>
        <v>66913.06063588582</v>
      </c>
      <c r="T7" s="6">
        <f t="shared" si="3"/>
        <v>66783.255547104665</v>
      </c>
      <c r="U7" s="7">
        <f t="shared" si="4"/>
        <v>66653.247024945245</v>
      </c>
      <c r="V7" s="8">
        <f t="shared" si="5"/>
        <v>66523.035465436085</v>
      </c>
      <c r="W7" s="6">
        <f t="shared" si="6"/>
        <v>66392.621265224167</v>
      </c>
      <c r="X7" s="7">
        <f t="shared" si="7"/>
        <v>66262.004821573748</v>
      </c>
      <c r="Y7" s="8">
        <f t="shared" si="8"/>
        <v>66131.186532365187</v>
      </c>
      <c r="Z7" s="6">
        <f t="shared" si="9"/>
        <v>66000.166796093676</v>
      </c>
      <c r="AA7" s="7">
        <f t="shared" si="10"/>
        <v>65868.946011868058</v>
      </c>
      <c r="AB7" s="8">
        <f t="shared" si="11"/>
        <v>65737.524579409583</v>
      </c>
      <c r="AC7" s="27">
        <f t="shared" si="12"/>
        <v>21.645485761219788</v>
      </c>
      <c r="AD7" s="13">
        <f t="shared" si="13"/>
        <v>43.415064457321932</v>
      </c>
      <c r="AE7" s="14">
        <f t="shared" si="14"/>
        <v>65.308022885157698</v>
      </c>
      <c r="AF7" s="27">
        <f t="shared" si="15"/>
        <v>87.3236447902691</v>
      </c>
      <c r="AG7" s="14">
        <f t="shared" si="16"/>
        <v>109.46121088314612</v>
      </c>
    </row>
    <row r="8" spans="1:34" x14ac:dyDescent="0.4">
      <c r="A8" s="47">
        <v>4</v>
      </c>
      <c r="B8" s="22">
        <f t="shared" si="21"/>
        <v>99756.405025982414</v>
      </c>
      <c r="C8" s="6">
        <f t="shared" si="0"/>
        <v>99744.078293094397</v>
      </c>
      <c r="D8" s="7">
        <f t="shared" si="0"/>
        <v>99731.44772244581</v>
      </c>
      <c r="E8" s="8">
        <f t="shared" si="0"/>
        <v>99718.513352511567</v>
      </c>
      <c r="F8" s="6">
        <f t="shared" si="0"/>
        <v>99705.275222692027</v>
      </c>
      <c r="G8" s="7">
        <f t="shared" si="0"/>
        <v>99691.733373312803</v>
      </c>
      <c r="H8" s="8">
        <f t="shared" si="0"/>
        <v>99677.887845624718</v>
      </c>
      <c r="I8" s="6">
        <f t="shared" si="0"/>
        <v>99663.738681803661</v>
      </c>
      <c r="J8" s="7">
        <f t="shared" si="0"/>
        <v>99649.28592495044</v>
      </c>
      <c r="K8" s="8">
        <f t="shared" si="0"/>
        <v>99634.529619090637</v>
      </c>
      <c r="L8" s="27">
        <f t="shared" si="22"/>
        <v>2.0713355925199721</v>
      </c>
      <c r="M8" s="13">
        <f t="shared" si="23"/>
        <v>4.3283275595749728</v>
      </c>
      <c r="N8" s="14">
        <f t="shared" si="24"/>
        <v>6.7709040642148466</v>
      </c>
      <c r="O8" s="27">
        <f t="shared" si="25"/>
        <v>9.3989886838153325</v>
      </c>
      <c r="P8" s="14">
        <f t="shared" si="26"/>
        <v>12.212500411804285</v>
      </c>
      <c r="R8" s="47">
        <v>49</v>
      </c>
      <c r="S8" s="22">
        <f t="shared" si="2"/>
        <v>65605.902899050721</v>
      </c>
      <c r="T8" s="6">
        <f t="shared" si="3"/>
        <v>65474.08137173397</v>
      </c>
      <c r="U8" s="7">
        <f t="shared" si="4"/>
        <v>65342.060399010537</v>
      </c>
      <c r="V8" s="8">
        <f t="shared" si="5"/>
        <v>65209.84038303922</v>
      </c>
      <c r="W8" s="6">
        <f t="shared" si="6"/>
        <v>65077.421726585097</v>
      </c>
      <c r="X8" s="7">
        <f t="shared" si="7"/>
        <v>64944.804833018366</v>
      </c>
      <c r="Y8" s="8">
        <f t="shared" si="8"/>
        <v>64811.990106313089</v>
      </c>
      <c r="Z8" s="6">
        <f t="shared" si="9"/>
        <v>64678.977951045948</v>
      </c>
      <c r="AA8" s="7">
        <f t="shared" si="10"/>
        <v>64545.768772395066</v>
      </c>
      <c r="AB8" s="8">
        <f t="shared" si="11"/>
        <v>64412.362976138647</v>
      </c>
      <c r="AC8" s="27">
        <f t="shared" si="12"/>
        <v>21.981337334375894</v>
      </c>
      <c r="AD8" s="13">
        <f t="shared" si="13"/>
        <v>44.084326992887327</v>
      </c>
      <c r="AE8" s="14">
        <f t="shared" si="14"/>
        <v>66.308244796458894</v>
      </c>
      <c r="AF8" s="27">
        <f t="shared" si="15"/>
        <v>88.652363575240997</v>
      </c>
      <c r="AG8" s="14">
        <f t="shared" si="16"/>
        <v>111.11595318510263</v>
      </c>
    </row>
    <row r="9" spans="1:34" x14ac:dyDescent="0.4">
      <c r="A9" s="47">
        <v>5</v>
      </c>
      <c r="B9" s="22">
        <f t="shared" si="21"/>
        <v>99619.469809174552</v>
      </c>
      <c r="C9" s="6">
        <f t="shared" si="0"/>
        <v>99604.106541076952</v>
      </c>
      <c r="D9" s="7">
        <f t="shared" si="0"/>
        <v>99588.439861597028</v>
      </c>
      <c r="E9" s="8">
        <f t="shared" si="0"/>
        <v>99572.469818458208</v>
      </c>
      <c r="F9" s="6">
        <f t="shared" si="0"/>
        <v>99556.196460307998</v>
      </c>
      <c r="G9" s="7">
        <f t="shared" si="0"/>
        <v>99539.619836717888</v>
      </c>
      <c r="H9" s="8">
        <f t="shared" si="0"/>
        <v>99522.739998183111</v>
      </c>
      <c r="I9" s="6">
        <f t="shared" si="0"/>
        <v>99505.556996122628</v>
      </c>
      <c r="J9" s="7">
        <f t="shared" si="0"/>
        <v>99488.070882878819</v>
      </c>
      <c r="K9" s="8">
        <f t="shared" si="0"/>
        <v>99470.281711717427</v>
      </c>
      <c r="L9" s="27">
        <f t="shared" si="22"/>
        <v>2.5774011635276111</v>
      </c>
      <c r="M9" s="13">
        <f t="shared" si="23"/>
        <v>5.3401928280236461</v>
      </c>
      <c r="N9" s="14">
        <f t="shared" si="24"/>
        <v>8.2882865474402934</v>
      </c>
      <c r="O9" s="27">
        <f t="shared" si="25"/>
        <v>11.421589296953243</v>
      </c>
      <c r="P9" s="14">
        <f t="shared" si="26"/>
        <v>14.740003475086269</v>
      </c>
      <c r="R9" s="47">
        <v>50</v>
      </c>
      <c r="S9" s="22">
        <f t="shared" si="2"/>
        <v>64278.760968653936</v>
      </c>
      <c r="T9" s="6">
        <f t="shared" si="3"/>
        <v>64144.963156915794</v>
      </c>
      <c r="U9" s="7">
        <f t="shared" si="4"/>
        <v>64010.969948495542</v>
      </c>
      <c r="V9" s="8">
        <f t="shared" si="5"/>
        <v>63876.781751559778</v>
      </c>
      <c r="W9" s="6">
        <f t="shared" si="6"/>
        <v>63742.398974868971</v>
      </c>
      <c r="X9" s="7">
        <f t="shared" si="7"/>
        <v>63607.822027776398</v>
      </c>
      <c r="Y9" s="8">
        <f t="shared" si="8"/>
        <v>63473.051320226761</v>
      </c>
      <c r="Z9" s="6">
        <f t="shared" si="9"/>
        <v>63338.08726275502</v>
      </c>
      <c r="AA9" s="7">
        <f t="shared" si="10"/>
        <v>63202.930266485091</v>
      </c>
      <c r="AB9" s="8">
        <f t="shared" si="11"/>
        <v>63067.580743128623</v>
      </c>
      <c r="AC9" s="27">
        <f t="shared" si="12"/>
        <v>22.310493179241348</v>
      </c>
      <c r="AD9" s="13">
        <f t="shared" si="13"/>
        <v>44.740161015395643</v>
      </c>
      <c r="AE9" s="14">
        <f t="shared" si="14"/>
        <v>67.288268574052381</v>
      </c>
      <c r="AF9" s="27">
        <f t="shared" si="15"/>
        <v>89.954077991472332</v>
      </c>
      <c r="AG9" s="14">
        <f t="shared" si="16"/>
        <v>112.73684849131405</v>
      </c>
    </row>
    <row r="10" spans="1:34" x14ac:dyDescent="0.4">
      <c r="A10" s="47">
        <v>6</v>
      </c>
      <c r="B10" s="22">
        <f t="shared" si="21"/>
        <v>99452.189536827325</v>
      </c>
      <c r="C10" s="6">
        <f t="shared" si="0"/>
        <v>99433.794413320458</v>
      </c>
      <c r="D10" s="7">
        <f t="shared" si="0"/>
        <v>99415.096397231537</v>
      </c>
      <c r="E10" s="8">
        <f t="shared" si="0"/>
        <v>99396.095545517965</v>
      </c>
      <c r="F10" s="6">
        <f t="shared" si="0"/>
        <v>99376.791916059636</v>
      </c>
      <c r="G10" s="7">
        <f t="shared" si="0"/>
        <v>99357.185567658744</v>
      </c>
      <c r="H10" s="8">
        <f t="shared" si="0"/>
        <v>99337.276560039638</v>
      </c>
      <c r="I10" s="6">
        <f t="shared" si="0"/>
        <v>99317.064953848618</v>
      </c>
      <c r="J10" s="7">
        <f t="shared" si="0"/>
        <v>99296.550810653687</v>
      </c>
      <c r="K10" s="8">
        <f t="shared" si="0"/>
        <v>99275.734192944554</v>
      </c>
      <c r="L10" s="27">
        <f t="shared" si="22"/>
        <v>3.0826816331718874</v>
      </c>
      <c r="M10" s="13">
        <f t="shared" si="23"/>
        <v>6.3504314220117521</v>
      </c>
      <c r="N10" s="14">
        <f t="shared" si="24"/>
        <v>9.8031443382933503</v>
      </c>
      <c r="O10" s="27">
        <f t="shared" si="25"/>
        <v>13.440710783346731</v>
      </c>
      <c r="P10" s="14">
        <f t="shared" si="26"/>
        <v>17.263016590519328</v>
      </c>
      <c r="R10" s="47">
        <v>51</v>
      </c>
      <c r="S10" s="22">
        <f t="shared" si="2"/>
        <v>62932.039104983749</v>
      </c>
      <c r="T10" s="6">
        <f t="shared" si="3"/>
        <v>62796.305764933793</v>
      </c>
      <c r="U10" s="7">
        <f t="shared" si="4"/>
        <v>62660.381136446056</v>
      </c>
      <c r="V10" s="8">
        <f t="shared" si="5"/>
        <v>62524.265633570532</v>
      </c>
      <c r="W10" s="6">
        <f t="shared" si="6"/>
        <v>62387.959670938617</v>
      </c>
      <c r="X10" s="7">
        <f t="shared" si="7"/>
        <v>62251.463663761955</v>
      </c>
      <c r="Y10" s="8">
        <f t="shared" si="8"/>
        <v>62114.778027831031</v>
      </c>
      <c r="Z10" s="6">
        <f t="shared" si="9"/>
        <v>61977.903179514018</v>
      </c>
      <c r="AA10" s="7">
        <f t="shared" si="10"/>
        <v>61840.839535755418</v>
      </c>
      <c r="AB10" s="8">
        <f t="shared" si="11"/>
        <v>61703.587514074876</v>
      </c>
      <c r="AC10" s="27">
        <f t="shared" si="12"/>
        <v>22.632853031758714</v>
      </c>
      <c r="AD10" s="13">
        <f t="shared" si="13"/>
        <v>45.382366751449808</v>
      </c>
      <c r="AE10" s="14">
        <f t="shared" si="14"/>
        <v>68.247795693203443</v>
      </c>
      <c r="AF10" s="27">
        <f t="shared" si="15"/>
        <v>91.228391524144172</v>
      </c>
      <c r="AG10" s="14">
        <f t="shared" si="16"/>
        <v>114.32340306136666</v>
      </c>
    </row>
    <row r="11" spans="1:34" x14ac:dyDescent="0.4">
      <c r="A11" s="47">
        <v>7</v>
      </c>
      <c r="B11" s="22">
        <f t="shared" si="21"/>
        <v>99254.615164132192</v>
      </c>
      <c r="C11" s="6">
        <f t="shared" si="0"/>
        <v>99233.193788548873</v>
      </c>
      <c r="D11" s="7">
        <f t="shared" si="0"/>
        <v>99211.470131447786</v>
      </c>
      <c r="E11" s="8">
        <f t="shared" si="0"/>
        <v>99189.444259002965</v>
      </c>
      <c r="F11" s="6">
        <f t="shared" si="0"/>
        <v>99167.116238309041</v>
      </c>
      <c r="G11" s="7">
        <f t="shared" si="0"/>
        <v>99144.486137381042</v>
      </c>
      <c r="H11" s="8">
        <f t="shared" si="0"/>
        <v>99121.554025154168</v>
      </c>
      <c r="I11" s="6">
        <f t="shared" si="0"/>
        <v>99098.319971483623</v>
      </c>
      <c r="J11" s="7">
        <f t="shared" si="0"/>
        <v>99074.784047144363</v>
      </c>
      <c r="K11" s="8">
        <f t="shared" si="0"/>
        <v>99050.946323830882</v>
      </c>
      <c r="L11" s="27">
        <f t="shared" si="22"/>
        <v>3.5870230881282623</v>
      </c>
      <c r="M11" s="13">
        <f t="shared" si="23"/>
        <v>7.3587356130647095</v>
      </c>
      <c r="N11" s="14">
        <f t="shared" si="24"/>
        <v>11.315015996415241</v>
      </c>
      <c r="O11" s="27">
        <f t="shared" si="25"/>
        <v>15.455738099033624</v>
      </c>
      <c r="P11" s="14">
        <f t="shared" si="26"/>
        <v>19.780771223868214</v>
      </c>
      <c r="R11" s="47">
        <v>52</v>
      </c>
      <c r="S11" s="22">
        <f t="shared" si="2"/>
        <v>61566.147532565832</v>
      </c>
      <c r="T11" s="6">
        <f t="shared" si="3"/>
        <v>61428.520009894317</v>
      </c>
      <c r="U11" s="7">
        <f t="shared" si="4"/>
        <v>61290.705365297646</v>
      </c>
      <c r="V11" s="8">
        <f t="shared" si="5"/>
        <v>61152.704018583128</v>
      </c>
      <c r="W11" s="6">
        <f t="shared" si="6"/>
        <v>61014.516390126773</v>
      </c>
      <c r="X11" s="7">
        <f t="shared" si="7"/>
        <v>60876.142900872066</v>
      </c>
      <c r="Y11" s="8">
        <f t="shared" si="8"/>
        <v>60737.58397232867</v>
      </c>
      <c r="Z11" s="6">
        <f t="shared" si="9"/>
        <v>60598.840026571102</v>
      </c>
      <c r="AA11" s="7">
        <f t="shared" si="10"/>
        <v>60459.911486237492</v>
      </c>
      <c r="AB11" s="8">
        <f t="shared" si="11"/>
        <v>60320.798774528252</v>
      </c>
      <c r="AC11" s="27">
        <f t="shared" si="12"/>
        <v>22.948318697991454</v>
      </c>
      <c r="AD11" s="13">
        <f t="shared" si="13"/>
        <v>46.010748578963103</v>
      </c>
      <c r="AE11" s="14">
        <f t="shared" si="14"/>
        <v>69.186533872654763</v>
      </c>
      <c r="AF11" s="27">
        <f t="shared" si="15"/>
        <v>92.474916005007799</v>
      </c>
      <c r="AG11" s="14">
        <f t="shared" si="16"/>
        <v>115.87513361537458</v>
      </c>
    </row>
    <row r="12" spans="1:34" x14ac:dyDescent="0.4">
      <c r="A12" s="47">
        <v>8</v>
      </c>
      <c r="B12" s="22">
        <f t="shared" si="21"/>
        <v>99026.806874157031</v>
      </c>
      <c r="C12" s="6">
        <f t="shared" si="0"/>
        <v>99002.36577165575</v>
      </c>
      <c r="D12" s="7">
        <f t="shared" si="0"/>
        <v>98977.623090778899</v>
      </c>
      <c r="E12" s="8">
        <f t="shared" si="0"/>
        <v>98952.578906896946</v>
      </c>
      <c r="F12" s="6">
        <f t="shared" si="0"/>
        <v>98927.233296298829</v>
      </c>
      <c r="G12" s="7">
        <f t="shared" si="0"/>
        <v>98901.586336191685</v>
      </c>
      <c r="H12" s="8">
        <f t="shared" si="0"/>
        <v>98875.638104700585</v>
      </c>
      <c r="I12" s="6">
        <f t="shared" si="0"/>
        <v>98849.38868086836</v>
      </c>
      <c r="J12" s="7">
        <f t="shared" si="0"/>
        <v>98822.838144655281</v>
      </c>
      <c r="K12" s="8">
        <f t="shared" si="0"/>
        <v>98795.986576938914</v>
      </c>
      <c r="L12" s="27">
        <f t="shared" si="22"/>
        <v>4.0902719011046429</v>
      </c>
      <c r="M12" s="13">
        <f t="shared" si="23"/>
        <v>8.364798261965916</v>
      </c>
      <c r="N12" s="14">
        <f t="shared" si="24"/>
        <v>12.823440991054667</v>
      </c>
      <c r="O12" s="27">
        <f t="shared" si="25"/>
        <v>17.466057447170897</v>
      </c>
      <c r="P12" s="14">
        <f t="shared" si="26"/>
        <v>22.292500442683377</v>
      </c>
      <c r="R12" s="47">
        <v>53</v>
      </c>
      <c r="S12" s="22">
        <f t="shared" si="2"/>
        <v>60181.502315204838</v>
      </c>
      <c r="T12" s="6">
        <f t="shared" si="3"/>
        <v>60042.022532588402</v>
      </c>
      <c r="U12" s="7">
        <f t="shared" si="4"/>
        <v>59902.359851558584</v>
      </c>
      <c r="V12" s="8">
        <f t="shared" si="5"/>
        <v>59762.514697552113</v>
      </c>
      <c r="W12" s="6">
        <f t="shared" si="6"/>
        <v>59622.487496561582</v>
      </c>
      <c r="X12" s="7">
        <f t="shared" si="7"/>
        <v>59482.278675134134</v>
      </c>
      <c r="Y12" s="8">
        <f t="shared" si="8"/>
        <v>59341.888660370147</v>
      </c>
      <c r="Z12" s="6">
        <f t="shared" si="9"/>
        <v>59201.317879921946</v>
      </c>
      <c r="AA12" s="7">
        <f t="shared" si="10"/>
        <v>59060.566761992537</v>
      </c>
      <c r="AB12" s="8">
        <f t="shared" si="11"/>
        <v>58919.63573533421</v>
      </c>
      <c r="AC12" s="27">
        <f t="shared" si="12"/>
        <v>23.256794084045396</v>
      </c>
      <c r="AD12" s="13">
        <f t="shared" si="13"/>
        <v>46.625115086742881</v>
      </c>
      <c r="AE12" s="14">
        <f t="shared" si="14"/>
        <v>70.104197163664139</v>
      </c>
      <c r="AF12" s="27">
        <f t="shared" si="15"/>
        <v>93.693271730629931</v>
      </c>
      <c r="AG12" s="14">
        <f t="shared" si="16"/>
        <v>117.39156748117148</v>
      </c>
    </row>
    <row r="13" spans="1:34" x14ac:dyDescent="0.4">
      <c r="A13" s="47">
        <v>9</v>
      </c>
      <c r="B13" s="22">
        <f t="shared" si="21"/>
        <v>98768.834059513771</v>
      </c>
      <c r="C13" s="6">
        <f t="shared" si="0"/>
        <v>98741.380675091146</v>
      </c>
      <c r="D13" s="7">
        <f t="shared" si="0"/>
        <v>98713.626507298788</v>
      </c>
      <c r="E13" s="8">
        <f t="shared" si="0"/>
        <v>98685.571640680719</v>
      </c>
      <c r="F13" s="6">
        <f t="shared" si="0"/>
        <v>98657.216160696931</v>
      </c>
      <c r="G13" s="7">
        <f t="shared" si="0"/>
        <v>98628.560153723141</v>
      </c>
      <c r="H13" s="8">
        <f t="shared" si="0"/>
        <v>98599.603707050497</v>
      </c>
      <c r="I13" s="6">
        <f t="shared" si="0"/>
        <v>98570.34690888536</v>
      </c>
      <c r="J13" s="7">
        <f t="shared" si="0"/>
        <v>98540.789848349013</v>
      </c>
      <c r="K13" s="8">
        <f t="shared" si="0"/>
        <v>98510.932615477388</v>
      </c>
      <c r="L13" s="27">
        <f t="shared" si="22"/>
        <v>4.5922747776367032</v>
      </c>
      <c r="M13" s="13">
        <f t="shared" si="23"/>
        <v>9.3683129122855462</v>
      </c>
      <c r="N13" s="14">
        <f t="shared" si="24"/>
        <v>14.327959841344637</v>
      </c>
      <c r="O13" s="27">
        <f t="shared" si="25"/>
        <v>19.471056465012225</v>
      </c>
      <c r="P13" s="14">
        <f t="shared" si="26"/>
        <v>24.797439149908314</v>
      </c>
      <c r="R13" s="47">
        <v>54</v>
      </c>
      <c r="S13" s="22">
        <f t="shared" si="2"/>
        <v>58778.525229247316</v>
      </c>
      <c r="T13" s="6">
        <f t="shared" si="3"/>
        <v>58637.235673578936</v>
      </c>
      <c r="U13" s="7">
        <f t="shared" si="4"/>
        <v>58495.767498721543</v>
      </c>
      <c r="V13" s="8">
        <f t="shared" si="5"/>
        <v>58354.121135611756</v>
      </c>
      <c r="W13" s="6">
        <f t="shared" si="6"/>
        <v>58212.297015728946</v>
      </c>
      <c r="X13" s="7">
        <f t="shared" si="7"/>
        <v>58070.295571093979</v>
      </c>
      <c r="Y13" s="8">
        <f t="shared" si="8"/>
        <v>57928.117234267884</v>
      </c>
      <c r="Z13" s="6">
        <f t="shared" si="9"/>
        <v>57785.762438350539</v>
      </c>
      <c r="AA13" s="7">
        <f t="shared" si="10"/>
        <v>57643.231616979327</v>
      </c>
      <c r="AB13" s="8">
        <f t="shared" si="11"/>
        <v>57500.52520432786</v>
      </c>
      <c r="AC13" s="27">
        <f t="shared" si="12"/>
        <v>23.55818522532536</v>
      </c>
      <c r="AD13" s="13">
        <f t="shared" si="13"/>
        <v>47.225279132801006</v>
      </c>
      <c r="AE13" s="14">
        <f t="shared" si="14"/>
        <v>71.000506037100422</v>
      </c>
      <c r="AF13" s="27">
        <f t="shared" si="15"/>
        <v>94.883087578056802</v>
      </c>
      <c r="AG13" s="14">
        <f t="shared" si="16"/>
        <v>118.87224273831998</v>
      </c>
    </row>
    <row r="14" spans="1:34" x14ac:dyDescent="0.4">
      <c r="A14" s="47">
        <v>10</v>
      </c>
      <c r="B14" s="22">
        <f t="shared" si="21"/>
        <v>98480.775301220798</v>
      </c>
      <c r="C14" s="6">
        <f t="shared" si="0"/>
        <v>98450.317997443664</v>
      </c>
      <c r="D14" s="7">
        <f t="shared" si="0"/>
        <v>98419.560796924183</v>
      </c>
      <c r="E14" s="8">
        <f t="shared" si="0"/>
        <v>98388.503793354161</v>
      </c>
      <c r="F14" s="6">
        <f t="shared" si="0"/>
        <v>98357.147081338597</v>
      </c>
      <c r="G14" s="7">
        <f t="shared" si="0"/>
        <v>98325.490756395462</v>
      </c>
      <c r="H14" s="8">
        <f t="shared" si="0"/>
        <v>98293.534914955424</v>
      </c>
      <c r="I14" s="6">
        <f t="shared" si="0"/>
        <v>98261.279654361526</v>
      </c>
      <c r="J14" s="7">
        <f t="shared" si="0"/>
        <v>98228.725072868867</v>
      </c>
      <c r="K14" s="8">
        <f t="shared" si="0"/>
        <v>98195.871269644369</v>
      </c>
      <c r="L14" s="27">
        <f t="shared" si="22"/>
        <v>5.0928788027831615</v>
      </c>
      <c r="M14" s="13">
        <f t="shared" si="23"/>
        <v>10.368973883738363</v>
      </c>
      <c r="N14" s="14">
        <f t="shared" si="24"/>
        <v>15.828114256266417</v>
      </c>
      <c r="O14" s="27">
        <f t="shared" si="25"/>
        <v>21.470124410434437</v>
      </c>
      <c r="P14" s="14">
        <f t="shared" si="26"/>
        <v>27.294824316953964</v>
      </c>
      <c r="R14" s="47">
        <v>55</v>
      </c>
      <c r="S14" s="22">
        <f t="shared" si="2"/>
        <v>57357.643635104614</v>
      </c>
      <c r="T14" s="6">
        <f t="shared" si="3"/>
        <v>57214.587344551626</v>
      </c>
      <c r="U14" s="7">
        <f t="shared" si="4"/>
        <v>57071.356768443169</v>
      </c>
      <c r="V14" s="8">
        <f t="shared" si="5"/>
        <v>56927.952343084435</v>
      </c>
      <c r="W14" s="6">
        <f t="shared" si="6"/>
        <v>56784.37450531013</v>
      </c>
      <c r="X14" s="7">
        <f t="shared" si="7"/>
        <v>56640.623692483285</v>
      </c>
      <c r="Y14" s="8">
        <f t="shared" si="8"/>
        <v>56496.700342493801</v>
      </c>
      <c r="Z14" s="6">
        <f t="shared" si="9"/>
        <v>56352.60489375714</v>
      </c>
      <c r="AA14" s="7">
        <f t="shared" si="10"/>
        <v>56208.337785213072</v>
      </c>
      <c r="AB14" s="8">
        <f t="shared" si="11"/>
        <v>56063.899456324172</v>
      </c>
      <c r="AC14" s="27">
        <f t="shared" si="12"/>
        <v>23.852400315175146</v>
      </c>
      <c r="AD14" s="13">
        <f t="shared" si="13"/>
        <v>47.811057901353706</v>
      </c>
      <c r="AE14" s="14">
        <f t="shared" si="14"/>
        <v>71.875187468603144</v>
      </c>
      <c r="AF14" s="27">
        <f t="shared" si="15"/>
        <v>96.04400111785526</v>
      </c>
      <c r="AG14" s="14">
        <f t="shared" si="16"/>
        <v>120.31670835878776</v>
      </c>
    </row>
    <row r="15" spans="1:34" x14ac:dyDescent="0.4">
      <c r="A15" s="47">
        <v>11</v>
      </c>
      <c r="B15" s="22">
        <f t="shared" si="21"/>
        <v>98162.718344766399</v>
      </c>
      <c r="C15" s="6">
        <f t="shared" si="0"/>
        <v>98129.266399224507</v>
      </c>
      <c r="D15" s="7">
        <f t="shared" si="0"/>
        <v>98095.515534919148</v>
      </c>
      <c r="E15" s="8">
        <f t="shared" si="0"/>
        <v>98061.465854661306</v>
      </c>
      <c r="F15" s="6">
        <f t="shared" si="0"/>
        <v>98027.117462172188</v>
      </c>
      <c r="G15" s="7">
        <f t="shared" si="0"/>
        <v>97992.470462082958</v>
      </c>
      <c r="H15" s="8">
        <f t="shared" si="0"/>
        <v>97957.52495993441</v>
      </c>
      <c r="I15" s="6">
        <f t="shared" si="0"/>
        <v>97922.281062176582</v>
      </c>
      <c r="J15" s="7">
        <f t="shared" si="0"/>
        <v>97886.7388761685</v>
      </c>
      <c r="K15" s="8">
        <f t="shared" si="0"/>
        <v>97850.898510177838</v>
      </c>
      <c r="L15" s="27">
        <f t="shared" si="22"/>
        <v>5.5919314877137367</v>
      </c>
      <c r="M15" s="13">
        <f t="shared" si="23"/>
        <v>11.366476365299604</v>
      </c>
      <c r="N15" s="14">
        <f t="shared" si="24"/>
        <v>17.323447274258797</v>
      </c>
      <c r="O15" s="27">
        <f t="shared" si="25"/>
        <v>23.462652347974654</v>
      </c>
      <c r="P15" s="14">
        <f t="shared" si="26"/>
        <v>29.783895216100063</v>
      </c>
      <c r="R15" s="47">
        <v>56</v>
      </c>
      <c r="S15" s="22">
        <f t="shared" si="2"/>
        <v>55919.290347074682</v>
      </c>
      <c r="T15" s="6">
        <f t="shared" si="3"/>
        <v>55774.510897969012</v>
      </c>
      <c r="U15" s="7">
        <f t="shared" si="4"/>
        <v>55629.561550030485</v>
      </c>
      <c r="V15" s="8">
        <f t="shared" si="5"/>
        <v>55484.442744799933</v>
      </c>
      <c r="W15" s="6">
        <f t="shared" si="6"/>
        <v>55339.154924334412</v>
      </c>
      <c r="X15" s="7">
        <f t="shared" si="7"/>
        <v>55193.698531205817</v>
      </c>
      <c r="Y15" s="8">
        <f t="shared" si="8"/>
        <v>55048.074008499556</v>
      </c>
      <c r="Z15" s="6">
        <f t="shared" si="9"/>
        <v>54902.281799813165</v>
      </c>
      <c r="AA15" s="7">
        <f t="shared" si="10"/>
        <v>54756.322349255024</v>
      </c>
      <c r="AB15" s="8">
        <f t="shared" si="11"/>
        <v>54610.196101442911</v>
      </c>
      <c r="AC15" s="27">
        <f t="shared" si="12"/>
        <v>24.139349732822666</v>
      </c>
      <c r="AD15" s="13">
        <f t="shared" si="13"/>
        <v>48.382272958511749</v>
      </c>
      <c r="AE15" s="14">
        <f t="shared" si="14"/>
        <v>72.727975021731254</v>
      </c>
      <c r="AF15" s="27">
        <f t="shared" si="15"/>
        <v>97.175658724514506</v>
      </c>
      <c r="AG15" s="14">
        <f t="shared" si="16"/>
        <v>121.72452434435399</v>
      </c>
    </row>
    <row r="16" spans="1:34" x14ac:dyDescent="0.4">
      <c r="A16" s="47">
        <v>12</v>
      </c>
      <c r="B16" s="22">
        <f t="shared" si="21"/>
        <v>97814.760073380574</v>
      </c>
      <c r="C16" s="6">
        <f t="shared" si="0"/>
        <v>97778.323675860622</v>
      </c>
      <c r="D16" s="7">
        <f t="shared" si="0"/>
        <v>97741.589428609586</v>
      </c>
      <c r="E16" s="8">
        <f t="shared" si="0"/>
        <v>97704.55744352637</v>
      </c>
      <c r="F16" s="6">
        <f t="shared" si="0"/>
        <v>97667.227833416793</v>
      </c>
      <c r="G16" s="7">
        <f t="shared" si="0"/>
        <v>97629.600711993335</v>
      </c>
      <c r="H16" s="8">
        <f t="shared" si="0"/>
        <v>97591.676193874737</v>
      </c>
      <c r="I16" s="6">
        <f t="shared" si="0"/>
        <v>97553.454394585657</v>
      </c>
      <c r="J16" s="7">
        <f t="shared" si="0"/>
        <v>97514.935430556332</v>
      </c>
      <c r="K16" s="8">
        <f t="shared" si="0"/>
        <v>97476.119419122173</v>
      </c>
      <c r="L16" s="27">
        <f t="shared" si="22"/>
        <v>6.089280816140672</v>
      </c>
      <c r="M16" s="13">
        <f t="shared" si="23"/>
        <v>12.360516508055298</v>
      </c>
      <c r="N16" s="14">
        <f t="shared" si="24"/>
        <v>18.813503402392598</v>
      </c>
      <c r="O16" s="27">
        <f t="shared" si="25"/>
        <v>25.448033334323554</v>
      </c>
      <c r="P16" s="14">
        <f t="shared" si="26"/>
        <v>32.263893652238039</v>
      </c>
      <c r="R16" s="47">
        <v>57</v>
      </c>
      <c r="S16" s="22">
        <f t="shared" si="2"/>
        <v>54463.903501502711</v>
      </c>
      <c r="T16" s="6">
        <f t="shared" si="3"/>
        <v>54317.444995067068</v>
      </c>
      <c r="U16" s="7">
        <f t="shared" si="4"/>
        <v>54170.821028273982</v>
      </c>
      <c r="V16" s="8">
        <f t="shared" si="5"/>
        <v>54024.032047765511</v>
      </c>
      <c r="W16" s="6">
        <f t="shared" si="6"/>
        <v>53877.078500686301</v>
      </c>
      <c r="X16" s="7">
        <f t="shared" si="7"/>
        <v>53729.960834682388</v>
      </c>
      <c r="Y16" s="8">
        <f t="shared" si="8"/>
        <v>53582.679497899655</v>
      </c>
      <c r="Z16" s="6">
        <f t="shared" si="9"/>
        <v>53435.234938982649</v>
      </c>
      <c r="AA16" s="7">
        <f t="shared" si="10"/>
        <v>53287.627607073016</v>
      </c>
      <c r="AB16" s="8">
        <f t="shared" si="11"/>
        <v>53139.857951808292</v>
      </c>
      <c r="AC16" s="27">
        <f t="shared" si="12"/>
        <v>24.418946070700258</v>
      </c>
      <c r="AD16" s="13">
        <f t="shared" si="13"/>
        <v>48.938750306638212</v>
      </c>
      <c r="AE16" s="14">
        <f t="shared" si="14"/>
        <v>73.558608929133698</v>
      </c>
      <c r="AF16" s="27">
        <f t="shared" si="15"/>
        <v>98.277715684163013</v>
      </c>
      <c r="AG16" s="14">
        <f t="shared" si="16"/>
        <v>123.09526186063431</v>
      </c>
    </row>
    <row r="17" spans="1:33" x14ac:dyDescent="0.4">
      <c r="A17" s="47">
        <v>13</v>
      </c>
      <c r="B17" s="22">
        <f t="shared" si="21"/>
        <v>97437.00647852353</v>
      </c>
      <c r="C17" s="6">
        <f t="shared" si="0"/>
        <v>97397.596727905169</v>
      </c>
      <c r="D17" s="7">
        <f t="shared" si="0"/>
        <v>97357.890287316026</v>
      </c>
      <c r="E17" s="8">
        <f t="shared" si="0"/>
        <v>97317.887277708825</v>
      </c>
      <c r="F17" s="6">
        <f t="shared" si="0"/>
        <v>97277.587820939661</v>
      </c>
      <c r="G17" s="7">
        <f t="shared" si="0"/>
        <v>97236.992039767661</v>
      </c>
      <c r="H17" s="8">
        <f t="shared" si="0"/>
        <v>97196.100057854623</v>
      </c>
      <c r="I17" s="6">
        <f t="shared" si="0"/>
        <v>97154.911999764619</v>
      </c>
      <c r="J17" s="7">
        <f t="shared" si="0"/>
        <v>97113.42799096361</v>
      </c>
      <c r="K17" s="8">
        <f t="shared" si="0"/>
        <v>97071.648157819072</v>
      </c>
      <c r="L17" s="27">
        <f t="shared" si="22"/>
        <v>6.5847752906429378</v>
      </c>
      <c r="M17" s="13">
        <f t="shared" si="23"/>
        <v>13.350791517737889</v>
      </c>
      <c r="N17" s="14">
        <f t="shared" si="24"/>
        <v>20.297828755141381</v>
      </c>
      <c r="O17" s="27">
        <f t="shared" si="25"/>
        <v>27.42566260320018</v>
      </c>
      <c r="P17" s="14">
        <f t="shared" si="26"/>
        <v>34.734064193824452</v>
      </c>
      <c r="R17" s="47">
        <v>58</v>
      </c>
      <c r="S17" s="22">
        <f t="shared" si="2"/>
        <v>52991.926423320489</v>
      </c>
      <c r="T17" s="6">
        <f t="shared" si="3"/>
        <v>52843.833472234714</v>
      </c>
      <c r="U17" s="7">
        <f t="shared" si="4"/>
        <v>52695.579549667746</v>
      </c>
      <c r="V17" s="8">
        <f t="shared" si="5"/>
        <v>52547.165107226778</v>
      </c>
      <c r="W17" s="6">
        <f t="shared" si="6"/>
        <v>52398.590597007911</v>
      </c>
      <c r="X17" s="7">
        <f t="shared" si="7"/>
        <v>52249.856471594889</v>
      </c>
      <c r="Y17" s="8">
        <f t="shared" si="8"/>
        <v>52100.963184057626</v>
      </c>
      <c r="Z17" s="6">
        <f t="shared" si="9"/>
        <v>51951.911187950936</v>
      </c>
      <c r="AA17" s="7">
        <f t="shared" si="10"/>
        <v>51802.700937313028</v>
      </c>
      <c r="AB17" s="8">
        <f t="shared" si="11"/>
        <v>51653.332886664197</v>
      </c>
      <c r="AC17" s="27">
        <f t="shared" si="12"/>
        <v>24.691104161053772</v>
      </c>
      <c r="AD17" s="13">
        <f t="shared" si="13"/>
        <v>49.480320437340197</v>
      </c>
      <c r="AE17" s="14">
        <f t="shared" si="14"/>
        <v>74.366836171680916</v>
      </c>
      <c r="AF17" s="27">
        <f t="shared" si="15"/>
        <v>99.349836299576054</v>
      </c>
      <c r="AG17" s="14">
        <f t="shared" si="16"/>
        <v>124.4285033676997</v>
      </c>
    </row>
    <row r="18" spans="1:33" x14ac:dyDescent="0.4">
      <c r="A18" s="47">
        <v>14</v>
      </c>
      <c r="B18" s="22">
        <f t="shared" si="21"/>
        <v>97029.572627599642</v>
      </c>
      <c r="C18" s="6">
        <f t="shared" si="0"/>
        <v>96987.201528474674</v>
      </c>
      <c r="D18" s="7">
        <f t="shared" si="0"/>
        <v>96944.534989513893</v>
      </c>
      <c r="E18" s="8">
        <f t="shared" si="0"/>
        <v>96901.573140686945</v>
      </c>
      <c r="F18" s="6">
        <f t="shared" si="0"/>
        <v>96858.316112863104</v>
      </c>
      <c r="G18" s="7">
        <f t="shared" si="0"/>
        <v>96814.764037810775</v>
      </c>
      <c r="H18" s="8">
        <f t="shared" si="0"/>
        <v>96770.917048197123</v>
      </c>
      <c r="I18" s="6">
        <f t="shared" si="0"/>
        <v>96726.775277587687</v>
      </c>
      <c r="J18" s="7">
        <f t="shared" si="0"/>
        <v>96682.338860445932</v>
      </c>
      <c r="K18" s="8">
        <f t="shared" si="0"/>
        <v>96637.607932132931</v>
      </c>
      <c r="L18" s="27">
        <f t="shared" si="22"/>
        <v>7.0782639788048982</v>
      </c>
      <c r="M18" s="13">
        <f t="shared" si="23"/>
        <v>14.33699974699266</v>
      </c>
      <c r="N18" s="14">
        <f t="shared" si="24"/>
        <v>21.775971192621</v>
      </c>
      <c r="O18" s="27">
        <f t="shared" si="25"/>
        <v>29.394937749562814</v>
      </c>
      <c r="P18" s="14">
        <f t="shared" si="26"/>
        <v>37.193654402979519</v>
      </c>
      <c r="R18" s="47">
        <v>59</v>
      </c>
      <c r="S18" s="22">
        <f t="shared" si="2"/>
        <v>51503.807491005413</v>
      </c>
      <c r="T18" s="6">
        <f t="shared" si="3"/>
        <v>51354.125205817014</v>
      </c>
      <c r="U18" s="7">
        <f t="shared" si="4"/>
        <v>51204.28648705715</v>
      </c>
      <c r="V18" s="8">
        <f t="shared" si="5"/>
        <v>51054.291791160576</v>
      </c>
      <c r="W18" s="6">
        <f t="shared" si="6"/>
        <v>50904.141575037145</v>
      </c>
      <c r="X18" s="7">
        <f t="shared" si="7"/>
        <v>50753.836296070418</v>
      </c>
      <c r="Y18" s="8">
        <f t="shared" si="8"/>
        <v>50603.376412116377</v>
      </c>
      <c r="Z18" s="6">
        <f t="shared" si="9"/>
        <v>50452.762381501925</v>
      </c>
      <c r="AA18" s="7">
        <f t="shared" si="10"/>
        <v>50301.994663023521</v>
      </c>
      <c r="AB18" s="8">
        <f t="shared" si="11"/>
        <v>50151.073715945735</v>
      </c>
      <c r="AC18" s="27">
        <f t="shared" si="12"/>
        <v>24.955741101889544</v>
      </c>
      <c r="AD18" s="13">
        <f t="shared" si="13"/>
        <v>50.006818383112659</v>
      </c>
      <c r="AE18" s="14">
        <f t="shared" si="14"/>
        <v>75.152410555522692</v>
      </c>
      <c r="AF18" s="27">
        <f t="shared" si="15"/>
        <v>100.39169399243019</v>
      </c>
      <c r="AG18" s="14">
        <f t="shared" si="16"/>
        <v>125.72384274727574</v>
      </c>
    </row>
    <row r="19" spans="1:33" x14ac:dyDescent="0.4">
      <c r="A19" s="47">
        <v>15</v>
      </c>
      <c r="B19" s="22">
        <f t="shared" si="21"/>
        <v>96592.582628906835</v>
      </c>
      <c r="C19" s="6">
        <f t="shared" si="0"/>
        <v>96547.263087922503</v>
      </c>
      <c r="D19" s="7">
        <f t="shared" si="0"/>
        <v>96501.649447231146</v>
      </c>
      <c r="E19" s="8">
        <f t="shared" si="0"/>
        <v>96455.741845779805</v>
      </c>
      <c r="F19" s="6">
        <f t="shared" si="0"/>
        <v>96409.540423411017</v>
      </c>
      <c r="G19" s="7">
        <f t="shared" si="0"/>
        <v>96363.045320862293</v>
      </c>
      <c r="H19" s="8">
        <f t="shared" si="0"/>
        <v>96316.256679765822</v>
      </c>
      <c r="I19" s="6">
        <f t="shared" si="0"/>
        <v>96269.174642647878</v>
      </c>
      <c r="J19" s="7">
        <f t="shared" si="0"/>
        <v>96221.799352928545</v>
      </c>
      <c r="K19" s="8">
        <f t="shared" si="0"/>
        <v>96174.130954921129</v>
      </c>
      <c r="L19" s="27">
        <f t="shared" si="22"/>
        <v>7.5695965591894492</v>
      </c>
      <c r="M19" s="13">
        <f t="shared" si="23"/>
        <v>15.318840787240333</v>
      </c>
      <c r="N19" s="14">
        <f t="shared" si="24"/>
        <v>23.247480458325299</v>
      </c>
      <c r="O19" s="27">
        <f t="shared" si="25"/>
        <v>31.355258913137732</v>
      </c>
      <c r="P19" s="14">
        <f t="shared" si="26"/>
        <v>39.641915064701607</v>
      </c>
      <c r="R19" s="47">
        <v>60</v>
      </c>
      <c r="S19" s="22">
        <f t="shared" si="2"/>
        <v>50000.000000000015</v>
      </c>
      <c r="T19" s="6">
        <f t="shared" si="3"/>
        <v>49848.773975383032</v>
      </c>
      <c r="U19" s="7">
        <f t="shared" si="4"/>
        <v>49697.396102755527</v>
      </c>
      <c r="V19" s="8">
        <f t="shared" si="5"/>
        <v>49545.866843240758</v>
      </c>
      <c r="W19" s="6">
        <f t="shared" si="6"/>
        <v>49394.186658423103</v>
      </c>
      <c r="X19" s="7">
        <f t="shared" si="7"/>
        <v>49242.35601034671</v>
      </c>
      <c r="Y19" s="8">
        <f t="shared" si="8"/>
        <v>49090.375361514096</v>
      </c>
      <c r="Z19" s="6">
        <f t="shared" si="9"/>
        <v>48938.245174884629</v>
      </c>
      <c r="AA19" s="7">
        <f t="shared" si="10"/>
        <v>48785.965913873275</v>
      </c>
      <c r="AB19" s="8">
        <f t="shared" si="11"/>
        <v>48633.53804234905</v>
      </c>
      <c r="AC19" s="27">
        <f t="shared" si="12"/>
        <v>25.212776282235609</v>
      </c>
      <c r="AD19" s="13">
        <f t="shared" si="13"/>
        <v>50.518083767576172</v>
      </c>
      <c r="AE19" s="14">
        <f t="shared" si="14"/>
        <v>75.915092787090543</v>
      </c>
      <c r="AF19" s="27">
        <f t="shared" si="15"/>
        <v>101.40297140277744</v>
      </c>
      <c r="AG19" s="14">
        <f t="shared" si="16"/>
        <v>126.98088542643563</v>
      </c>
    </row>
    <row r="20" spans="1:33" x14ac:dyDescent="0.4">
      <c r="A20" s="47">
        <v>16</v>
      </c>
      <c r="B20" s="22">
        <f t="shared" si="21"/>
        <v>96126.169593831888</v>
      </c>
      <c r="C20" s="6">
        <f t="shared" si="21"/>
        <v>96077.915415759402</v>
      </c>
      <c r="D20" s="7">
        <f t="shared" si="21"/>
        <v>96029.368567694313</v>
      </c>
      <c r="E20" s="8">
        <f t="shared" si="21"/>
        <v>95980.529197518699</v>
      </c>
      <c r="F20" s="6">
        <f t="shared" si="21"/>
        <v>95931.397454005753</v>
      </c>
      <c r="G20" s="7">
        <f t="shared" si="21"/>
        <v>95881.973486819305</v>
      </c>
      <c r="H20" s="8">
        <f t="shared" si="21"/>
        <v>95832.257446513322</v>
      </c>
      <c r="I20" s="6">
        <f t="shared" si="21"/>
        <v>95782.249484531494</v>
      </c>
      <c r="J20" s="7">
        <f t="shared" si="21"/>
        <v>95731.949753206718</v>
      </c>
      <c r="K20" s="8">
        <f t="shared" si="21"/>
        <v>95681.358405760737</v>
      </c>
      <c r="L20" s="27">
        <f t="shared" si="22"/>
        <v>8.0586233671328955</v>
      </c>
      <c r="M20" s="13">
        <f t="shared" si="23"/>
        <v>16.296015560184969</v>
      </c>
      <c r="N20" s="14">
        <f t="shared" si="24"/>
        <v>24.711908316281551</v>
      </c>
      <c r="O20" s="27">
        <f t="shared" si="25"/>
        <v>33.306028961102129</v>
      </c>
      <c r="P20" s="14">
        <f t="shared" si="26"/>
        <v>42.078100415074005</v>
      </c>
      <c r="R20" s="47">
        <v>61</v>
      </c>
      <c r="S20" s="22">
        <f t="shared" si="2"/>
        <v>48480.962024633714</v>
      </c>
      <c r="T20" s="6">
        <f t="shared" si="3"/>
        <v>48328.238325500235</v>
      </c>
      <c r="U20" s="7">
        <f t="shared" si="4"/>
        <v>48175.367410171515</v>
      </c>
      <c r="V20" s="8">
        <f t="shared" si="5"/>
        <v>48022.34974431889</v>
      </c>
      <c r="W20" s="6">
        <f t="shared" si="6"/>
        <v>47869.185794060686</v>
      </c>
      <c r="X20" s="7">
        <f t="shared" si="7"/>
        <v>47715.876025960839</v>
      </c>
      <c r="Y20" s="8">
        <f t="shared" si="8"/>
        <v>47562.420907027532</v>
      </c>
      <c r="Z20" s="6">
        <f t="shared" si="9"/>
        <v>47408.820904711625</v>
      </c>
      <c r="AA20" s="7">
        <f t="shared" si="10"/>
        <v>47255.076486905404</v>
      </c>
      <c r="AB20" s="8">
        <f t="shared" si="11"/>
        <v>47101.188121940999</v>
      </c>
      <c r="AC20" s="27">
        <f t="shared" si="12"/>
        <v>25.462131406683511</v>
      </c>
      <c r="AD20" s="13">
        <f t="shared" si="13"/>
        <v>51.013960854343168</v>
      </c>
      <c r="AE20" s="14">
        <f t="shared" si="14"/>
        <v>76.65465054598917</v>
      </c>
      <c r="AF20" s="27">
        <f t="shared" si="15"/>
        <v>102.38336048572273</v>
      </c>
      <c r="AG20" s="14">
        <f t="shared" si="16"/>
        <v>128.19924849780364</v>
      </c>
    </row>
    <row r="21" spans="1:33" x14ac:dyDescent="0.4">
      <c r="A21" s="47">
        <v>17</v>
      </c>
      <c r="B21" s="22">
        <f t="shared" si="21"/>
        <v>95630.475596303542</v>
      </c>
      <c r="C21" s="6">
        <f t="shared" si="21"/>
        <v>95579.301479833011</v>
      </c>
      <c r="D21" s="7">
        <f t="shared" si="21"/>
        <v>95527.836212234368</v>
      </c>
      <c r="E21" s="8">
        <f t="shared" si="21"/>
        <v>95476.079950279745</v>
      </c>
      <c r="F21" s="6">
        <f t="shared" si="21"/>
        <v>95424.032851627693</v>
      </c>
      <c r="G21" s="7">
        <f t="shared" si="21"/>
        <v>95371.695074822695</v>
      </c>
      <c r="H21" s="8">
        <f t="shared" si="21"/>
        <v>95319.066779294706</v>
      </c>
      <c r="I21" s="6">
        <f t="shared" si="21"/>
        <v>95266.148125358624</v>
      </c>
      <c r="J21" s="7">
        <f t="shared" si="21"/>
        <v>95212.939274213873</v>
      </c>
      <c r="K21" s="8">
        <f t="shared" si="21"/>
        <v>95159.440387943818</v>
      </c>
      <c r="L21" s="27">
        <f t="shared" si="22"/>
        <v>8.5451954403342825</v>
      </c>
      <c r="M21" s="13">
        <f t="shared" si="23"/>
        <v>17.268226408930786</v>
      </c>
      <c r="N21" s="14">
        <f t="shared" si="24"/>
        <v>26.168808687572891</v>
      </c>
      <c r="O21" s="27">
        <f t="shared" si="25"/>
        <v>35.246653669999432</v>
      </c>
      <c r="P21" s="14">
        <f t="shared" si="26"/>
        <v>44.501468368442147</v>
      </c>
      <c r="R21" s="47">
        <v>62</v>
      </c>
      <c r="S21" s="22">
        <f t="shared" si="2"/>
        <v>46947.156278589086</v>
      </c>
      <c r="T21" s="6">
        <f t="shared" si="3"/>
        <v>46792.981426057333</v>
      </c>
      <c r="U21" s="7">
        <f t="shared" si="4"/>
        <v>46638.664033989124</v>
      </c>
      <c r="V21" s="8">
        <f t="shared" si="5"/>
        <v>46484.204572461982</v>
      </c>
      <c r="W21" s="6">
        <f t="shared" si="6"/>
        <v>46329.603511986177</v>
      </c>
      <c r="X21" s="7">
        <f t="shared" si="7"/>
        <v>46174.861323503384</v>
      </c>
      <c r="Y21" s="8">
        <f t="shared" si="8"/>
        <v>46019.978478385172</v>
      </c>
      <c r="Z21" s="6">
        <f t="shared" si="9"/>
        <v>45864.955448431487</v>
      </c>
      <c r="AA21" s="7">
        <f t="shared" si="10"/>
        <v>45709.792705869426</v>
      </c>
      <c r="AB21" s="8">
        <f t="shared" si="11"/>
        <v>45554.490723351548</v>
      </c>
      <c r="AC21" s="27">
        <f t="shared" si="12"/>
        <v>25.703730519248893</v>
      </c>
      <c r="AD21" s="13">
        <f t="shared" si="13"/>
        <v>51.49429859445263</v>
      </c>
      <c r="AE21" s="14">
        <f t="shared" si="14"/>
        <v>77.370858555763334</v>
      </c>
      <c r="AF21" s="27">
        <f t="shared" si="15"/>
        <v>103.3325626052565</v>
      </c>
      <c r="AG21" s="14">
        <f t="shared" si="16"/>
        <v>129.37856083618408</v>
      </c>
    </row>
    <row r="22" spans="1:33" x14ac:dyDescent="0.4">
      <c r="A22" s="47">
        <v>18</v>
      </c>
      <c r="B22" s="22">
        <f t="shared" si="21"/>
        <v>95105.651629515356</v>
      </c>
      <c r="C22" s="6">
        <f t="shared" si="21"/>
        <v>95051.573162778368</v>
      </c>
      <c r="D22" s="7">
        <f t="shared" si="21"/>
        <v>94997.205152465249</v>
      </c>
      <c r="E22" s="8">
        <f t="shared" si="21"/>
        <v>94942.547764190385</v>
      </c>
      <c r="F22" s="6">
        <f t="shared" si="21"/>
        <v>94887.601164449647</v>
      </c>
      <c r="G22" s="7">
        <f t="shared" si="21"/>
        <v>94832.365520619933</v>
      </c>
      <c r="H22" s="8">
        <f t="shared" si="21"/>
        <v>94776.841000958564</v>
      </c>
      <c r="I22" s="6">
        <f t="shared" si="21"/>
        <v>94721.027774602888</v>
      </c>
      <c r="J22" s="7">
        <f t="shared" si="21"/>
        <v>94664.926011569638</v>
      </c>
      <c r="K22" s="8">
        <f t="shared" si="21"/>
        <v>94608.535882754528</v>
      </c>
      <c r="L22" s="27">
        <f t="shared" si="22"/>
        <v>9.0291645642246294</v>
      </c>
      <c r="M22" s="13">
        <f t="shared" si="23"/>
        <v>18.235177188629677</v>
      </c>
      <c r="N22" s="14">
        <f t="shared" si="24"/>
        <v>27.61773778623683</v>
      </c>
      <c r="O22" s="27">
        <f t="shared" si="25"/>
        <v>37.176541906748753</v>
      </c>
      <c r="P22" s="14">
        <f t="shared" si="26"/>
        <v>46.911280743448515</v>
      </c>
      <c r="R22" s="47">
        <v>63</v>
      </c>
      <c r="S22" s="22">
        <f t="shared" si="2"/>
        <v>45399.049973954679</v>
      </c>
      <c r="T22" s="6">
        <f t="shared" si="3"/>
        <v>45243.470931178264</v>
      </c>
      <c r="U22" s="7">
        <f t="shared" si="4"/>
        <v>45087.754068943083</v>
      </c>
      <c r="V22" s="8">
        <f t="shared" si="5"/>
        <v>44931.899861589678</v>
      </c>
      <c r="W22" s="6">
        <f t="shared" si="6"/>
        <v>44775.90878387697</v>
      </c>
      <c r="X22" s="7">
        <f t="shared" si="7"/>
        <v>44619.78131098087</v>
      </c>
      <c r="Y22" s="8">
        <f t="shared" si="8"/>
        <v>44463.517918492747</v>
      </c>
      <c r="Z22" s="6">
        <f t="shared" si="9"/>
        <v>44307.119082417965</v>
      </c>
      <c r="AA22" s="7">
        <f t="shared" si="10"/>
        <v>44150.58527917452</v>
      </c>
      <c r="AB22" s="8">
        <f t="shared" si="11"/>
        <v>43993.916985591524</v>
      </c>
      <c r="AC22" s="27">
        <f t="shared" si="12"/>
        <v>25.937500026499038</v>
      </c>
      <c r="AD22" s="13">
        <f t="shared" si="13"/>
        <v>51.958950672373248</v>
      </c>
      <c r="AE22" s="14">
        <f t="shared" si="14"/>
        <v>78.063498652511953</v>
      </c>
      <c r="AF22" s="27">
        <f t="shared" si="15"/>
        <v>104.25028862521413</v>
      </c>
      <c r="AG22" s="14">
        <f t="shared" si="16"/>
        <v>130.51846321161702</v>
      </c>
    </row>
    <row r="23" spans="1:33" x14ac:dyDescent="0.4">
      <c r="A23" s="47">
        <v>19</v>
      </c>
      <c r="B23" s="22">
        <f t="shared" si="21"/>
        <v>94551.857559931683</v>
      </c>
      <c r="C23" s="6">
        <f t="shared" si="21"/>
        <v>94494.891215753087</v>
      </c>
      <c r="D23" s="7">
        <f t="shared" si="21"/>
        <v>94437.637023748117</v>
      </c>
      <c r="E23" s="8">
        <f t="shared" si="21"/>
        <v>94380.095158322947</v>
      </c>
      <c r="F23" s="6">
        <f t="shared" si="21"/>
        <v>94322.265794760096</v>
      </c>
      <c r="G23" s="7">
        <f t="shared" si="21"/>
        <v>94264.149109217848</v>
      </c>
      <c r="H23" s="8">
        <f t="shared" si="21"/>
        <v>94205.745278729664</v>
      </c>
      <c r="I23" s="6">
        <f t="shared" si="21"/>
        <v>94147.054481203799</v>
      </c>
      <c r="J23" s="7">
        <f t="shared" si="21"/>
        <v>94088.07689542255</v>
      </c>
      <c r="K23" s="8">
        <f t="shared" si="21"/>
        <v>94028.812701041898</v>
      </c>
      <c r="L23" s="27">
        <f t="shared" si="22"/>
        <v>9.5103833171215229</v>
      </c>
      <c r="M23" s="13">
        <f t="shared" si="23"/>
        <v>19.196573356708541</v>
      </c>
      <c r="N23" s="14">
        <f t="shared" si="24"/>
        <v>29.058254254430722</v>
      </c>
      <c r="O23" s="27">
        <f t="shared" si="25"/>
        <v>39.095105808693916</v>
      </c>
      <c r="P23" s="14">
        <f t="shared" si="26"/>
        <v>49.306803487901561</v>
      </c>
      <c r="R23" s="47">
        <v>64</v>
      </c>
      <c r="S23" s="22">
        <f t="shared" si="2"/>
        <v>43837.114678907747</v>
      </c>
      <c r="T23" s="6">
        <f t="shared" si="3"/>
        <v>43680.178836770232</v>
      </c>
      <c r="U23" s="7">
        <f t="shared" si="4"/>
        <v>43523.109937232752</v>
      </c>
      <c r="V23" s="8">
        <f t="shared" si="5"/>
        <v>43365.908458754442</v>
      </c>
      <c r="W23" s="6">
        <f t="shared" si="6"/>
        <v>43208.574880198234</v>
      </c>
      <c r="X23" s="7">
        <f t="shared" si="7"/>
        <v>43051.109680829526</v>
      </c>
      <c r="Y23" s="8">
        <f t="shared" si="8"/>
        <v>42893.51334031461</v>
      </c>
      <c r="Z23" s="6">
        <f t="shared" si="9"/>
        <v>42735.786338719226</v>
      </c>
      <c r="AA23" s="7">
        <f t="shared" si="10"/>
        <v>42577.929156507264</v>
      </c>
      <c r="AB23" s="8">
        <f t="shared" si="11"/>
        <v>42419.942274539011</v>
      </c>
      <c r="AC23" s="27">
        <f t="shared" si="12"/>
        <v>26.163368719982827</v>
      </c>
      <c r="AD23" s="13">
        <f t="shared" si="13"/>
        <v>52.40777555058321</v>
      </c>
      <c r="AE23" s="14">
        <f t="shared" si="14"/>
        <v>78.732359851352157</v>
      </c>
      <c r="AF23" s="27">
        <f t="shared" si="15"/>
        <v>105.13625899736053</v>
      </c>
      <c r="AG23" s="14">
        <f t="shared" si="16"/>
        <v>131.61860839879319</v>
      </c>
    </row>
    <row r="24" spans="1:33" x14ac:dyDescent="0.4">
      <c r="A24" s="47">
        <v>20</v>
      </c>
      <c r="B24" s="22">
        <f t="shared" si="21"/>
        <v>93969.262078590837</v>
      </c>
      <c r="C24" s="6">
        <f t="shared" si="21"/>
        <v>93909.425209470908</v>
      </c>
      <c r="D24" s="7">
        <f t="shared" si="21"/>
        <v>93849.30227595559</v>
      </c>
      <c r="E24" s="8">
        <f t="shared" si="21"/>
        <v>93788.893461189757</v>
      </c>
      <c r="F24" s="6">
        <f t="shared" si="21"/>
        <v>93728.198949189144</v>
      </c>
      <c r="G24" s="7">
        <f t="shared" si="21"/>
        <v>93667.218924839763</v>
      </c>
      <c r="H24" s="8">
        <f t="shared" si="21"/>
        <v>93605.953573897321</v>
      </c>
      <c r="I24" s="6">
        <f t="shared" si="21"/>
        <v>93544.403082986741</v>
      </c>
      <c r="J24" s="7">
        <f t="shared" si="21"/>
        <v>93482.567639601446</v>
      </c>
      <c r="K24" s="8">
        <f t="shared" si="21"/>
        <v>93420.447432102956</v>
      </c>
      <c r="L24" s="27">
        <f t="shared" si="22"/>
        <v>9.9887051151290507</v>
      </c>
      <c r="M24" s="13">
        <f t="shared" si="23"/>
        <v>20.15212206258002</v>
      </c>
      <c r="N24" s="14">
        <f t="shared" si="24"/>
        <v>30.489919296886001</v>
      </c>
      <c r="O24" s="27">
        <f t="shared" si="25"/>
        <v>41.001760962690241</v>
      </c>
      <c r="P24" s="14">
        <f t="shared" si="26"/>
        <v>51.687306902362252</v>
      </c>
      <c r="R24" s="47">
        <v>65</v>
      </c>
      <c r="S24" s="22">
        <f t="shared" si="2"/>
        <v>42261.826174069945</v>
      </c>
      <c r="T24" s="6">
        <f t="shared" si="3"/>
        <v>42103.581336749114</v>
      </c>
      <c r="U24" s="7">
        <f t="shared" si="4"/>
        <v>41945.208244617708</v>
      </c>
      <c r="V24" s="8">
        <f t="shared" si="5"/>
        <v>41786.707380107684</v>
      </c>
      <c r="W24" s="6">
        <f t="shared" si="6"/>
        <v>41628.079226040114</v>
      </c>
      <c r="X24" s="7">
        <f t="shared" si="7"/>
        <v>41469.324265623916</v>
      </c>
      <c r="Y24" s="8">
        <f t="shared" si="8"/>
        <v>41310.442982454195</v>
      </c>
      <c r="Z24" s="6">
        <f t="shared" si="9"/>
        <v>41151.435860510865</v>
      </c>
      <c r="AA24" s="7">
        <f t="shared" si="10"/>
        <v>40992.303384157276</v>
      </c>
      <c r="AB24" s="8">
        <f t="shared" si="11"/>
        <v>40833.046038138476</v>
      </c>
      <c r="AC24" s="27">
        <f t="shared" si="12"/>
        <v>26.381267797898545</v>
      </c>
      <c r="AD24" s="13">
        <f t="shared" si="13"/>
        <v>52.840636512672972</v>
      </c>
      <c r="AE24" s="14">
        <f t="shared" si="14"/>
        <v>79.377238410684186</v>
      </c>
      <c r="AF24" s="27">
        <f t="shared" si="15"/>
        <v>105.99020384653841</v>
      </c>
      <c r="AG24" s="14">
        <f t="shared" si="16"/>
        <v>132.67866128283413</v>
      </c>
    </row>
    <row r="25" spans="1:33" x14ac:dyDescent="0.4">
      <c r="A25" s="47">
        <v>21</v>
      </c>
      <c r="B25" s="22">
        <f t="shared" si="21"/>
        <v>93358.04264972017</v>
      </c>
      <c r="C25" s="6">
        <f t="shared" si="21"/>
        <v>93295.353482548904</v>
      </c>
      <c r="D25" s="7">
        <f t="shared" si="21"/>
        <v>93232.380121551221</v>
      </c>
      <c r="E25" s="8">
        <f t="shared" si="21"/>
        <v>93169.122758554891</v>
      </c>
      <c r="F25" s="6">
        <f t="shared" si="21"/>
        <v>93105.581586252825</v>
      </c>
      <c r="G25" s="7">
        <f t="shared" si="21"/>
        <v>93041.756798202463</v>
      </c>
      <c r="H25" s="8">
        <f t="shared" si="21"/>
        <v>92977.648588825134</v>
      </c>
      <c r="I25" s="6">
        <f t="shared" si="21"/>
        <v>92913.257153405619</v>
      </c>
      <c r="J25" s="7">
        <f t="shared" si="21"/>
        <v>92848.582688091352</v>
      </c>
      <c r="K25" s="8">
        <f t="shared" si="21"/>
        <v>92783.625389891997</v>
      </c>
      <c r="L25" s="27">
        <f t="shared" si="22"/>
        <v>10.463984256799449</v>
      </c>
      <c r="M25" s="13">
        <f t="shared" si="23"/>
        <v>21.101532236856656</v>
      </c>
      <c r="N25" s="14">
        <f t="shared" si="24"/>
        <v>31.91229681456025</v>
      </c>
      <c r="O25" s="27">
        <f t="shared" si="25"/>
        <v>42.895926583101755</v>
      </c>
      <c r="P25" s="14">
        <f t="shared" si="26"/>
        <v>54.052065862439122</v>
      </c>
      <c r="R25" s="47">
        <v>66</v>
      </c>
      <c r="S25" s="22">
        <f t="shared" si="2"/>
        <v>40673.664307580024</v>
      </c>
      <c r="T25" s="6">
        <f t="shared" si="3"/>
        <v>40514.158677986263</v>
      </c>
      <c r="U25" s="7">
        <f t="shared" si="4"/>
        <v>40354.529635239</v>
      </c>
      <c r="V25" s="8">
        <f t="shared" si="5"/>
        <v>40194.777665596019</v>
      </c>
      <c r="W25" s="6">
        <f t="shared" si="6"/>
        <v>40034.903255689489</v>
      </c>
      <c r="X25" s="7">
        <f t="shared" si="7"/>
        <v>39874.906892524625</v>
      </c>
      <c r="Y25" s="8">
        <f t="shared" si="8"/>
        <v>39714.789063478078</v>
      </c>
      <c r="Z25" s="6">
        <f t="shared" si="9"/>
        <v>39554.550256296498</v>
      </c>
      <c r="AA25" s="7">
        <f t="shared" si="10"/>
        <v>39394.190959095125</v>
      </c>
      <c r="AB25" s="8">
        <f t="shared" si="11"/>
        <v>39233.711660356137</v>
      </c>
      <c r="AC25" s="27">
        <f t="shared" si="12"/>
        <v>26.591130886085011</v>
      </c>
      <c r="AD25" s="13">
        <f t="shared" si="13"/>
        <v>53.257401705002394</v>
      </c>
      <c r="AE25" s="14">
        <f t="shared" si="14"/>
        <v>79.997937894249844</v>
      </c>
      <c r="AF25" s="27">
        <f t="shared" si="15"/>
        <v>106.8118630528752</v>
      </c>
      <c r="AG25" s="14">
        <f t="shared" si="16"/>
        <v>133.69829896136116</v>
      </c>
    </row>
    <row r="26" spans="1:33" x14ac:dyDescent="0.4">
      <c r="A26" s="47">
        <v>22</v>
      </c>
      <c r="B26" s="22">
        <f t="shared" si="21"/>
        <v>92718.385456678749</v>
      </c>
      <c r="C26" s="6">
        <f t="shared" si="21"/>
        <v>92652.863087183738</v>
      </c>
      <c r="D26" s="7">
        <f t="shared" si="21"/>
        <v>92587.058480999476</v>
      </c>
      <c r="E26" s="8">
        <f t="shared" si="21"/>
        <v>92520.971838578218</v>
      </c>
      <c r="F26" s="6">
        <f t="shared" si="21"/>
        <v>92454.603361231319</v>
      </c>
      <c r="G26" s="7">
        <f t="shared" si="21"/>
        <v>92387.953251128667</v>
      </c>
      <c r="H26" s="8">
        <f t="shared" si="21"/>
        <v>92321.02171129809</v>
      </c>
      <c r="I26" s="6">
        <f t="shared" si="21"/>
        <v>92253.808945624638</v>
      </c>
      <c r="J26" s="7">
        <f t="shared" si="21"/>
        <v>92186.315158850048</v>
      </c>
      <c r="K26" s="8">
        <f t="shared" si="21"/>
        <v>92118.54055657213</v>
      </c>
      <c r="L26" s="27">
        <f t="shared" si="22"/>
        <v>10.936075967494617</v>
      </c>
      <c r="M26" s="13">
        <f t="shared" si="23"/>
        <v>22.044514679997519</v>
      </c>
      <c r="N26" s="14">
        <f t="shared" si="24"/>
        <v>33.324953537483452</v>
      </c>
      <c r="O26" s="27">
        <f t="shared" si="25"/>
        <v>44.777025688734284</v>
      </c>
      <c r="P26" s="14">
        <f t="shared" si="26"/>
        <v>56.400360039639054</v>
      </c>
      <c r="R26" s="47">
        <v>67</v>
      </c>
      <c r="S26" s="22">
        <f t="shared" si="2"/>
        <v>39073.112848927369</v>
      </c>
      <c r="T26" s="6">
        <f t="shared" si="3"/>
        <v>38912.395014020629</v>
      </c>
      <c r="U26" s="7">
        <f t="shared" si="4"/>
        <v>38751.558645210294</v>
      </c>
      <c r="V26" s="8">
        <f t="shared" si="5"/>
        <v>38590.60423243187</v>
      </c>
      <c r="W26" s="6">
        <f t="shared" si="6"/>
        <v>38429.532265980364</v>
      </c>
      <c r="X26" s="7">
        <f t="shared" si="7"/>
        <v>38268.343236508983</v>
      </c>
      <c r="Y26" s="8">
        <f t="shared" si="8"/>
        <v>38107.037635027424</v>
      </c>
      <c r="Z26" s="6">
        <f t="shared" si="9"/>
        <v>37945.615952900516</v>
      </c>
      <c r="AA26" s="7">
        <f t="shared" si="10"/>
        <v>37784.078681846731</v>
      </c>
      <c r="AB26" s="8">
        <f t="shared" si="11"/>
        <v>37622.426313936543</v>
      </c>
      <c r="AC26" s="27">
        <f t="shared" si="12"/>
        <v>26.792894058208276</v>
      </c>
      <c r="AD26" s="13">
        <f t="shared" si="13"/>
        <v>53.6579441768572</v>
      </c>
      <c r="AE26" s="14">
        <f t="shared" si="14"/>
        <v>80.594269230978171</v>
      </c>
      <c r="AF26" s="27">
        <f t="shared" si="15"/>
        <v>107.60098633101688</v>
      </c>
      <c r="AG26" s="14">
        <f t="shared" si="16"/>
        <v>134.67721084285722</v>
      </c>
    </row>
    <row r="27" spans="1:33" x14ac:dyDescent="0.4">
      <c r="A27" s="47">
        <v>23</v>
      </c>
      <c r="B27" s="22">
        <f t="shared" si="21"/>
        <v>92050.485345244044</v>
      </c>
      <c r="C27" s="6">
        <f t="shared" si="21"/>
        <v>91982.14973217377</v>
      </c>
      <c r="D27" s="7">
        <f t="shared" si="21"/>
        <v>91913.533925523443</v>
      </c>
      <c r="E27" s="8">
        <f t="shared" si="21"/>
        <v>91844.638134308727</v>
      </c>
      <c r="F27" s="6">
        <f t="shared" si="21"/>
        <v>91775.462568398114</v>
      </c>
      <c r="G27" s="7">
        <f t="shared" si="21"/>
        <v>91706.007438512403</v>
      </c>
      <c r="H27" s="8">
        <f t="shared" si="21"/>
        <v>91636.272956223969</v>
      </c>
      <c r="I27" s="6">
        <f t="shared" si="21"/>
        <v>91566.259333956114</v>
      </c>
      <c r="J27" s="7">
        <f t="shared" si="21"/>
        <v>91495.966784982476</v>
      </c>
      <c r="K27" s="8">
        <f t="shared" si="21"/>
        <v>91425.395523426385</v>
      </c>
      <c r="L27" s="27">
        <f t="shared" si="22"/>
        <v>11.404836443512977</v>
      </c>
      <c r="M27" s="13">
        <f t="shared" si="23"/>
        <v>22.980782150416417</v>
      </c>
      <c r="N27" s="14">
        <f t="shared" si="24"/>
        <v>34.727459156732948</v>
      </c>
      <c r="O27" s="27">
        <f t="shared" si="25"/>
        <v>46.644485278577122</v>
      </c>
      <c r="P27" s="14">
        <f t="shared" si="26"/>
        <v>58.731474120808343</v>
      </c>
      <c r="R27" s="47">
        <v>68</v>
      </c>
      <c r="S27" s="22">
        <f t="shared" si="2"/>
        <v>37460.659341591199</v>
      </c>
      <c r="T27" s="6">
        <f t="shared" si="3"/>
        <v>37298.778257580896</v>
      </c>
      <c r="U27" s="7">
        <f t="shared" si="4"/>
        <v>37136.783555023474</v>
      </c>
      <c r="V27" s="8">
        <f t="shared" si="5"/>
        <v>36974.675727382935</v>
      </c>
      <c r="W27" s="6">
        <f t="shared" si="6"/>
        <v>36812.455268467784</v>
      </c>
      <c r="X27" s="7">
        <f t="shared" si="7"/>
        <v>36650.12267242973</v>
      </c>
      <c r="Y27" s="8">
        <f t="shared" si="8"/>
        <v>36487.678433761976</v>
      </c>
      <c r="Z27" s="6">
        <f t="shared" si="9"/>
        <v>36325.123047297835</v>
      </c>
      <c r="AA27" s="7">
        <f t="shared" si="10"/>
        <v>36162.45700820924</v>
      </c>
      <c r="AB27" s="8">
        <f t="shared" si="11"/>
        <v>35999.680812005128</v>
      </c>
      <c r="AC27" s="27">
        <f t="shared" si="12"/>
        <v>26.986495855253452</v>
      </c>
      <c r="AD27" s="13">
        <f t="shared" si="13"/>
        <v>54.042141919118876</v>
      </c>
      <c r="AE27" s="14">
        <f t="shared" si="14"/>
        <v>81.166050772563722</v>
      </c>
      <c r="AF27" s="27">
        <f t="shared" si="15"/>
        <v>108.3573333063664</v>
      </c>
      <c r="AG27" s="14">
        <f t="shared" si="16"/>
        <v>135.6150987412866</v>
      </c>
    </row>
    <row r="28" spans="1:33" x14ac:dyDescent="0.4">
      <c r="A28" s="47">
        <v>24</v>
      </c>
      <c r="B28" s="22">
        <f t="shared" si="21"/>
        <v>91354.545764260081</v>
      </c>
      <c r="C28" s="6">
        <f t="shared" si="21"/>
        <v>91283.417723304286</v>
      </c>
      <c r="D28" s="7">
        <f t="shared" si="21"/>
        <v>91212.011617227312</v>
      </c>
      <c r="E28" s="8">
        <f t="shared" si="21"/>
        <v>91140.327663544536</v>
      </c>
      <c r="F28" s="6">
        <f t="shared" si="21"/>
        <v>91068.366080617707</v>
      </c>
      <c r="G28" s="7">
        <f t="shared" si="21"/>
        <v>90996.127087654328</v>
      </c>
      <c r="H28" s="8">
        <f t="shared" si="21"/>
        <v>90923.610904706846</v>
      </c>
      <c r="I28" s="6">
        <f t="shared" si="21"/>
        <v>90850.817752672185</v>
      </c>
      <c r="J28" s="7">
        <f t="shared" si="21"/>
        <v>90777.747853290872</v>
      </c>
      <c r="K28" s="8">
        <f t="shared" si="21"/>
        <v>90704.401429146499</v>
      </c>
      <c r="L28" s="27">
        <f t="shared" si="22"/>
        <v>11.870122895867098</v>
      </c>
      <c r="M28" s="13">
        <f t="shared" si="23"/>
        <v>23.910049451971645</v>
      </c>
      <c r="N28" s="14">
        <f t="shared" si="24"/>
        <v>36.119386455511631</v>
      </c>
      <c r="O28" s="27">
        <f t="shared" si="25"/>
        <v>48.497736506349611</v>
      </c>
      <c r="P28" s="14">
        <f t="shared" si="26"/>
        <v>61.044698026016704</v>
      </c>
      <c r="R28" s="47">
        <v>69</v>
      </c>
      <c r="S28" s="22">
        <f t="shared" si="2"/>
        <v>35836.794954530036</v>
      </c>
      <c r="T28" s="6">
        <f t="shared" si="3"/>
        <v>35673.799931962538</v>
      </c>
      <c r="U28" s="7">
        <f t="shared" si="4"/>
        <v>35510.696240813697</v>
      </c>
      <c r="V28" s="8">
        <f t="shared" si="5"/>
        <v>35347.484377925713</v>
      </c>
      <c r="W28" s="6">
        <f t="shared" si="6"/>
        <v>35184.16484047017</v>
      </c>
      <c r="X28" s="7">
        <f t="shared" si="7"/>
        <v>35020.738125946744</v>
      </c>
      <c r="Y28" s="8">
        <f t="shared" si="8"/>
        <v>34857.204732181526</v>
      </c>
      <c r="Z28" s="6">
        <f t="shared" si="9"/>
        <v>34693.565157325582</v>
      </c>
      <c r="AA28" s="7">
        <f t="shared" si="10"/>
        <v>34529.819899853479</v>
      </c>
      <c r="AB28" s="8">
        <f t="shared" si="11"/>
        <v>34365.969458561609</v>
      </c>
      <c r="AC28" s="27">
        <f t="shared" si="12"/>
        <v>27.171877304239388</v>
      </c>
      <c r="AD28" s="13">
        <f t="shared" si="13"/>
        <v>54.409877901434356</v>
      </c>
      <c r="AE28" s="14">
        <f t="shared" si="14"/>
        <v>81.713108348811147</v>
      </c>
      <c r="AF28" s="27">
        <f t="shared" si="15"/>
        <v>109.08067358831113</v>
      </c>
      <c r="AG28" s="14">
        <f t="shared" si="16"/>
        <v>136.51167696690527</v>
      </c>
    </row>
    <row r="29" spans="1:33" x14ac:dyDescent="0.4">
      <c r="A29" s="47">
        <v>25</v>
      </c>
      <c r="B29" s="22">
        <f t="shared" si="21"/>
        <v>90630.778703664997</v>
      </c>
      <c r="C29" s="6">
        <f t="shared" si="21"/>
        <v>90556.879901113964</v>
      </c>
      <c r="D29" s="7">
        <f t="shared" si="21"/>
        <v>90482.705246601952</v>
      </c>
      <c r="E29" s="8">
        <f t="shared" si="21"/>
        <v>90408.254966077846</v>
      </c>
      <c r="F29" s="6">
        <f t="shared" si="21"/>
        <v>90333.529286330086</v>
      </c>
      <c r="G29" s="7">
        <f t="shared" si="21"/>
        <v>90258.528434986059</v>
      </c>
      <c r="H29" s="8">
        <f t="shared" si="21"/>
        <v>90183.252640511375</v>
      </c>
      <c r="I29" s="6">
        <f t="shared" si="21"/>
        <v>90107.70213220916</v>
      </c>
      <c r="J29" s="7">
        <f t="shared" si="21"/>
        <v>90031.877140219352</v>
      </c>
      <c r="K29" s="8">
        <f t="shared" si="21"/>
        <v>89955.777895518026</v>
      </c>
      <c r="L29" s="27">
        <f t="shared" si="22"/>
        <v>12.331793593799375</v>
      </c>
      <c r="M29" s="13">
        <f t="shared" si="23"/>
        <v>24.832033520844561</v>
      </c>
      <c r="N29" s="14">
        <f t="shared" si="24"/>
        <v>37.500311439280267</v>
      </c>
      <c r="O29" s="27">
        <f t="shared" si="25"/>
        <v>50.336214853772617</v>
      </c>
      <c r="P29" s="14">
        <f t="shared" si="26"/>
        <v>63.339327124851479</v>
      </c>
      <c r="R29" s="47">
        <v>70</v>
      </c>
      <c r="S29" s="22">
        <f t="shared" si="2"/>
        <v>34202.014332566883</v>
      </c>
      <c r="T29" s="6">
        <f t="shared" si="3"/>
        <v>34037.955021305032</v>
      </c>
      <c r="U29" s="7">
        <f t="shared" si="4"/>
        <v>33873.792024529124</v>
      </c>
      <c r="V29" s="8">
        <f t="shared" si="5"/>
        <v>33709.525842308205</v>
      </c>
      <c r="W29" s="6">
        <f t="shared" si="6"/>
        <v>33545.156975025486</v>
      </c>
      <c r="X29" s="7">
        <f t="shared" si="7"/>
        <v>33380.685923377088</v>
      </c>
      <c r="Y29" s="8">
        <f t="shared" si="8"/>
        <v>33216.113188370342</v>
      </c>
      <c r="Z29" s="6">
        <f t="shared" si="9"/>
        <v>33051.439271322306</v>
      </c>
      <c r="AA29" s="7">
        <f t="shared" si="10"/>
        <v>32886.664673858329</v>
      </c>
      <c r="AB29" s="8">
        <f t="shared" si="11"/>
        <v>32721.789897910385</v>
      </c>
      <c r="AC29" s="27">
        <f t="shared" si="12"/>
        <v>27.348981936176642</v>
      </c>
      <c r="AD29" s="13">
        <f t="shared" si="13"/>
        <v>54.76104010786139</v>
      </c>
      <c r="AE29" s="14">
        <f t="shared" si="14"/>
        <v>82.235275320682376</v>
      </c>
      <c r="AF29" s="27">
        <f t="shared" si="15"/>
        <v>109.77078684039179</v>
      </c>
      <c r="AG29" s="14">
        <f t="shared" si="16"/>
        <v>137.36667241330179</v>
      </c>
    </row>
    <row r="30" spans="1:33" x14ac:dyDescent="0.4">
      <c r="A30" s="47">
        <v>26</v>
      </c>
      <c r="B30" s="22">
        <f t="shared" si="21"/>
        <v>89879.404629916709</v>
      </c>
      <c r="C30" s="6">
        <f t="shared" si="21"/>
        <v>89802.757576061558</v>
      </c>
      <c r="D30" s="7">
        <f t="shared" si="21"/>
        <v>89725.836967432842</v>
      </c>
      <c r="E30" s="8">
        <f t="shared" si="21"/>
        <v>89648.64303834406</v>
      </c>
      <c r="F30" s="6">
        <f t="shared" si="21"/>
        <v>89571.176023941283</v>
      </c>
      <c r="G30" s="7">
        <f t="shared" si="21"/>
        <v>89493.436160202516</v>
      </c>
      <c r="H30" s="8">
        <f t="shared" si="21"/>
        <v>89415.42368393681</v>
      </c>
      <c r="I30" s="6">
        <f t="shared" si="21"/>
        <v>89337.138832783763</v>
      </c>
      <c r="J30" s="7">
        <f t="shared" si="21"/>
        <v>89258.581845212553</v>
      </c>
      <c r="K30" s="8">
        <f t="shared" si="21"/>
        <v>89179.752960521408</v>
      </c>
      <c r="L30" s="27">
        <f t="shared" si="22"/>
        <v>12.789707907943011</v>
      </c>
      <c r="M30" s="13">
        <f t="shared" si="23"/>
        <v>25.746453511748769</v>
      </c>
      <c r="N30" s="14">
        <f t="shared" si="24"/>
        <v>38.869813464907566</v>
      </c>
      <c r="O30" s="27">
        <f t="shared" si="25"/>
        <v>52.159360302535788</v>
      </c>
      <c r="P30" s="14">
        <f t="shared" si="26"/>
        <v>65.61466245106385</v>
      </c>
      <c r="R30" s="47">
        <v>71</v>
      </c>
      <c r="S30" s="22">
        <f t="shared" si="2"/>
        <v>32556.815445715674</v>
      </c>
      <c r="T30" s="6">
        <f t="shared" si="3"/>
        <v>32391.741819814957</v>
      </c>
      <c r="U30" s="7">
        <f t="shared" si="4"/>
        <v>32226.569523051112</v>
      </c>
      <c r="V30" s="8">
        <f t="shared" si="5"/>
        <v>32061.299058567645</v>
      </c>
      <c r="W30" s="6">
        <f t="shared" si="6"/>
        <v>31895.930929806982</v>
      </c>
      <c r="X30" s="7">
        <f t="shared" si="7"/>
        <v>31730.46564050921</v>
      </c>
      <c r="Y30" s="8">
        <f t="shared" si="8"/>
        <v>31564.90369471025</v>
      </c>
      <c r="Z30" s="6">
        <f t="shared" si="9"/>
        <v>31399.245596740489</v>
      </c>
      <c r="AA30" s="7">
        <f t="shared" si="10"/>
        <v>31233.491851223262</v>
      </c>
      <c r="AB30" s="8">
        <f t="shared" si="11"/>
        <v>31067.642963073173</v>
      </c>
      <c r="AC30" s="27">
        <f t="shared" si="12"/>
        <v>27.517755803280124</v>
      </c>
      <c r="AD30" s="13">
        <f t="shared" si="13"/>
        <v>55.09552157098824</v>
      </c>
      <c r="AE30" s="14">
        <f t="shared" si="14"/>
        <v>82.732392631062339</v>
      </c>
      <c r="AF30" s="27">
        <f t="shared" si="15"/>
        <v>110.42746284742725</v>
      </c>
      <c r="AG30" s="14">
        <f t="shared" si="16"/>
        <v>138.17982464058059</v>
      </c>
    </row>
    <row r="31" spans="1:33" x14ac:dyDescent="0.4">
      <c r="A31" s="47">
        <v>27</v>
      </c>
      <c r="B31" s="22">
        <f t="shared" si="21"/>
        <v>89100.652418836791</v>
      </c>
      <c r="C31" s="6">
        <f t="shared" si="21"/>
        <v>89021.280461112648</v>
      </c>
      <c r="D31" s="7">
        <f t="shared" si="21"/>
        <v>88941.63732912975</v>
      </c>
      <c r="E31" s="8">
        <f t="shared" si="21"/>
        <v>88861.723265494889</v>
      </c>
      <c r="F31" s="6">
        <f t="shared" si="21"/>
        <v>88781.538513640131</v>
      </c>
      <c r="G31" s="7">
        <f t="shared" si="21"/>
        <v>88701.083317822166</v>
      </c>
      <c r="H31" s="8">
        <f t="shared" si="21"/>
        <v>88620.357923121468</v>
      </c>
      <c r="I31" s="6">
        <f t="shared" si="21"/>
        <v>88539.362575441584</v>
      </c>
      <c r="J31" s="7">
        <f t="shared" si="21"/>
        <v>88458.097521508389</v>
      </c>
      <c r="K31" s="8">
        <f t="shared" si="21"/>
        <v>88376.563008869343</v>
      </c>
      <c r="L31" s="27">
        <f t="shared" si="22"/>
        <v>13.243726353162856</v>
      </c>
      <c r="M31" s="13">
        <f t="shared" si="23"/>
        <v>26.65303088350629</v>
      </c>
      <c r="N31" s="14">
        <f t="shared" si="24"/>
        <v>40.227475368817977</v>
      </c>
      <c r="O31" s="27">
        <f t="shared" si="25"/>
        <v>53.966617504871465</v>
      </c>
      <c r="P31" s="14">
        <f t="shared" si="26"/>
        <v>67.870010915468811</v>
      </c>
      <c r="R31" s="47">
        <v>72</v>
      </c>
      <c r="S31" s="22">
        <f t="shared" si="2"/>
        <v>30901.699437494746</v>
      </c>
      <c r="T31" s="6">
        <f t="shared" si="3"/>
        <v>30735.661779980721</v>
      </c>
      <c r="U31" s="7">
        <f t="shared" si="4"/>
        <v>30569.53049631057</v>
      </c>
      <c r="V31" s="8">
        <f t="shared" si="5"/>
        <v>30403.306092549043</v>
      </c>
      <c r="W31" s="6">
        <f t="shared" si="6"/>
        <v>30236.989075044436</v>
      </c>
      <c r="X31" s="7">
        <f t="shared" si="7"/>
        <v>30070.579950427305</v>
      </c>
      <c r="Y31" s="8">
        <f t="shared" si="8"/>
        <v>29904.079225608672</v>
      </c>
      <c r="Z31" s="6">
        <f t="shared" si="9"/>
        <v>29737.48740777859</v>
      </c>
      <c r="AA31" s="7">
        <f t="shared" si="10"/>
        <v>29570.805004404672</v>
      </c>
      <c r="AB31" s="8">
        <f t="shared" si="11"/>
        <v>29404.032523230388</v>
      </c>
      <c r="AC31" s="27">
        <f t="shared" si="12"/>
        <v>27.678147495395478</v>
      </c>
      <c r="AD31" s="13">
        <f t="shared" si="13"/>
        <v>55.413220404523599</v>
      </c>
      <c r="AE31" s="14">
        <f t="shared" si="14"/>
        <v>83.204308853198199</v>
      </c>
      <c r="AF31" s="27">
        <f t="shared" si="15"/>
        <v>111.05050157954474</v>
      </c>
      <c r="AG31" s="14">
        <f t="shared" si="16"/>
        <v>138.95088595469542</v>
      </c>
    </row>
    <row r="32" spans="1:33" x14ac:dyDescent="0.4">
      <c r="A32" s="47">
        <v>28</v>
      </c>
      <c r="B32" s="22">
        <f t="shared" si="21"/>
        <v>88294.759285892695</v>
      </c>
      <c r="C32" s="6">
        <f t="shared" si="21"/>
        <v>88212.686601766778</v>
      </c>
      <c r="D32" s="7">
        <f t="shared" si="21"/>
        <v>88130.345206499231</v>
      </c>
      <c r="E32" s="8">
        <f t="shared" si="21"/>
        <v>88047.735350916206</v>
      </c>
      <c r="F32" s="6">
        <f t="shared" si="21"/>
        <v>87964.85728666166</v>
      </c>
      <c r="G32" s="7">
        <f t="shared" si="21"/>
        <v>87881.711266196537</v>
      </c>
      <c r="H32" s="8">
        <f t="shared" si="21"/>
        <v>87798.297542798056</v>
      </c>
      <c r="I32" s="6">
        <f t="shared" si="21"/>
        <v>87714.61637055887</v>
      </c>
      <c r="J32" s="7">
        <f t="shared" si="21"/>
        <v>87630.66800438636</v>
      </c>
      <c r="K32" s="8">
        <f t="shared" si="21"/>
        <v>87546.452700001784</v>
      </c>
      <c r="L32" s="27">
        <f t="shared" si="22"/>
        <v>13.693710631037902</v>
      </c>
      <c r="M32" s="13">
        <f t="shared" si="23"/>
        <v>27.551489483861587</v>
      </c>
      <c r="N32" s="14">
        <f t="shared" si="24"/>
        <v>41.572883594035375</v>
      </c>
      <c r="O32" s="27">
        <f t="shared" si="25"/>
        <v>55.757435952727974</v>
      </c>
      <c r="P32" s="14">
        <f t="shared" si="26"/>
        <v>70.104685517078906</v>
      </c>
      <c r="R32" s="47">
        <v>73</v>
      </c>
      <c r="S32" s="22">
        <f t="shared" si="2"/>
        <v>29237.170472273676</v>
      </c>
      <c r="T32" s="6">
        <f t="shared" si="3"/>
        <v>29070.21935982526</v>
      </c>
      <c r="U32" s="7">
        <f t="shared" si="4"/>
        <v>28903.179694447161</v>
      </c>
      <c r="V32" s="8">
        <f t="shared" si="5"/>
        <v>28736.051984971211</v>
      </c>
      <c r="W32" s="6">
        <f t="shared" si="6"/>
        <v>28568.836740497354</v>
      </c>
      <c r="X32" s="7">
        <f t="shared" si="7"/>
        <v>28401.534470392275</v>
      </c>
      <c r="Y32" s="8">
        <f t="shared" si="8"/>
        <v>28234.145684287647</v>
      </c>
      <c r="Z32" s="6">
        <f t="shared" si="9"/>
        <v>28066.670892078771</v>
      </c>
      <c r="AA32" s="7">
        <f t="shared" si="10"/>
        <v>27899.110603922927</v>
      </c>
      <c r="AB32" s="8">
        <f t="shared" si="11"/>
        <v>27731.46533023777</v>
      </c>
      <c r="AC32" s="27">
        <f t="shared" si="12"/>
        <v>27.830108155660128</v>
      </c>
      <c r="AD32" s="13">
        <f t="shared" si="13"/>
        <v>55.714039834322193</v>
      </c>
      <c r="AE32" s="14">
        <f t="shared" si="14"/>
        <v>83.65088023683893</v>
      </c>
      <c r="AF32" s="27">
        <f t="shared" si="15"/>
        <v>111.63971325311149</v>
      </c>
      <c r="AG32" s="14">
        <f t="shared" si="16"/>
        <v>139.67962148290326</v>
      </c>
    </row>
    <row r="33" spans="1:33" x14ac:dyDescent="0.4">
      <c r="A33" s="47">
        <v>29</v>
      </c>
      <c r="B33" s="22">
        <f t="shared" si="21"/>
        <v>87461.970713939576</v>
      </c>
      <c r="C33" s="6">
        <f t="shared" si="21"/>
        <v>87377.222303546514</v>
      </c>
      <c r="D33" s="7">
        <f t="shared" si="21"/>
        <v>87292.207726980967</v>
      </c>
      <c r="E33" s="8">
        <f t="shared" si="21"/>
        <v>87206.927243212063</v>
      </c>
      <c r="F33" s="6">
        <f t="shared" si="21"/>
        <v>87121.381112018949</v>
      </c>
      <c r="G33" s="7">
        <f t="shared" si="21"/>
        <v>87035.569593989974</v>
      </c>
      <c r="H33" s="8">
        <f t="shared" si="21"/>
        <v>86949.492950521904</v>
      </c>
      <c r="I33" s="6">
        <f t="shared" si="21"/>
        <v>86863.151443819137</v>
      </c>
      <c r="J33" s="7">
        <f t="shared" si="21"/>
        <v>86776.545336892843</v>
      </c>
      <c r="K33" s="8">
        <f t="shared" si="21"/>
        <v>86689.674893560281</v>
      </c>
      <c r="L33" s="27">
        <f t="shared" si="22"/>
        <v>14.139523671999996</v>
      </c>
      <c r="M33" s="13">
        <f t="shared" si="23"/>
        <v>28.441555633620737</v>
      </c>
      <c r="N33" s="14">
        <f t="shared" si="24"/>
        <v>42.905628316182629</v>
      </c>
      <c r="O33" s="27">
        <f t="shared" si="25"/>
        <v>57.53127014545862</v>
      </c>
      <c r="P33" s="14">
        <f t="shared" si="26"/>
        <v>72.318005552358954</v>
      </c>
      <c r="R33" s="47">
        <v>74</v>
      </c>
      <c r="S33" s="22">
        <f t="shared" si="2"/>
        <v>27563.735581699915</v>
      </c>
      <c r="T33" s="6">
        <f t="shared" si="3"/>
        <v>27395.921869243255</v>
      </c>
      <c r="U33" s="7">
        <f t="shared" si="4"/>
        <v>27228.024704057436</v>
      </c>
      <c r="V33" s="8">
        <f t="shared" si="5"/>
        <v>27060.044597586373</v>
      </c>
      <c r="W33" s="6">
        <f t="shared" si="6"/>
        <v>26891.982061526571</v>
      </c>
      <c r="X33" s="7">
        <f t="shared" si="7"/>
        <v>26723.837607825695</v>
      </c>
      <c r="Y33" s="8">
        <f t="shared" si="8"/>
        <v>26555.611748680902</v>
      </c>
      <c r="Z33" s="6">
        <f t="shared" si="9"/>
        <v>26387.304996537274</v>
      </c>
      <c r="AA33" s="7">
        <f t="shared" si="10"/>
        <v>26218.91786408647</v>
      </c>
      <c r="AB33" s="8">
        <f t="shared" si="11"/>
        <v>26050.450864264825</v>
      </c>
      <c r="AC33" s="27">
        <f t="shared" si="12"/>
        <v>27.973591495380788</v>
      </c>
      <c r="AD33" s="13">
        <f t="shared" si="13"/>
        <v>55.997888227874682</v>
      </c>
      <c r="AE33" s="14">
        <f t="shared" si="14"/>
        <v>84.071970752015659</v>
      </c>
      <c r="AF33" s="27">
        <f t="shared" si="15"/>
        <v>112.19491838854219</v>
      </c>
      <c r="AG33" s="14">
        <f t="shared" si="16"/>
        <v>140.36580924529926</v>
      </c>
    </row>
    <row r="34" spans="1:33" x14ac:dyDescent="0.4">
      <c r="A34" s="47">
        <v>30</v>
      </c>
      <c r="B34" s="22">
        <f t="shared" si="21"/>
        <v>86602.540378443868</v>
      </c>
      <c r="C34" s="6">
        <f t="shared" si="21"/>
        <v>86515.142056970435</v>
      </c>
      <c r="D34" s="7">
        <f t="shared" si="21"/>
        <v>86427.480195370474</v>
      </c>
      <c r="E34" s="8">
        <f t="shared" si="21"/>
        <v>86339.555060677158</v>
      </c>
      <c r="F34" s="6">
        <f t="shared" si="21"/>
        <v>86251.366920725748</v>
      </c>
      <c r="G34" s="7">
        <f t="shared" si="21"/>
        <v>86162.916044152589</v>
      </c>
      <c r="H34" s="8">
        <f t="shared" si="21"/>
        <v>86074.202700394366</v>
      </c>
      <c r="I34" s="6">
        <f t="shared" si="21"/>
        <v>85985.227159687347</v>
      </c>
      <c r="J34" s="7">
        <f t="shared" si="21"/>
        <v>85895.98969306644</v>
      </c>
      <c r="K34" s="8">
        <f t="shared" si="21"/>
        <v>85806.490572364462</v>
      </c>
      <c r="L34" s="27">
        <f t="shared" si="22"/>
        <v>14.581029677079641</v>
      </c>
      <c r="M34" s="13">
        <f t="shared" si="23"/>
        <v>29.322958210017532</v>
      </c>
      <c r="N34" s="14">
        <f t="shared" si="24"/>
        <v>44.225303568313393</v>
      </c>
      <c r="O34" s="27">
        <f t="shared" si="25"/>
        <v>59.287579755982733</v>
      </c>
      <c r="P34" s="14">
        <f t="shared" si="26"/>
        <v>74.509296822587203</v>
      </c>
      <c r="R34" s="47">
        <v>75</v>
      </c>
      <c r="S34" s="22">
        <f t="shared" si="2"/>
        <v>25881.904510252072</v>
      </c>
      <c r="T34" s="6">
        <f t="shared" si="3"/>
        <v>25713.279315469626</v>
      </c>
      <c r="U34" s="7">
        <f t="shared" si="4"/>
        <v>25544.57579357905</v>
      </c>
      <c r="V34" s="8">
        <f t="shared" si="5"/>
        <v>25375.79445848057</v>
      </c>
      <c r="W34" s="6">
        <f t="shared" si="6"/>
        <v>25206.93582431136</v>
      </c>
      <c r="X34" s="7">
        <f t="shared" si="7"/>
        <v>25038.000405444149</v>
      </c>
      <c r="Y34" s="8">
        <f t="shared" si="8"/>
        <v>24868.988716485495</v>
      </c>
      <c r="Z34" s="6">
        <f t="shared" si="9"/>
        <v>24699.901272274299</v>
      </c>
      <c r="AA34" s="7">
        <f t="shared" si="10"/>
        <v>24530.738587880274</v>
      </c>
      <c r="AB34" s="8">
        <f t="shared" si="11"/>
        <v>24361.501178602237</v>
      </c>
      <c r="AC34" s="27">
        <f t="shared" si="12"/>
        <v>28.108553808149281</v>
      </c>
      <c r="AD34" s="13">
        <f t="shared" si="13"/>
        <v>56.264679122208236</v>
      </c>
      <c r="AE34" s="14">
        <f t="shared" si="14"/>
        <v>84.467452130475067</v>
      </c>
      <c r="AF34" s="27">
        <f t="shared" si="15"/>
        <v>112.71594786497553</v>
      </c>
      <c r="AG34" s="14">
        <f t="shared" si="16"/>
        <v>141.00924022244408</v>
      </c>
    </row>
    <row r="35" spans="1:33" x14ac:dyDescent="0.4">
      <c r="A35" s="47">
        <v>31</v>
      </c>
      <c r="B35" s="22">
        <f t="shared" si="21"/>
        <v>85716.730070211226</v>
      </c>
      <c r="C35" s="6">
        <f t="shared" si="21"/>
        <v>85626.708460032823</v>
      </c>
      <c r="D35" s="7">
        <f t="shared" si="21"/>
        <v>85536.426016050653</v>
      </c>
      <c r="E35" s="8">
        <f t="shared" si="21"/>
        <v>85445.883013280749</v>
      </c>
      <c r="F35" s="6">
        <f t="shared" si="21"/>
        <v>85355.07972753275</v>
      </c>
      <c r="G35" s="7">
        <f t="shared" si="21"/>
        <v>85264.016435409212</v>
      </c>
      <c r="H35" s="8">
        <f t="shared" si="21"/>
        <v>85172.693414304769</v>
      </c>
      <c r="I35" s="6">
        <f t="shared" si="21"/>
        <v>85081.110942405125</v>
      </c>
      <c r="J35" s="7">
        <f t="shared" si="21"/>
        <v>84989.269298686399</v>
      </c>
      <c r="K35" s="8">
        <f t="shared" si="21"/>
        <v>84897.168762914152</v>
      </c>
      <c r="L35" s="27">
        <f t="shared" si="22"/>
        <v>15.01809415927346</v>
      </c>
      <c r="M35" s="13">
        <f t="shared" si="23"/>
        <v>30.195428729284686</v>
      </c>
      <c r="N35" s="14">
        <f t="shared" si="24"/>
        <v>45.531507364554272</v>
      </c>
      <c r="O35" s="27">
        <f t="shared" si="25"/>
        <v>61.025829795386016</v>
      </c>
      <c r="P35" s="14">
        <f t="shared" si="26"/>
        <v>76.677891839217409</v>
      </c>
      <c r="R35" s="47">
        <v>76</v>
      </c>
      <c r="S35" s="22">
        <f t="shared" si="2"/>
        <v>24192.189559966766</v>
      </c>
      <c r="T35" s="6">
        <f t="shared" si="3"/>
        <v>24022.804247726377</v>
      </c>
      <c r="U35" s="7">
        <f t="shared" si="4"/>
        <v>23853.345757858082</v>
      </c>
      <c r="V35" s="8">
        <f t="shared" si="5"/>
        <v>23683.814606561875</v>
      </c>
      <c r="W35" s="6">
        <f t="shared" si="6"/>
        <v>23514.211310258997</v>
      </c>
      <c r="X35" s="7">
        <f t="shared" si="7"/>
        <v>23344.536385590549</v>
      </c>
      <c r="Y35" s="8">
        <f t="shared" si="8"/>
        <v>23174.790349415751</v>
      </c>
      <c r="Z35" s="6">
        <f t="shared" si="9"/>
        <v>23004.973718810445</v>
      </c>
      <c r="AA35" s="7">
        <f t="shared" si="10"/>
        <v>22835.087011065589</v>
      </c>
      <c r="AB35" s="8">
        <f t="shared" si="11"/>
        <v>22665.130743685488</v>
      </c>
      <c r="AC35" s="27">
        <f t="shared" si="12"/>
        <v>28.234953983133437</v>
      </c>
      <c r="AD35" s="13">
        <f t="shared" si="13"/>
        <v>56.514331250233681</v>
      </c>
      <c r="AE35" s="14">
        <f t="shared" si="14"/>
        <v>84.837203904763555</v>
      </c>
      <c r="AF35" s="27">
        <f t="shared" si="15"/>
        <v>113.20264297178483</v>
      </c>
      <c r="AG35" s="14">
        <f t="shared" si="16"/>
        <v>141.60971841902801</v>
      </c>
    </row>
    <row r="36" spans="1:33" x14ac:dyDescent="0.4">
      <c r="A36" s="47">
        <v>32</v>
      </c>
      <c r="B36" s="22">
        <f t="shared" si="21"/>
        <v>84804.809615642589</v>
      </c>
      <c r="C36" s="6">
        <f t="shared" si="21"/>
        <v>84712.192138213723</v>
      </c>
      <c r="D36" s="7">
        <f t="shared" si="21"/>
        <v>84619.316612756404</v>
      </c>
      <c r="E36" s="8">
        <f t="shared" si="21"/>
        <v>84526.183322185621</v>
      </c>
      <c r="F36" s="6">
        <f t="shared" si="21"/>
        <v>84432.792550201513</v>
      </c>
      <c r="G36" s="7">
        <f t="shared" si="21"/>
        <v>84339.144581288565</v>
      </c>
      <c r="H36" s="8">
        <f t="shared" si="21"/>
        <v>84245.239700714752</v>
      </c>
      <c r="I36" s="6">
        <f t="shared" si="21"/>
        <v>84151.078194530608</v>
      </c>
      <c r="J36" s="7">
        <f t="shared" si="21"/>
        <v>84056.660349568439</v>
      </c>
      <c r="K36" s="8">
        <f t="shared" si="21"/>
        <v>83961.986453441321</v>
      </c>
      <c r="L36" s="27">
        <f t="shared" si="22"/>
        <v>15.450583984498735</v>
      </c>
      <c r="M36" s="13">
        <f t="shared" si="23"/>
        <v>31.058701428451968</v>
      </c>
      <c r="N36" s="14">
        <f t="shared" si="24"/>
        <v>46.823841822577378</v>
      </c>
      <c r="O36" s="27">
        <f t="shared" si="25"/>
        <v>62.745490775860162</v>
      </c>
      <c r="P36" s="14">
        <f t="shared" si="26"/>
        <v>78.823130027198204</v>
      </c>
      <c r="R36" s="47">
        <v>77</v>
      </c>
      <c r="S36" s="22">
        <f t="shared" si="2"/>
        <v>22495.105434386493</v>
      </c>
      <c r="T36" s="6">
        <f t="shared" si="3"/>
        <v>22325.011601095139</v>
      </c>
      <c r="U36" s="7">
        <f t="shared" si="4"/>
        <v>22154.849761946723</v>
      </c>
      <c r="V36" s="8">
        <f t="shared" si="5"/>
        <v>21984.620435283756</v>
      </c>
      <c r="W36" s="6">
        <f t="shared" si="6"/>
        <v>21814.324139654247</v>
      </c>
      <c r="X36" s="7">
        <f t="shared" si="7"/>
        <v>21643.961393810292</v>
      </c>
      <c r="Y36" s="8">
        <f t="shared" si="8"/>
        <v>21473.532716706333</v>
      </c>
      <c r="Z36" s="6">
        <f t="shared" si="9"/>
        <v>21303.038627497663</v>
      </c>
      <c r="AA36" s="7">
        <f t="shared" si="10"/>
        <v>21132.479645538879</v>
      </c>
      <c r="AB36" s="8">
        <f t="shared" si="11"/>
        <v>20961.856290382184</v>
      </c>
      <c r="AC36" s="27">
        <f t="shared" si="12"/>
        <v>28.352753517616293</v>
      </c>
      <c r="AD36" s="13">
        <f t="shared" si="13"/>
        <v>56.746768565492857</v>
      </c>
      <c r="AE36" s="14">
        <f t="shared" si="14"/>
        <v>85.181113444906259</v>
      </c>
      <c r="AF36" s="27">
        <f t="shared" si="15"/>
        <v>113.65485545692673</v>
      </c>
      <c r="AG36" s="14">
        <f t="shared" si="16"/>
        <v>142.16706092358004</v>
      </c>
    </row>
    <row r="37" spans="1:33" x14ac:dyDescent="0.4">
      <c r="A37" s="47">
        <v>33</v>
      </c>
      <c r="B37" s="22">
        <f t="shared" si="21"/>
        <v>83867.056794542412</v>
      </c>
      <c r="C37" s="6">
        <f t="shared" si="21"/>
        <v>83771.871662043879</v>
      </c>
      <c r="D37" s="7">
        <f t="shared" si="21"/>
        <v>83676.43134589617</v>
      </c>
      <c r="E37" s="8">
        <f t="shared" si="21"/>
        <v>83580.736136827021</v>
      </c>
      <c r="F37" s="6">
        <f t="shared" si="21"/>
        <v>83484.786326340662</v>
      </c>
      <c r="G37" s="7">
        <f t="shared" si="21"/>
        <v>83388.582206716819</v>
      </c>
      <c r="H37" s="8">
        <f t="shared" si="21"/>
        <v>83292.124071009937</v>
      </c>
      <c r="I37" s="6">
        <f t="shared" si="21"/>
        <v>83195.412213048243</v>
      </c>
      <c r="J37" s="7">
        <f t="shared" si="21"/>
        <v>83098.446927432829</v>
      </c>
      <c r="K37" s="8">
        <f t="shared" si="21"/>
        <v>83001.228509536755</v>
      </c>
      <c r="L37" s="27">
        <f t="shared" si="22"/>
        <v>15.878367412171428</v>
      </c>
      <c r="M37" s="13">
        <f t="shared" si="23"/>
        <v>31.912513346289415</v>
      </c>
      <c r="N37" s="14">
        <f t="shared" si="24"/>
        <v>48.101913284792317</v>
      </c>
      <c r="O37" s="27">
        <f t="shared" si="25"/>
        <v>64.446038872016288</v>
      </c>
      <c r="P37" s="14">
        <f t="shared" si="26"/>
        <v>80.944357926195153</v>
      </c>
      <c r="R37" s="47">
        <v>78</v>
      </c>
      <c r="S37" s="22">
        <f t="shared" si="2"/>
        <v>20791.169081775945</v>
      </c>
      <c r="T37" s="6">
        <f t="shared" si="3"/>
        <v>20620.418539662965</v>
      </c>
      <c r="U37" s="7">
        <f t="shared" si="4"/>
        <v>20449.605184179025</v>
      </c>
      <c r="V37" s="8">
        <f t="shared" si="5"/>
        <v>20278.729535651248</v>
      </c>
      <c r="W37" s="6">
        <f t="shared" si="6"/>
        <v>20107.792114596457</v>
      </c>
      <c r="X37" s="7">
        <f t="shared" si="7"/>
        <v>19936.793441719718</v>
      </c>
      <c r="Y37" s="8">
        <f t="shared" si="8"/>
        <v>19765.734037912629</v>
      </c>
      <c r="Z37" s="6">
        <f t="shared" si="9"/>
        <v>19594.614424251769</v>
      </c>
      <c r="AA37" s="7">
        <f t="shared" si="10"/>
        <v>19423.435121997209</v>
      </c>
      <c r="AB37" s="8">
        <f t="shared" si="11"/>
        <v>19252.196652590745</v>
      </c>
      <c r="AC37" s="27">
        <f t="shared" si="12"/>
        <v>28.461916528720849</v>
      </c>
      <c r="AD37" s="13">
        <f t="shared" si="13"/>
        <v>56.961920265327308</v>
      </c>
      <c r="AE37" s="14">
        <f t="shared" si="14"/>
        <v>85.499075992725238</v>
      </c>
      <c r="AF37" s="27">
        <f t="shared" si="15"/>
        <v>114.07244757209719</v>
      </c>
      <c r="AG37" s="14">
        <f t="shared" si="16"/>
        <v>142.6810979641707</v>
      </c>
    </row>
    <row r="38" spans="1:33" x14ac:dyDescent="0.4">
      <c r="A38" s="47">
        <v>34</v>
      </c>
      <c r="B38" s="22">
        <f t="shared" si="21"/>
        <v>82903.757255504155</v>
      </c>
      <c r="C38" s="6">
        <f t="shared" si="21"/>
        <v>82806.033462249441</v>
      </c>
      <c r="D38" s="7">
        <f t="shared" si="21"/>
        <v>82708.05742745618</v>
      </c>
      <c r="E38" s="8">
        <f t="shared" si="21"/>
        <v>82609.829449576384</v>
      </c>
      <c r="F38" s="6">
        <f t="shared" si="21"/>
        <v>82511.349827829516</v>
      </c>
      <c r="G38" s="7">
        <f t="shared" si="21"/>
        <v>82412.618862201576</v>
      </c>
      <c r="H38" s="8">
        <f t="shared" si="21"/>
        <v>82313.636853444186</v>
      </c>
      <c r="I38" s="6">
        <f t="shared" si="21"/>
        <v>82214.404103073743</v>
      </c>
      <c r="J38" s="7">
        <f t="shared" si="21"/>
        <v>82114.920913370399</v>
      </c>
      <c r="K38" s="8">
        <f t="shared" si="21"/>
        <v>82015.187587377208</v>
      </c>
      <c r="L38" s="27">
        <f t="shared" si="22"/>
        <v>16.301314135311259</v>
      </c>
      <c r="M38" s="13">
        <f t="shared" si="23"/>
        <v>32.75660440341926</v>
      </c>
      <c r="N38" s="14">
        <f t="shared" si="24"/>
        <v>49.365332438244877</v>
      </c>
      <c r="O38" s="27">
        <f t="shared" si="25"/>
        <v>66.12695608042668</v>
      </c>
      <c r="P38" s="14">
        <f t="shared" si="26"/>
        <v>83.040929389640951</v>
      </c>
      <c r="R38" s="47">
        <v>79</v>
      </c>
      <c r="S38" s="22">
        <f t="shared" si="2"/>
        <v>19080.899537654492</v>
      </c>
      <c r="T38" s="6">
        <f t="shared" si="3"/>
        <v>18909.544298989149</v>
      </c>
      <c r="U38" s="7">
        <f t="shared" si="4"/>
        <v>18738.13145857245</v>
      </c>
      <c r="V38" s="8">
        <f t="shared" si="5"/>
        <v>18566.661538557721</v>
      </c>
      <c r="W38" s="6">
        <f t="shared" si="6"/>
        <v>18395.135061272002</v>
      </c>
      <c r="X38" s="7">
        <f t="shared" si="7"/>
        <v>18223.552549214743</v>
      </c>
      <c r="Y38" s="8">
        <f t="shared" si="8"/>
        <v>18051.914525056007</v>
      </c>
      <c r="Z38" s="6">
        <f t="shared" si="9"/>
        <v>17880.221511634958</v>
      </c>
      <c r="AA38" s="7">
        <f t="shared" si="10"/>
        <v>17708.474031958336</v>
      </c>
      <c r="AB38" s="8">
        <f t="shared" si="11"/>
        <v>17536.672609198708</v>
      </c>
      <c r="AC38" s="27">
        <f t="shared" si="12"/>
        <v>28.562409764331278</v>
      </c>
      <c r="AD38" s="13">
        <f t="shared" si="13"/>
        <v>57.159720812450587</v>
      </c>
      <c r="AE38" s="14">
        <f t="shared" si="14"/>
        <v>85.790994693749326</v>
      </c>
      <c r="AF38" s="27">
        <f t="shared" si="15"/>
        <v>114.45529211469238</v>
      </c>
      <c r="AG38" s="14">
        <f t="shared" si="16"/>
        <v>143.15167296013897</v>
      </c>
    </row>
    <row r="39" spans="1:33" x14ac:dyDescent="0.4">
      <c r="A39" s="47">
        <v>35</v>
      </c>
      <c r="B39" s="22">
        <f t="shared" si="21"/>
        <v>81915.204428899175</v>
      </c>
      <c r="C39" s="6">
        <f t="shared" si="21"/>
        <v>81814.971742502341</v>
      </c>
      <c r="D39" s="7">
        <f t="shared" si="21"/>
        <v>81714.489833512853</v>
      </c>
      <c r="E39" s="8">
        <f t="shared" si="21"/>
        <v>81613.75900801603</v>
      </c>
      <c r="F39" s="6">
        <f t="shared" si="21"/>
        <v>81512.779572855419</v>
      </c>
      <c r="G39" s="7">
        <f t="shared" si="21"/>
        <v>81411.551835631923</v>
      </c>
      <c r="H39" s="8">
        <f t="shared" si="21"/>
        <v>81310.076104702763</v>
      </c>
      <c r="I39" s="6">
        <f t="shared" si="21"/>
        <v>81208.352689180625</v>
      </c>
      <c r="J39" s="7">
        <f t="shared" si="21"/>
        <v>81106.381898932668</v>
      </c>
      <c r="K39" s="8">
        <f t="shared" si="21"/>
        <v>81004.164044579607</v>
      </c>
      <c r="L39" s="27">
        <f t="shared" si="22"/>
        <v>16.719295320252058</v>
      </c>
      <c r="M39" s="13">
        <f t="shared" si="23"/>
        <v>33.590717481528372</v>
      </c>
      <c r="N39" s="14">
        <f t="shared" si="24"/>
        <v>50.613714433223322</v>
      </c>
      <c r="O39" s="27">
        <f t="shared" si="25"/>
        <v>67.787730377431217</v>
      </c>
      <c r="P39" s="14">
        <f t="shared" si="26"/>
        <v>85.112205781560078</v>
      </c>
      <c r="R39" s="47">
        <v>80</v>
      </c>
      <c r="S39" s="22">
        <f t="shared" si="2"/>
        <v>17364.817766693042</v>
      </c>
      <c r="T39" s="6">
        <f t="shared" si="3"/>
        <v>17192.910027940972</v>
      </c>
      <c r="U39" s="7">
        <f t="shared" si="4"/>
        <v>17020.949916603262</v>
      </c>
      <c r="V39" s="8">
        <f t="shared" si="5"/>
        <v>16848.937956500275</v>
      </c>
      <c r="W39" s="6">
        <f t="shared" si="6"/>
        <v>16676.87467161021</v>
      </c>
      <c r="X39" s="7">
        <f t="shared" si="7"/>
        <v>16504.760586067761</v>
      </c>
      <c r="Y39" s="8">
        <f t="shared" si="8"/>
        <v>16332.596224162233</v>
      </c>
      <c r="Z39" s="6">
        <f t="shared" si="9"/>
        <v>16160.382110336108</v>
      </c>
      <c r="AA39" s="7">
        <f t="shared" si="10"/>
        <v>15988.118769183493</v>
      </c>
      <c r="AB39" s="8">
        <f t="shared" si="11"/>
        <v>15815.80672544835</v>
      </c>
      <c r="AC39" s="27">
        <f t="shared" si="12"/>
        <v>28.654202613237203</v>
      </c>
      <c r="AD39" s="13">
        <f t="shared" si="13"/>
        <v>57.340109954893478</v>
      </c>
      <c r="AE39" s="14">
        <f t="shared" si="14"/>
        <v>86.056780626715408</v>
      </c>
      <c r="AF39" s="27">
        <f t="shared" si="15"/>
        <v>114.80327246655634</v>
      </c>
      <c r="AG39" s="14">
        <f t="shared" si="16"/>
        <v>143.57864256978223</v>
      </c>
    </row>
    <row r="40" spans="1:33" x14ac:dyDescent="0.4">
      <c r="A40" s="47">
        <v>36</v>
      </c>
      <c r="B40" s="22">
        <f t="shared" si="21"/>
        <v>80901.699437494739</v>
      </c>
      <c r="C40" s="6">
        <f t="shared" si="21"/>
        <v>80798.988389803053</v>
      </c>
      <c r="D40" s="7">
        <f t="shared" si="21"/>
        <v>80696.031214380186</v>
      </c>
      <c r="E40" s="8">
        <f t="shared" si="21"/>
        <v>80592.828224851575</v>
      </c>
      <c r="F40" s="6">
        <f t="shared" si="21"/>
        <v>80489.379735591414</v>
      </c>
      <c r="G40" s="7">
        <f t="shared" si="21"/>
        <v>80385.686061721732</v>
      </c>
      <c r="H40" s="8">
        <f t="shared" si="21"/>
        <v>80281.74751911145</v>
      </c>
      <c r="I40" s="6">
        <f t="shared" si="21"/>
        <v>80177.564424375407</v>
      </c>
      <c r="J40" s="7">
        <f t="shared" si="21"/>
        <v>80073.137094873353</v>
      </c>
      <c r="K40" s="8">
        <f t="shared" si="21"/>
        <v>79968.465848709064</v>
      </c>
      <c r="L40" s="27">
        <f t="shared" si="22"/>
        <v>17.132183645874647</v>
      </c>
      <c r="M40" s="13">
        <f t="shared" si="23"/>
        <v>34.414598501692126</v>
      </c>
      <c r="N40" s="14">
        <f t="shared" si="24"/>
        <v>51.846679000478616</v>
      </c>
      <c r="O40" s="27">
        <f t="shared" si="25"/>
        <v>69.427855875085697</v>
      </c>
      <c r="P40" s="14">
        <f t="shared" si="26"/>
        <v>87.157556171099714</v>
      </c>
      <c r="R40" s="47">
        <v>81</v>
      </c>
      <c r="S40" s="22">
        <f t="shared" si="2"/>
        <v>15643.446504023092</v>
      </c>
      <c r="T40" s="6">
        <f t="shared" si="3"/>
        <v>15471.038629946826</v>
      </c>
      <c r="U40" s="7">
        <f t="shared" si="4"/>
        <v>15298.583628403811</v>
      </c>
      <c r="V40" s="8">
        <f t="shared" si="5"/>
        <v>15126.082024721938</v>
      </c>
      <c r="W40" s="6">
        <f t="shared" si="6"/>
        <v>14953.534344370937</v>
      </c>
      <c r="X40" s="7">
        <f t="shared" si="7"/>
        <v>14780.941112961054</v>
      </c>
      <c r="Y40" s="8">
        <f t="shared" si="8"/>
        <v>14608.302856241166</v>
      </c>
      <c r="Z40" s="6">
        <f t="shared" si="9"/>
        <v>14435.620100097316</v>
      </c>
      <c r="AA40" s="7">
        <f t="shared" si="10"/>
        <v>14262.893370551168</v>
      </c>
      <c r="AB40" s="8">
        <f t="shared" si="11"/>
        <v>14090.123193758258</v>
      </c>
      <c r="AC40" s="27">
        <f t="shared" si="12"/>
        <v>28.737267114448287</v>
      </c>
      <c r="AD40" s="13">
        <f t="shared" si="13"/>
        <v>57.503032744378288</v>
      </c>
      <c r="AE40" s="14">
        <f t="shared" si="14"/>
        <v>86.296352830649766</v>
      </c>
      <c r="AF40" s="27">
        <f t="shared" si="15"/>
        <v>115.11628262950285</v>
      </c>
      <c r="AG40" s="14">
        <f t="shared" si="16"/>
        <v>143.96187673402119</v>
      </c>
    </row>
    <row r="41" spans="1:33" x14ac:dyDescent="0.4">
      <c r="A41" s="47">
        <v>37</v>
      </c>
      <c r="B41" s="22">
        <f t="shared" si="21"/>
        <v>79863.551004729277</v>
      </c>
      <c r="C41" s="6">
        <f t="shared" si="21"/>
        <v>79758.39288252285</v>
      </c>
      <c r="D41" s="7">
        <f t="shared" si="21"/>
        <v>79652.991802419623</v>
      </c>
      <c r="E41" s="8">
        <f t="shared" si="21"/>
        <v>79547.34808548959</v>
      </c>
      <c r="F41" s="6">
        <f t="shared" si="21"/>
        <v>79441.462053541807</v>
      </c>
      <c r="G41" s="7">
        <f t="shared" si="21"/>
        <v>79335.334029123522</v>
      </c>
      <c r="H41" s="8">
        <f t="shared" si="21"/>
        <v>79228.964335519064</v>
      </c>
      <c r="I41" s="6">
        <f t="shared" si="21"/>
        <v>79122.353296749003</v>
      </c>
      <c r="J41" s="7">
        <f t="shared" si="21"/>
        <v>79015.501237569042</v>
      </c>
      <c r="K41" s="8">
        <f t="shared" si="21"/>
        <v>78908.408483469073</v>
      </c>
      <c r="L41" s="27">
        <f t="shared" si="22"/>
        <v>17.539853342395872</v>
      </c>
      <c r="M41" s="13">
        <f t="shared" si="23"/>
        <v>35.227996501770576</v>
      </c>
      <c r="N41" s="14">
        <f t="shared" si="24"/>
        <v>53.063850567062218</v>
      </c>
      <c r="O41" s="27">
        <f t="shared" si="25"/>
        <v>71.046832975280267</v>
      </c>
      <c r="P41" s="14">
        <f t="shared" si="26"/>
        <v>89.17635752471142</v>
      </c>
      <c r="R41" s="47">
        <v>82</v>
      </c>
      <c r="S41" s="22">
        <f t="shared" si="2"/>
        <v>13917.310096006546</v>
      </c>
      <c r="T41" s="6">
        <f t="shared" si="3"/>
        <v>13744.454603714681</v>
      </c>
      <c r="U41" s="7">
        <f t="shared" si="4"/>
        <v>13571.557243430441</v>
      </c>
      <c r="V41" s="8">
        <f t="shared" si="5"/>
        <v>13398.618541829219</v>
      </c>
      <c r="W41" s="6">
        <f t="shared" si="6"/>
        <v>13225.639025712246</v>
      </c>
      <c r="X41" s="7">
        <f t="shared" si="7"/>
        <v>13052.619222005171</v>
      </c>
      <c r="Y41" s="8">
        <f t="shared" si="8"/>
        <v>12879.559657756281</v>
      </c>
      <c r="Z41" s="6">
        <f t="shared" si="9"/>
        <v>12706.460860135037</v>
      </c>
      <c r="AA41" s="7">
        <f t="shared" si="10"/>
        <v>12533.323356430426</v>
      </c>
      <c r="AB41" s="8">
        <f t="shared" si="11"/>
        <v>12360.147674049262</v>
      </c>
      <c r="AC41" s="27">
        <f t="shared" si="12"/>
        <v>28.811577965711422</v>
      </c>
      <c r="AD41" s="13">
        <f t="shared" si="13"/>
        <v>57.648439553044454</v>
      </c>
      <c r="AE41" s="14">
        <f t="shared" si="14"/>
        <v>86.509638329540167</v>
      </c>
      <c r="AF41" s="27">
        <f t="shared" si="15"/>
        <v>115.39422725760346</v>
      </c>
      <c r="AG41" s="14">
        <f t="shared" si="16"/>
        <v>144.30125871601899</v>
      </c>
    </row>
    <row r="42" spans="1:33" x14ac:dyDescent="0.4">
      <c r="A42" s="47">
        <v>38</v>
      </c>
      <c r="B42" s="22">
        <f t="shared" si="21"/>
        <v>78801.075360672185</v>
      </c>
      <c r="C42" s="6">
        <f t="shared" si="21"/>
        <v>78693.502196133719</v>
      </c>
      <c r="D42" s="7">
        <f t="shared" si="21"/>
        <v>78585.689317540193</v>
      </c>
      <c r="E42" s="8">
        <f t="shared" si="21"/>
        <v>78477.637053308295</v>
      </c>
      <c r="F42" s="6">
        <f t="shared" si="21"/>
        <v>78369.345732583984</v>
      </c>
      <c r="G42" s="7">
        <f t="shared" si="21"/>
        <v>78260.815685241396</v>
      </c>
      <c r="H42" s="8">
        <f t="shared" si="21"/>
        <v>78152.047241881868</v>
      </c>
      <c r="I42" s="6">
        <f t="shared" si="21"/>
        <v>78043.040733832968</v>
      </c>
      <c r="J42" s="7">
        <f t="shared" si="21"/>
        <v>77933.796493147427</v>
      </c>
      <c r="K42" s="8">
        <f t="shared" si="21"/>
        <v>77824.31485260211</v>
      </c>
      <c r="L42" s="27">
        <f t="shared" si="22"/>
        <v>17.942180229676524</v>
      </c>
      <c r="M42" s="13">
        <f t="shared" si="23"/>
        <v>36.030663712850583</v>
      </c>
      <c r="N42" s="14">
        <f t="shared" si="24"/>
        <v>54.264858370721413</v>
      </c>
      <c r="O42" s="27">
        <f t="shared" si="25"/>
        <v>72.644168521905158</v>
      </c>
      <c r="P42" s="14">
        <f t="shared" si="26"/>
        <v>91.167994895953598</v>
      </c>
      <c r="R42" s="47">
        <v>83</v>
      </c>
      <c r="S42" s="22">
        <f t="shared" si="2"/>
        <v>12186.934340514748</v>
      </c>
      <c r="T42" s="6">
        <f t="shared" si="3"/>
        <v>12013.683883464721</v>
      </c>
      <c r="U42" s="7">
        <f t="shared" si="4"/>
        <v>11840.396830650096</v>
      </c>
      <c r="V42" s="8">
        <f t="shared" si="5"/>
        <v>11667.073709933327</v>
      </c>
      <c r="W42" s="6">
        <f t="shared" si="6"/>
        <v>11493.71504928666</v>
      </c>
      <c r="X42" s="7">
        <f t="shared" si="7"/>
        <v>11320.321376790684</v>
      </c>
      <c r="Y42" s="8">
        <f t="shared" si="8"/>
        <v>11146.893220632568</v>
      </c>
      <c r="Z42" s="6">
        <f t="shared" si="9"/>
        <v>10973.431109104515</v>
      </c>
      <c r="AA42" s="7">
        <f t="shared" si="10"/>
        <v>10799.935570602283</v>
      </c>
      <c r="AB42" s="8">
        <f t="shared" si="11"/>
        <v>10626.407133623308</v>
      </c>
      <c r="AC42" s="27">
        <f t="shared" si="12"/>
        <v>28.877112531220519</v>
      </c>
      <c r="AD42" s="13">
        <f t="shared" si="13"/>
        <v>57.776286088569577</v>
      </c>
      <c r="AE42" s="14">
        <f t="shared" si="14"/>
        <v>86.696572154557998</v>
      </c>
      <c r="AF42" s="27">
        <f t="shared" si="15"/>
        <v>115.63702168623263</v>
      </c>
      <c r="AG42" s="14">
        <f t="shared" si="16"/>
        <v>144.59668513673228</v>
      </c>
    </row>
    <row r="43" spans="1:33" x14ac:dyDescent="0.4">
      <c r="A43" s="47">
        <v>39</v>
      </c>
      <c r="B43" s="22">
        <f t="shared" si="21"/>
        <v>77714.596145697084</v>
      </c>
      <c r="C43" s="6">
        <f t="shared" si="21"/>
        <v>77604.640706654594</v>
      </c>
      <c r="D43" s="7">
        <f t="shared" si="21"/>
        <v>77494.448870417953</v>
      </c>
      <c r="E43" s="8">
        <f t="shared" si="21"/>
        <v>77384.020972650629</v>
      </c>
      <c r="F43" s="6">
        <f t="shared" si="21"/>
        <v>77273.357349735103</v>
      </c>
      <c r="G43" s="7">
        <f t="shared" si="21"/>
        <v>77162.458338772005</v>
      </c>
      <c r="H43" s="8">
        <f t="shared" si="21"/>
        <v>77051.324277578911</v>
      </c>
      <c r="I43" s="6">
        <f t="shared" si="21"/>
        <v>76939.955504689511</v>
      </c>
      <c r="J43" s="7">
        <f t="shared" si="21"/>
        <v>76828.352359352342</v>
      </c>
      <c r="K43" s="8">
        <f t="shared" si="21"/>
        <v>76716.515181529961</v>
      </c>
      <c r="L43" s="27">
        <f t="shared" si="22"/>
        <v>18.339041755049948</v>
      </c>
      <c r="M43" s="13">
        <f t="shared" si="23"/>
        <v>36.82235563472932</v>
      </c>
      <c r="N43" s="14">
        <f t="shared" si="24"/>
        <v>55.449336572844913</v>
      </c>
      <c r="O43" s="27">
        <f t="shared" si="25"/>
        <v>74.219375951077382</v>
      </c>
      <c r="P43" s="14">
        <f t="shared" si="26"/>
        <v>93.131861612785542</v>
      </c>
      <c r="R43" s="47">
        <v>84</v>
      </c>
      <c r="S43" s="22">
        <f t="shared" si="2"/>
        <v>10452.846326765346</v>
      </c>
      <c r="T43" s="6">
        <f t="shared" si="3"/>
        <v>10279.253678724692</v>
      </c>
      <c r="U43" s="7">
        <f t="shared" si="4"/>
        <v>10105.629718294633</v>
      </c>
      <c r="V43" s="8">
        <f t="shared" si="5"/>
        <v>9931.9749743639095</v>
      </c>
      <c r="W43" s="6">
        <f t="shared" si="6"/>
        <v>9758.2899759149459</v>
      </c>
      <c r="X43" s="7">
        <f t="shared" si="7"/>
        <v>9584.5752520224069</v>
      </c>
      <c r="Y43" s="8">
        <f t="shared" si="8"/>
        <v>9410.8313318514502</v>
      </c>
      <c r="Z43" s="6">
        <f t="shared" si="9"/>
        <v>9237.0587446561658</v>
      </c>
      <c r="AA43" s="7">
        <f t="shared" si="10"/>
        <v>9063.2580197780117</v>
      </c>
      <c r="AB43" s="8">
        <f t="shared" si="11"/>
        <v>8889.4296866441382</v>
      </c>
      <c r="AC43" s="27">
        <f t="shared" si="12"/>
        <v>28.933850848515704</v>
      </c>
      <c r="AD43" s="13">
        <f t="shared" si="13"/>
        <v>57.886533407660863</v>
      </c>
      <c r="AE43" s="14">
        <f t="shared" si="14"/>
        <v>86.857097363846833</v>
      </c>
      <c r="AF43" s="27">
        <f t="shared" si="15"/>
        <v>115.8445919578553</v>
      </c>
      <c r="AG43" s="14">
        <f t="shared" si="16"/>
        <v>144.84806600641309</v>
      </c>
    </row>
    <row r="44" spans="1:33" x14ac:dyDescent="0.4">
      <c r="A44" s="47">
        <v>40</v>
      </c>
      <c r="B44" s="22">
        <f t="shared" si="21"/>
        <v>76604.444311897794</v>
      </c>
      <c r="C44" s="6">
        <f t="shared" ref="C44:K48" si="27">COS(RADIANS($A44+C$2))*100000</f>
        <v>76492.14009184319</v>
      </c>
      <c r="D44" s="7">
        <f t="shared" si="27"/>
        <v>76379.602863464213</v>
      </c>
      <c r="E44" s="8">
        <f t="shared" si="27"/>
        <v>76266.83296956883</v>
      </c>
      <c r="F44" s="6">
        <f t="shared" si="27"/>
        <v>76153.830753673683</v>
      </c>
      <c r="G44" s="7">
        <f t="shared" si="27"/>
        <v>76040.59656000309</v>
      </c>
      <c r="H44" s="8">
        <f t="shared" si="27"/>
        <v>75927.130733488084</v>
      </c>
      <c r="I44" s="6">
        <f t="shared" si="27"/>
        <v>75813.433619765216</v>
      </c>
      <c r="J44" s="7">
        <f t="shared" si="27"/>
        <v>75699.505565175641</v>
      </c>
      <c r="K44" s="8">
        <f t="shared" si="27"/>
        <v>75585.346916763956</v>
      </c>
      <c r="L44" s="27">
        <f t="shared" si="22"/>
        <v>18.73031703065044</v>
      </c>
      <c r="M44" s="13">
        <f t="shared" si="23"/>
        <v>37.602831110375519</v>
      </c>
      <c r="N44" s="14">
        <f t="shared" si="24"/>
        <v>56.616924369900516</v>
      </c>
      <c r="O44" s="27">
        <f t="shared" si="25"/>
        <v>75.771975439355629</v>
      </c>
      <c r="P44" s="14">
        <f t="shared" si="26"/>
        <v>95.067359462381319</v>
      </c>
      <c r="R44" s="47">
        <v>85</v>
      </c>
      <c r="S44" s="22">
        <f t="shared" si="2"/>
        <v>8715.5742747658132</v>
      </c>
      <c r="T44" s="6">
        <f t="shared" si="3"/>
        <v>8541.6923137367539</v>
      </c>
      <c r="U44" s="7">
        <f t="shared" si="4"/>
        <v>8367.7843332315442</v>
      </c>
      <c r="V44" s="8">
        <f t="shared" si="5"/>
        <v>8193.8508630040978</v>
      </c>
      <c r="W44" s="6">
        <f t="shared" si="6"/>
        <v>8019.8924328858875</v>
      </c>
      <c r="X44" s="7">
        <f t="shared" si="7"/>
        <v>7845.9095727844997</v>
      </c>
      <c r="Y44" s="8">
        <f t="shared" si="8"/>
        <v>7671.9028126818812</v>
      </c>
      <c r="Z44" s="6">
        <f t="shared" si="9"/>
        <v>7497.8726826327747</v>
      </c>
      <c r="AA44" s="7">
        <f t="shared" si="10"/>
        <v>7323.8197127631856</v>
      </c>
      <c r="AB44" s="8">
        <f t="shared" si="11"/>
        <v>7149.7444332685745</v>
      </c>
      <c r="AC44" s="27">
        <f t="shared" si="12"/>
        <v>28.981775634553856</v>
      </c>
      <c r="AD44" s="13">
        <f t="shared" si="13"/>
        <v>57.979147927916983</v>
      </c>
      <c r="AE44" s="14">
        <f t="shared" si="14"/>
        <v>86.991165059876948</v>
      </c>
      <c r="AF44" s="27">
        <f t="shared" si="15"/>
        <v>116.0168748445559</v>
      </c>
      <c r="AG44" s="14">
        <f t="shared" si="16"/>
        <v>145.05532475201164</v>
      </c>
    </row>
    <row r="45" spans="1:33" x14ac:dyDescent="0.4">
      <c r="A45" s="47">
        <v>41</v>
      </c>
      <c r="B45" s="22">
        <f t="shared" ref="B45:B48" si="28">COS(RADIANS($A45+B$2))*100000</f>
        <v>75470.958022277206</v>
      </c>
      <c r="C45" s="6">
        <f t="shared" si="27"/>
        <v>75356.339230163794</v>
      </c>
      <c r="D45" s="7">
        <f t="shared" si="27"/>
        <v>75241.490889572437</v>
      </c>
      <c r="E45" s="8">
        <f t="shared" si="27"/>
        <v>75126.413350351111</v>
      </c>
      <c r="F45" s="6">
        <f t="shared" si="27"/>
        <v>75011.106963045953</v>
      </c>
      <c r="G45" s="7">
        <f t="shared" si="27"/>
        <v>74895.572078900223</v>
      </c>
      <c r="H45" s="8">
        <f t="shared" si="27"/>
        <v>74779.809049853182</v>
      </c>
      <c r="I45" s="6">
        <f t="shared" si="27"/>
        <v>74663.818228539138</v>
      </c>
      <c r="J45" s="7">
        <f t="shared" si="27"/>
        <v>74547.599968286231</v>
      </c>
      <c r="K45" s="8">
        <f t="shared" si="27"/>
        <v>74431.154623115406</v>
      </c>
      <c r="L45" s="27">
        <f t="shared" si="22"/>
        <v>19.115886870237773</v>
      </c>
      <c r="M45" s="13">
        <f t="shared" si="23"/>
        <v>38.371852399398449</v>
      </c>
      <c r="N45" s="14">
        <f t="shared" si="24"/>
        <v>57.767266103330257</v>
      </c>
      <c r="O45" s="27">
        <f t="shared" si="25"/>
        <v>77.301494049895155</v>
      </c>
      <c r="P45" s="14">
        <f t="shared" si="26"/>
        <v>96.973898873346116</v>
      </c>
      <c r="R45" s="47">
        <v>86</v>
      </c>
      <c r="S45" s="22">
        <f t="shared" si="2"/>
        <v>6975.6473744125233</v>
      </c>
      <c r="T45" s="6">
        <f t="shared" si="3"/>
        <v>6801.5290665248212</v>
      </c>
      <c r="U45" s="7">
        <f t="shared" si="4"/>
        <v>6627.3900400000075</v>
      </c>
      <c r="V45" s="8">
        <f t="shared" si="5"/>
        <v>6453.230825295801</v>
      </c>
      <c r="W45" s="6">
        <f t="shared" si="6"/>
        <v>6279.0519529313306</v>
      </c>
      <c r="X45" s="7">
        <f t="shared" si="7"/>
        <v>6104.8539534856909</v>
      </c>
      <c r="Y45" s="8">
        <f t="shared" si="8"/>
        <v>5930.637357596177</v>
      </c>
      <c r="Z45" s="6">
        <f t="shared" si="9"/>
        <v>5756.4026959567309</v>
      </c>
      <c r="AA45" s="7">
        <f t="shared" si="10"/>
        <v>5582.1504993163944</v>
      </c>
      <c r="AB45" s="8">
        <f t="shared" si="11"/>
        <v>5407.8812984775313</v>
      </c>
      <c r="AC45" s="27">
        <f t="shared" si="12"/>
        <v>29.020872290980947</v>
      </c>
      <c r="AD45" s="13">
        <f t="shared" si="13"/>
        <v>58.054101438057387</v>
      </c>
      <c r="AE45" s="14">
        <f t="shared" si="14"/>
        <v>87.098734404327615</v>
      </c>
      <c r="AF45" s="27">
        <f t="shared" si="15"/>
        <v>116.15381786729802</v>
      </c>
      <c r="AG45" s="14">
        <f t="shared" si="16"/>
        <v>145.21839824051028</v>
      </c>
    </row>
    <row r="46" spans="1:33" x14ac:dyDescent="0.4">
      <c r="A46" s="47">
        <v>42</v>
      </c>
      <c r="B46" s="22">
        <f t="shared" si="28"/>
        <v>74314.482547739419</v>
      </c>
      <c r="C46" s="6">
        <f t="shared" si="27"/>
        <v>74197.584097561645</v>
      </c>
      <c r="D46" s="7">
        <f t="shared" si="27"/>
        <v>74080.459628675002</v>
      </c>
      <c r="E46" s="8">
        <f t="shared" si="27"/>
        <v>73963.109497860976</v>
      </c>
      <c r="F46" s="6">
        <f t="shared" si="27"/>
        <v>73845.534062588384</v>
      </c>
      <c r="G46" s="7">
        <f t="shared" si="27"/>
        <v>73727.733681012396</v>
      </c>
      <c r="H46" s="8">
        <f t="shared" si="27"/>
        <v>73609.708711973435</v>
      </c>
      <c r="I46" s="6">
        <f t="shared" si="27"/>
        <v>73491.459514995979</v>
      </c>
      <c r="J46" s="7">
        <f t="shared" si="27"/>
        <v>73372.986450287644</v>
      </c>
      <c r="K46" s="8">
        <f t="shared" si="27"/>
        <v>73254.28987873788</v>
      </c>
      <c r="L46" s="27">
        <f t="shared" si="22"/>
        <v>19.495633825506047</v>
      </c>
      <c r="M46" s="13">
        <f t="shared" si="23"/>
        <v>39.129185250463706</v>
      </c>
      <c r="N46" s="14">
        <f t="shared" si="24"/>
        <v>58.900011367901243</v>
      </c>
      <c r="O46" s="27">
        <f t="shared" si="25"/>
        <v>78.807465876511742</v>
      </c>
      <c r="P46" s="14">
        <f t="shared" si="26"/>
        <v>98.850899095305977</v>
      </c>
      <c r="R46" s="47">
        <v>87</v>
      </c>
      <c r="S46" s="22">
        <f t="shared" si="2"/>
        <v>5233.5956242943967</v>
      </c>
      <c r="T46" s="6">
        <f t="shared" si="3"/>
        <v>5059.294007671333</v>
      </c>
      <c r="U46" s="7">
        <f t="shared" si="4"/>
        <v>4884.9769795613165</v>
      </c>
      <c r="V46" s="8">
        <f t="shared" si="5"/>
        <v>4710.6450709642677</v>
      </c>
      <c r="W46" s="6">
        <f t="shared" si="6"/>
        <v>4536.2988129253681</v>
      </c>
      <c r="X46" s="7">
        <f t="shared" si="7"/>
        <v>4361.9387365336006</v>
      </c>
      <c r="Y46" s="8">
        <f t="shared" si="8"/>
        <v>4187.5653729199748</v>
      </c>
      <c r="Z46" s="6">
        <f t="shared" si="9"/>
        <v>4013.1792532559739</v>
      </c>
      <c r="AA46" s="7">
        <f t="shared" si="10"/>
        <v>3838.7809087520054</v>
      </c>
      <c r="AB46" s="8">
        <f t="shared" si="11"/>
        <v>3664.3708706556276</v>
      </c>
      <c r="AC46" s="27">
        <f t="shared" si="12"/>
        <v>29.05112890857913</v>
      </c>
      <c r="AD46" s="13">
        <f t="shared" si="13"/>
        <v>58.111371106514923</v>
      </c>
      <c r="AE46" s="14">
        <f t="shared" si="14"/>
        <v>87.179772630534274</v>
      </c>
      <c r="AF46" s="27">
        <f t="shared" si="15"/>
        <v>116.25537931191053</v>
      </c>
      <c r="AG46" s="14">
        <f t="shared" si="16"/>
        <v>145.33723679814273</v>
      </c>
    </row>
    <row r="47" spans="1:33" x14ac:dyDescent="0.4">
      <c r="A47" s="47">
        <v>43</v>
      </c>
      <c r="B47" s="22">
        <f t="shared" si="28"/>
        <v>73135.370161917046</v>
      </c>
      <c r="C47" s="6">
        <f t="shared" si="27"/>
        <v>73016.227662075224</v>
      </c>
      <c r="D47" s="7">
        <f t="shared" si="27"/>
        <v>72896.862742141151</v>
      </c>
      <c r="E47" s="8">
        <f t="shared" si="27"/>
        <v>72777.275765721046</v>
      </c>
      <c r="F47" s="6">
        <f t="shared" si="27"/>
        <v>72657.4670970976</v>
      </c>
      <c r="G47" s="7">
        <f t="shared" si="27"/>
        <v>72537.437101228759</v>
      </c>
      <c r="H47" s="8">
        <f t="shared" si="27"/>
        <v>72417.186143746745</v>
      </c>
      <c r="I47" s="6">
        <f t="shared" si="27"/>
        <v>72296.714590956806</v>
      </c>
      <c r="J47" s="7">
        <f t="shared" si="27"/>
        <v>72176.022809836228</v>
      </c>
      <c r="K47" s="8">
        <f t="shared" si="27"/>
        <v>72055.11116803305</v>
      </c>
      <c r="L47" s="27">
        <f t="shared" si="22"/>
        <v>19.869442221851386</v>
      </c>
      <c r="M47" s="13">
        <f t="shared" si="23"/>
        <v>39.874598972647618</v>
      </c>
      <c r="N47" s="14">
        <f t="shared" si="24"/>
        <v>60.014815118434854</v>
      </c>
      <c r="O47" s="27">
        <f t="shared" si="25"/>
        <v>80.289432185595615</v>
      </c>
      <c r="P47" s="14">
        <f t="shared" si="26"/>
        <v>100.69778837581362</v>
      </c>
      <c r="R47" s="47">
        <v>88</v>
      </c>
      <c r="S47" s="22">
        <f t="shared" si="2"/>
        <v>3489.9496702501078</v>
      </c>
      <c r="T47" s="6">
        <f t="shared" si="3"/>
        <v>3315.5178388526497</v>
      </c>
      <c r="U47" s="7">
        <f t="shared" si="4"/>
        <v>3141.0759078128176</v>
      </c>
      <c r="V47" s="8">
        <f t="shared" si="5"/>
        <v>2966.6244085110748</v>
      </c>
      <c r="W47" s="6">
        <f t="shared" si="6"/>
        <v>2792.1638723568758</v>
      </c>
      <c r="X47" s="7">
        <f t="shared" si="7"/>
        <v>2617.694830787314</v>
      </c>
      <c r="Y47" s="8">
        <f t="shared" si="8"/>
        <v>2443.2178152653246</v>
      </c>
      <c r="Z47" s="6">
        <f t="shared" si="9"/>
        <v>2268.733357278134</v>
      </c>
      <c r="AA47" s="7">
        <f t="shared" si="10"/>
        <v>2094.2419883357052</v>
      </c>
      <c r="AB47" s="8">
        <f t="shared" si="11"/>
        <v>1919.7442399689642</v>
      </c>
      <c r="AC47" s="27">
        <f t="shared" si="12"/>
        <v>29.072536270884825</v>
      </c>
      <c r="AD47" s="13">
        <f t="shared" si="13"/>
        <v>58.150939488400411</v>
      </c>
      <c r="AE47" s="14">
        <f t="shared" si="14"/>
        <v>87.234255053468303</v>
      </c>
      <c r="AF47" s="27">
        <f t="shared" si="15"/>
        <v>116.3215282417934</v>
      </c>
      <c r="AG47" s="14">
        <f t="shared" si="16"/>
        <v>145.41180422553307</v>
      </c>
    </row>
    <row r="48" spans="1:33" x14ac:dyDescent="0.4">
      <c r="A48" s="48">
        <v>44</v>
      </c>
      <c r="B48" s="23">
        <f t="shared" si="28"/>
        <v>71933.980033865126</v>
      </c>
      <c r="C48" s="9">
        <f t="shared" si="27"/>
        <v>71812.629776318878</v>
      </c>
      <c r="D48" s="10">
        <f t="shared" si="27"/>
        <v>71691.060765048271</v>
      </c>
      <c r="E48" s="11">
        <f t="shared" si="27"/>
        <v>71569.273370373587</v>
      </c>
      <c r="F48" s="9">
        <f t="shared" si="27"/>
        <v>71447.267963280334</v>
      </c>
      <c r="G48" s="10">
        <f t="shared" si="27"/>
        <v>71325.044915418155</v>
      </c>
      <c r="H48" s="11">
        <f t="shared" si="27"/>
        <v>71202.60459909965</v>
      </c>
      <c r="I48" s="9">
        <f t="shared" si="27"/>
        <v>71079.947387299238</v>
      </c>
      <c r="J48" s="10">
        <f t="shared" si="27"/>
        <v>70957.073653652085</v>
      </c>
      <c r="K48" s="11">
        <f t="shared" si="27"/>
        <v>70833.983772452892</v>
      </c>
      <c r="L48" s="28">
        <f t="shared" si="22"/>
        <v>20.237198193616678</v>
      </c>
      <c r="M48" s="16">
        <f t="shared" si="23"/>
        <v>40.607866505712991</v>
      </c>
      <c r="N48" s="17">
        <f t="shared" si="24"/>
        <v>61.111337774904314</v>
      </c>
      <c r="O48" s="28">
        <f t="shared" si="25"/>
        <v>81.746941555855301</v>
      </c>
      <c r="P48" s="17">
        <f t="shared" si="26"/>
        <v>102.51400413449846</v>
      </c>
      <c r="R48" s="47">
        <v>89</v>
      </c>
      <c r="S48" s="22">
        <f t="shared" si="2"/>
        <v>1745.2406437283598</v>
      </c>
      <c r="T48" s="6">
        <f t="shared" si="3"/>
        <v>1570.7317311820871</v>
      </c>
      <c r="U48" s="7">
        <f t="shared" si="4"/>
        <v>1396.2180339145352</v>
      </c>
      <c r="V48" s="8">
        <f t="shared" si="5"/>
        <v>1221.7000835247136</v>
      </c>
      <c r="W48" s="6">
        <f t="shared" si="6"/>
        <v>1047.1784116245647</v>
      </c>
      <c r="X48" s="7">
        <f t="shared" si="7"/>
        <v>872.65354983738962</v>
      </c>
      <c r="Y48" s="8">
        <f t="shared" si="8"/>
        <v>698.12602979616236</v>
      </c>
      <c r="Z48" s="6">
        <f t="shared" si="9"/>
        <v>523.59638314195377</v>
      </c>
      <c r="AA48" s="7">
        <f t="shared" si="10"/>
        <v>349.06514152237986</v>
      </c>
      <c r="AB48" s="8">
        <f t="shared" si="11"/>
        <v>174.53283658982616</v>
      </c>
      <c r="AC48" s="27">
        <f t="shared" si="12"/>
        <v>29.08508785701045</v>
      </c>
      <c r="AD48" s="13">
        <f t="shared" si="13"/>
        <v>58.172794530794633</v>
      </c>
      <c r="AE48" s="14">
        <f t="shared" si="14"/>
        <v>87.262165077258146</v>
      </c>
      <c r="AF48" s="27">
        <f t="shared" si="15"/>
        <v>116.35224450733969</v>
      </c>
      <c r="AG48" s="14">
        <f t="shared" si="16"/>
        <v>145.44207780872051</v>
      </c>
    </row>
    <row r="49" spans="18:33" s="1" customFormat="1" x14ac:dyDescent="0.4">
      <c r="R49" s="48">
        <v>90</v>
      </c>
      <c r="S49" s="23">
        <f>COS(RADIANS($R49+B$2))*100000</f>
        <v>6.1257422745431001E-12</v>
      </c>
      <c r="T49" s="9"/>
      <c r="U49" s="10"/>
      <c r="V49" s="11"/>
      <c r="W49" s="9"/>
      <c r="X49" s="10"/>
      <c r="Y49" s="11"/>
      <c r="Z49" s="9"/>
      <c r="AA49" s="10"/>
      <c r="AB49" s="11"/>
      <c r="AC49" s="28"/>
      <c r="AD49" s="16"/>
      <c r="AE49" s="17"/>
      <c r="AF49" s="28"/>
      <c r="AG49" s="17"/>
    </row>
    <row r="50" spans="18:33" s="1" customFormat="1" x14ac:dyDescent="0.4"/>
    <row r="51" spans="18:33" s="1" customFormat="1" x14ac:dyDescent="0.4"/>
    <row r="52" spans="18:33" s="1" customFormat="1" x14ac:dyDescent="0.4"/>
    <row r="53" spans="18:33" s="1" customFormat="1" x14ac:dyDescent="0.4"/>
    <row r="54" spans="18:33" s="1" customFormat="1" x14ac:dyDescent="0.4"/>
    <row r="55" spans="18:33" s="1" customFormat="1" x14ac:dyDescent="0.4"/>
    <row r="56" spans="18:33" s="1" customFormat="1" x14ac:dyDescent="0.4"/>
    <row r="57" spans="18:33" s="1" customFormat="1" x14ac:dyDescent="0.4"/>
    <row r="58" spans="18:33" s="1" customFormat="1" x14ac:dyDescent="0.4"/>
    <row r="59" spans="18:33" s="1" customFormat="1" x14ac:dyDescent="0.4"/>
    <row r="60" spans="18:33" s="1" customFormat="1" x14ac:dyDescent="0.4"/>
    <row r="61" spans="18:33" s="1" customFormat="1" x14ac:dyDescent="0.4"/>
    <row r="62" spans="18:33" s="1" customFormat="1" x14ac:dyDescent="0.4"/>
    <row r="63" spans="18:33" s="1" customFormat="1" x14ac:dyDescent="0.4"/>
    <row r="64" spans="18:33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  <row r="88" s="1" customFormat="1" x14ac:dyDescent="0.4"/>
    <row r="89" s="1" customFormat="1" x14ac:dyDescent="0.4"/>
    <row r="90" s="1" customFormat="1" x14ac:dyDescent="0.4"/>
    <row r="91" s="1" customFormat="1" x14ac:dyDescent="0.4"/>
    <row r="92" s="1" customFormat="1" x14ac:dyDescent="0.4"/>
    <row r="93" s="1" customFormat="1" x14ac:dyDescent="0.4"/>
  </sheetData>
  <mergeCells count="6">
    <mergeCell ref="A1:P1"/>
    <mergeCell ref="R1:AG1"/>
    <mergeCell ref="A2:A3"/>
    <mergeCell ref="L2:P2"/>
    <mergeCell ref="R2:R3"/>
    <mergeCell ref="AC2:AG2"/>
  </mergeCells>
  <pageMargins left="0.7" right="0.7" top="0.75" bottom="0.75" header="0.3" footer="0.3"/>
  <pageSetup scale="6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9"/>
  <sheetViews>
    <sheetView zoomScaleNormal="100" workbookViewId="0">
      <selection sqref="A1:P1"/>
    </sheetView>
  </sheetViews>
  <sheetFormatPr defaultRowHeight="16.5" x14ac:dyDescent="0.4"/>
  <cols>
    <col min="1" max="1" width="3" style="49" customWidth="1"/>
    <col min="2" max="11" width="5.3984375" style="1" customWidth="1"/>
    <col min="12" max="16" width="4.09765625" style="1" customWidth="1"/>
    <col min="17" max="17" width="2.09765625" style="1" customWidth="1"/>
    <col min="18" max="18" width="3" style="1" customWidth="1"/>
    <col min="19" max="28" width="5.3984375" style="1" customWidth="1"/>
    <col min="29" max="33" width="4.09765625" style="1" customWidth="1"/>
    <col min="34" max="16384" width="8.796875" style="1"/>
  </cols>
  <sheetData>
    <row r="1" spans="1:34" x14ac:dyDescent="0.4">
      <c r="A1" s="245" t="s">
        <v>16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4"/>
      <c r="R1" s="245" t="s">
        <v>16</v>
      </c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34" ht="17.25" customHeight="1" x14ac:dyDescent="0.4">
      <c r="A2" s="246" t="s">
        <v>12</v>
      </c>
      <c r="B2" s="38">
        <v>0</v>
      </c>
      <c r="C2" s="39">
        <v>0.1</v>
      </c>
      <c r="D2" s="40">
        <v>0.2</v>
      </c>
      <c r="E2" s="41">
        <v>0.3</v>
      </c>
      <c r="F2" s="39">
        <v>0.4</v>
      </c>
      <c r="G2" s="40">
        <v>0.5</v>
      </c>
      <c r="H2" s="41">
        <v>0.6</v>
      </c>
      <c r="I2" s="39">
        <v>0.7</v>
      </c>
      <c r="J2" s="40">
        <v>0.8</v>
      </c>
      <c r="K2" s="41">
        <v>0.9</v>
      </c>
      <c r="L2" s="240" t="s">
        <v>1</v>
      </c>
      <c r="M2" s="241"/>
      <c r="N2" s="241"/>
      <c r="O2" s="241"/>
      <c r="P2" s="242"/>
      <c r="R2" s="246" t="s">
        <v>12</v>
      </c>
      <c r="S2" s="38">
        <v>0</v>
      </c>
      <c r="T2" s="39">
        <v>0.1</v>
      </c>
      <c r="U2" s="40">
        <v>0.2</v>
      </c>
      <c r="V2" s="41">
        <v>0.3</v>
      </c>
      <c r="W2" s="39">
        <v>0.4</v>
      </c>
      <c r="X2" s="40">
        <v>0.5</v>
      </c>
      <c r="Y2" s="41">
        <v>0.6</v>
      </c>
      <c r="Z2" s="39">
        <v>0.7</v>
      </c>
      <c r="AA2" s="40">
        <v>0.8</v>
      </c>
      <c r="AB2" s="41">
        <v>0.9</v>
      </c>
      <c r="AC2" s="240" t="s">
        <v>1</v>
      </c>
      <c r="AD2" s="241"/>
      <c r="AE2" s="241"/>
      <c r="AF2" s="241"/>
      <c r="AG2" s="242"/>
    </row>
    <row r="3" spans="1:34" x14ac:dyDescent="0.4">
      <c r="A3" s="247"/>
      <c r="B3" s="43" t="s">
        <v>2</v>
      </c>
      <c r="C3" s="42" t="s">
        <v>3</v>
      </c>
      <c r="D3" s="44" t="s">
        <v>4</v>
      </c>
      <c r="E3" s="45" t="s">
        <v>5</v>
      </c>
      <c r="F3" s="42" t="s">
        <v>6</v>
      </c>
      <c r="G3" s="44" t="s">
        <v>7</v>
      </c>
      <c r="H3" s="45" t="s">
        <v>8</v>
      </c>
      <c r="I3" s="42" t="s">
        <v>9</v>
      </c>
      <c r="J3" s="44" t="s">
        <v>10</v>
      </c>
      <c r="K3" s="45" t="s">
        <v>11</v>
      </c>
      <c r="L3" s="15">
        <v>1</v>
      </c>
      <c r="M3" s="18">
        <v>2</v>
      </c>
      <c r="N3" s="18">
        <v>3</v>
      </c>
      <c r="O3" s="15">
        <v>4</v>
      </c>
      <c r="P3" s="32">
        <v>5</v>
      </c>
      <c r="R3" s="247"/>
      <c r="S3" s="43" t="s">
        <v>2</v>
      </c>
      <c r="T3" s="42" t="s">
        <v>3</v>
      </c>
      <c r="U3" s="44" t="s">
        <v>4</v>
      </c>
      <c r="V3" s="45" t="s">
        <v>5</v>
      </c>
      <c r="W3" s="42" t="s">
        <v>6</v>
      </c>
      <c r="X3" s="44" t="s">
        <v>7</v>
      </c>
      <c r="Y3" s="45" t="s">
        <v>8</v>
      </c>
      <c r="Z3" s="42" t="s">
        <v>9</v>
      </c>
      <c r="AA3" s="44" t="s">
        <v>10</v>
      </c>
      <c r="AB3" s="45" t="s">
        <v>11</v>
      </c>
      <c r="AC3" s="15">
        <v>1</v>
      </c>
      <c r="AD3" s="18">
        <v>2</v>
      </c>
      <c r="AE3" s="18">
        <v>3</v>
      </c>
      <c r="AF3" s="15">
        <v>4</v>
      </c>
      <c r="AG3" s="32">
        <v>5</v>
      </c>
    </row>
    <row r="4" spans="1:34" x14ac:dyDescent="0.4">
      <c r="A4" s="46">
        <v>0</v>
      </c>
      <c r="B4" s="21">
        <f>TAN(RADIANS($A4+B$2))*100000</f>
        <v>0</v>
      </c>
      <c r="C4" s="50">
        <f t="shared" ref="C4:K19" si="0">TAN(RADIANS($A4+C$2))*100000</f>
        <v>174.53310241888005</v>
      </c>
      <c r="D4" s="52">
        <f t="shared" si="0"/>
        <v>349.06726815962503</v>
      </c>
      <c r="E4" s="51">
        <f t="shared" si="0"/>
        <v>523.60356057001275</v>
      </c>
      <c r="F4" s="50">
        <f t="shared" si="0"/>
        <v>698.14304304964787</v>
      </c>
      <c r="G4" s="52">
        <f t="shared" si="0"/>
        <v>872.68677907587892</v>
      </c>
      <c r="H4" s="51">
        <f t="shared" si="0"/>
        <v>1047.2358322297189</v>
      </c>
      <c r="I4" s="50">
        <f t="shared" si="0"/>
        <v>1221.7912662217718</v>
      </c>
      <c r="J4" s="52">
        <f t="shared" si="0"/>
        <v>1396.3541449181653</v>
      </c>
      <c r="K4" s="51">
        <f t="shared" si="0"/>
        <v>1570.9255323664916</v>
      </c>
      <c r="L4" s="27">
        <f>ABS((TAN(RADIANS($A4+B$2+L$3*(1/6)))*10000)-(TAN(RADIANS($A4+B$2))*10000))</f>
        <v>29.0889029127902</v>
      </c>
      <c r="M4" s="25">
        <f t="shared" ref="M4:P4" si="1">ABS((TAN(RADIANS($A4+C$2+M$3*(1/6)))*10000)-(TAN(RADIANS($A4+C$2))*10000))</f>
        <v>58.179066083641914</v>
      </c>
      <c r="N4" s="26">
        <f t="shared" si="1"/>
        <v>87.272399806214679</v>
      </c>
      <c r="O4" s="27">
        <f t="shared" si="1"/>
        <v>116.37081493951462</v>
      </c>
      <c r="P4" s="26">
        <f t="shared" si="1"/>
        <v>145.4762232550429</v>
      </c>
      <c r="R4" s="47">
        <v>45</v>
      </c>
      <c r="S4" s="22">
        <f t="shared" ref="S4:S42" si="2">TAN(RADIANS($R4+B$2))*100000</f>
        <v>99999.999999999985</v>
      </c>
      <c r="T4" s="6">
        <f t="shared" ref="T4:T42" si="3">TAN(RADIANS($R4+C$2))*100000</f>
        <v>100349.67650609228</v>
      </c>
      <c r="U4" s="7">
        <f t="shared" ref="U4:U42" si="4">TAN(RADIANS($R4+D$2))*100000</f>
        <v>100700.58003189787</v>
      </c>
      <c r="V4" s="8">
        <f t="shared" ref="V4:V42" si="5">TAN(RADIANS($R4+E$2))*100000</f>
        <v>101052.71919633483</v>
      </c>
      <c r="W4" s="6">
        <f t="shared" ref="W4:W42" si="6">TAN(RADIANS($R4+F$2))*100000</f>
        <v>101406.10269423724</v>
      </c>
      <c r="X4" s="7">
        <f t="shared" ref="X4:X42" si="7">TAN(RADIANS($R4+G$2))*100000</f>
        <v>101760.73929721252</v>
      </c>
      <c r="Y4" s="8">
        <f t="shared" ref="Y4:Y42" si="8">TAN(RADIANS($R4+H$2))*100000</f>
        <v>102116.63785451042</v>
      </c>
      <c r="Z4" s="6">
        <f t="shared" ref="Z4:Z42" si="9">TAN(RADIANS($R4+I$2))*100000</f>
        <v>102473.80729390361</v>
      </c>
      <c r="AA4" s="7">
        <f t="shared" ref="AA4:AA42" si="10">TAN(RADIANS($R4+J$2))*100000</f>
        <v>102832.25662258045</v>
      </c>
      <c r="AB4" s="8">
        <f t="shared" ref="AB4:AB42" si="11">TAN(RADIANS($R4+K$2))*100000</f>
        <v>103191.99492804956</v>
      </c>
      <c r="AC4" s="27">
        <f t="shared" ref="AC4:AC45" si="12">ABS((TAN(RADIANS($R4+B$2+L$3*(1/6)))*10000)-(TAN(RADIANS($R4+B$2))*10000))</f>
        <v>58.347532396088354</v>
      </c>
      <c r="AD4" s="13">
        <f t="shared" ref="AD4:AD45" si="13">ABS((TAN(RADIANS($R4+C$2+M$3*(1/6)))*10000)-(TAN(RADIANS($R4+C$2))*10000))</f>
        <v>117.4498719845742</v>
      </c>
      <c r="AE4" s="14">
        <f t="shared" ref="AE4:AE45" si="14">ABS((TAN(RADIANS($R4+D$2+N$3*(1/6)))*10000)-(TAN(RADIANS($R4+D$2))*10000))</f>
        <v>177.32272620057302</v>
      </c>
      <c r="AF4" s="27">
        <f t="shared" ref="AF4:AF45" si="15">ABS((TAN(RADIANS($R4+E$2+O$3*(1/6)))*10000)-(TAN(RADIANS($R4+E$2))*10000))</f>
        <v>237.98218913167875</v>
      </c>
      <c r="AG4" s="14">
        <f t="shared" ref="AG4:AG45" si="16">ABS((TAN(RADIANS($R4+F$2+P$3*(1/6)))*10000)-(TAN(RADIANS($R4+F$2))*10000))</f>
        <v>299.44475350036737</v>
      </c>
      <c r="AH4" s="12"/>
    </row>
    <row r="5" spans="1:34" x14ac:dyDescent="0.4">
      <c r="A5" s="47">
        <v>1</v>
      </c>
      <c r="B5" s="22">
        <f>TAN(RADIANS($A5+B$2))*100000</f>
        <v>1745.5064928217585</v>
      </c>
      <c r="C5" s="6">
        <f t="shared" si="0"/>
        <v>1920.0980907723499</v>
      </c>
      <c r="D5" s="7">
        <f t="shared" si="0"/>
        <v>2094.7013909659986</v>
      </c>
      <c r="E5" s="8">
        <f t="shared" si="0"/>
        <v>2269.3174584357753</v>
      </c>
      <c r="F5" s="6">
        <f t="shared" si="0"/>
        <v>2443.9473585260857</v>
      </c>
      <c r="G5" s="7">
        <f t="shared" si="0"/>
        <v>2618.592156918693</v>
      </c>
      <c r="H5" s="8">
        <f t="shared" si="0"/>
        <v>2793.2529196587493</v>
      </c>
      <c r="I5" s="6">
        <f t="shared" si="0"/>
        <v>2967.9307131808514</v>
      </c>
      <c r="J5" s="7">
        <f t="shared" si="0"/>
        <v>3142.6266043351152</v>
      </c>
      <c r="K5" s="8">
        <f t="shared" si="0"/>
        <v>3317.3416604132681</v>
      </c>
      <c r="L5" s="27">
        <f>ABS((TAN(RADIANS($A5+B$2+L$3*(1/6)))*10000)-(TAN(RADIANS($A5+B$2))*10000))</f>
        <v>29.099243209383616</v>
      </c>
      <c r="M5" s="13">
        <f t="shared" ref="M5" si="17">ABS((TAN(RADIANS($A5+C$2+M$3*(1/6)))*10000)-(TAN(RADIANS($A5+C$2))*10000))</f>
        <v>58.206249254787195</v>
      </c>
      <c r="N5" s="14">
        <f t="shared" ref="N5" si="18">ABS((TAN(RADIANS($A5+D$2+N$3*(1/6)))*10000)-(TAN(RADIANS($A5+D$2))*10000))</f>
        <v>87.322932221485274</v>
      </c>
      <c r="O5" s="27">
        <f t="shared" ref="O5" si="19">ABS((TAN(RADIANS($A5+E$2+O$3*(1/6)))*10000)-(TAN(RADIANS($A5+E$2))*10000))</f>
        <v>116.451208047812</v>
      </c>
      <c r="P5" s="14">
        <f t="shared" ref="P5" si="20">ABS((TAN(RADIANS($A5+F$2+P$3*(1/6)))*10000)-(TAN(RADIANS($A5+F$2))*10000))</f>
        <v>145.59299487423505</v>
      </c>
      <c r="R5" s="47">
        <v>46</v>
      </c>
      <c r="S5" s="22">
        <f t="shared" si="2"/>
        <v>103553.03137905696</v>
      </c>
      <c r="T5" s="6">
        <f t="shared" si="3"/>
        <v>103915.37522651559</v>
      </c>
      <c r="U5" s="7">
        <f t="shared" si="4"/>
        <v>104279.0358044477</v>
      </c>
      <c r="V5" s="8">
        <f t="shared" si="5"/>
        <v>104644.02253093982</v>
      </c>
      <c r="W5" s="6">
        <f t="shared" si="6"/>
        <v>105010.34490911146</v>
      </c>
      <c r="X5" s="7">
        <f t="shared" si="7"/>
        <v>105378.01252809622</v>
      </c>
      <c r="Y5" s="8">
        <f t="shared" si="8"/>
        <v>105747.03506403753</v>
      </c>
      <c r="Z5" s="6">
        <f t="shared" si="9"/>
        <v>106117.42228109737</v>
      </c>
      <c r="AA5" s="7">
        <f t="shared" si="10"/>
        <v>106489.18403247916</v>
      </c>
      <c r="AB5" s="8">
        <f t="shared" si="11"/>
        <v>106862.33026146528</v>
      </c>
      <c r="AC5" s="27">
        <f t="shared" si="12"/>
        <v>60.463734973767714</v>
      </c>
      <c r="AD5" s="13">
        <f t="shared" si="13"/>
        <v>121.73756083550325</v>
      </c>
      <c r="AE5" s="14">
        <f t="shared" si="14"/>
        <v>183.83864766496663</v>
      </c>
      <c r="AF5" s="27">
        <f t="shared" si="15"/>
        <v>246.78459888905672</v>
      </c>
      <c r="AG5" s="14">
        <f t="shared" si="16"/>
        <v>310.59346501515756</v>
      </c>
    </row>
    <row r="6" spans="1:34" x14ac:dyDescent="0.4">
      <c r="A6" s="47">
        <v>2</v>
      </c>
      <c r="B6" s="22">
        <f t="shared" ref="B6:K44" si="21">TAN(RADIANS($A6+B$2))*100000</f>
        <v>3492.0769491747728</v>
      </c>
      <c r="C6" s="6">
        <f t="shared" si="0"/>
        <v>3666.833538872967</v>
      </c>
      <c r="D6" s="7">
        <f t="shared" si="0"/>
        <v>3841.6124982812298</v>
      </c>
      <c r="E6" s="8">
        <f t="shared" si="0"/>
        <v>4016.4148967191823</v>
      </c>
      <c r="F6" s="6">
        <f t="shared" si="0"/>
        <v>4191.2418040789071</v>
      </c>
      <c r="G6" s="7">
        <f t="shared" si="0"/>
        <v>4366.0942908512061</v>
      </c>
      <c r="H6" s="8">
        <f t="shared" si="0"/>
        <v>4540.9734281518795</v>
      </c>
      <c r="I6" s="6">
        <f t="shared" si="0"/>
        <v>4715.8802877480475</v>
      </c>
      <c r="J6" s="7">
        <f t="shared" si="0"/>
        <v>4890.8159420844995</v>
      </c>
      <c r="K6" s="8">
        <f t="shared" si="0"/>
        <v>5065.7814643100828</v>
      </c>
      <c r="L6" s="27">
        <f t="shared" ref="L6:L48" si="22">ABS((TAN(RADIANS($A6+B$2+L$3*(1/6)))*10000)-(TAN(RADIANS($A6+B$2))*10000))</f>
        <v>29.127334445117071</v>
      </c>
      <c r="M6" s="13">
        <f t="shared" ref="M6:M48" si="23">ABS((TAN(RADIANS($A6+C$2+M$3*(1/6)))*10000)-(TAN(RADIANS($A6+C$2))*10000))</f>
        <v>58.268953242492671</v>
      </c>
      <c r="N6" s="14">
        <f t="shared" ref="N6:N48" si="24">ABS((TAN(RADIANS($A6+D$2+N$3*(1/6)))*10000)-(TAN(RADIANS($A6+D$2))*10000))</f>
        <v>87.426778946681736</v>
      </c>
      <c r="O6" s="27">
        <f t="shared" ref="O6:O48" si="25">ABS((TAN(RADIANS($A6+E$2+O$3*(1/6)))*10000)-(TAN(RADIANS($A6+E$2))*10000))</f>
        <v>116.60273726262795</v>
      </c>
      <c r="P6" s="14">
        <f t="shared" ref="P6:P48" si="26">ABS((TAN(RADIANS($A6+F$2+P$3*(1/6)))*10000)-(TAN(RADIANS($A6+F$2))*10000))</f>
        <v>145.79875739847995</v>
      </c>
      <c r="R6" s="47">
        <v>47</v>
      </c>
      <c r="S6" s="22">
        <f t="shared" si="2"/>
        <v>107236.87100246827</v>
      </c>
      <c r="T6" s="6">
        <f t="shared" si="3"/>
        <v>107612.8163820975</v>
      </c>
      <c r="U6" s="7">
        <f t="shared" si="4"/>
        <v>107990.17662024035</v>
      </c>
      <c r="V6" s="8">
        <f t="shared" si="5"/>
        <v>108368.96203115857</v>
      </c>
      <c r="W6" s="6">
        <f t="shared" si="6"/>
        <v>108749.18302460022</v>
      </c>
      <c r="X6" s="7">
        <f t="shared" si="7"/>
        <v>109130.85010692713</v>
      </c>
      <c r="Y6" s="8">
        <f t="shared" si="8"/>
        <v>109513.97388225843</v>
      </c>
      <c r="Z6" s="6">
        <f t="shared" si="9"/>
        <v>109898.56505363015</v>
      </c>
      <c r="AA6" s="7">
        <f t="shared" si="10"/>
        <v>110284.63442417147</v>
      </c>
      <c r="AB6" s="8">
        <f t="shared" si="11"/>
        <v>110672.19289829752</v>
      </c>
      <c r="AC6" s="27">
        <f t="shared" si="12"/>
        <v>62.73610304941576</v>
      </c>
      <c r="AD6" s="13">
        <f t="shared" si="13"/>
        <v>126.34278050979083</v>
      </c>
      <c r="AE6" s="14">
        <f t="shared" si="14"/>
        <v>190.83884333898095</v>
      </c>
      <c r="AF6" s="27">
        <f t="shared" si="15"/>
        <v>256.24358942490107</v>
      </c>
      <c r="AG6" s="14">
        <f t="shared" si="16"/>
        <v>322.57681937637972</v>
      </c>
    </row>
    <row r="7" spans="1:34" x14ac:dyDescent="0.4">
      <c r="A7" s="47">
        <v>3</v>
      </c>
      <c r="B7" s="22">
        <f t="shared" si="21"/>
        <v>5240.7779283041209</v>
      </c>
      <c r="C7" s="6">
        <f t="shared" si="0"/>
        <v>5415.8064087028761</v>
      </c>
      <c r="D7" s="7">
        <f t="shared" si="0"/>
        <v>5590.8679809260557</v>
      </c>
      <c r="E7" s="8">
        <f t="shared" si="0"/>
        <v>5765.9637212033422</v>
      </c>
      <c r="F7" s="6">
        <f t="shared" si="0"/>
        <v>5941.0947066009876</v>
      </c>
      <c r="G7" s="7">
        <f t="shared" si="0"/>
        <v>6116.2620150484308</v>
      </c>
      <c r="H7" s="8">
        <f t="shared" si="0"/>
        <v>6291.4667253649759</v>
      </c>
      <c r="I7" s="6">
        <f t="shared" si="0"/>
        <v>6466.7099172865092</v>
      </c>
      <c r="J7" s="7">
        <f t="shared" si="0"/>
        <v>6641.9926714922613</v>
      </c>
      <c r="K7" s="8">
        <f t="shared" si="0"/>
        <v>6817.3160696316309</v>
      </c>
      <c r="L7" s="27">
        <f t="shared" si="22"/>
        <v>29.17324519278543</v>
      </c>
      <c r="M7" s="13">
        <f t="shared" si="23"/>
        <v>58.367331156304203</v>
      </c>
      <c r="N7" s="14">
        <f t="shared" si="24"/>
        <v>87.584193636045256</v>
      </c>
      <c r="O7" s="27">
        <f t="shared" si="25"/>
        <v>116.82577284160209</v>
      </c>
      <c r="P7" s="14">
        <f t="shared" si="26"/>
        <v>146.0940138050837</v>
      </c>
      <c r="R7" s="47">
        <v>48</v>
      </c>
      <c r="S7" s="22">
        <f t="shared" si="2"/>
        <v>111061.2514829193</v>
      </c>
      <c r="T7" s="6">
        <f t="shared" si="3"/>
        <v>111451.82128867079</v>
      </c>
      <c r="U7" s="7">
        <f t="shared" si="4"/>
        <v>111843.91353115397</v>
      </c>
      <c r="V7" s="8">
        <f t="shared" si="5"/>
        <v>112237.53953220132</v>
      </c>
      <c r="W7" s="6">
        <f t="shared" si="6"/>
        <v>112632.71072115684</v>
      </c>
      <c r="X7" s="7">
        <f t="shared" si="7"/>
        <v>113029.43863617527</v>
      </c>
      <c r="Y7" s="8">
        <f t="shared" si="8"/>
        <v>113427.73492554057</v>
      </c>
      <c r="Z7" s="6">
        <f t="shared" si="9"/>
        <v>113827.61134900284</v>
      </c>
      <c r="AA7" s="7">
        <f t="shared" si="10"/>
        <v>114229.07977913549</v>
      </c>
      <c r="AB7" s="8">
        <f t="shared" si="11"/>
        <v>114632.15220271167</v>
      </c>
      <c r="AC7" s="27">
        <f t="shared" si="12"/>
        <v>65.179477775795021</v>
      </c>
      <c r="AD7" s="13">
        <f t="shared" si="13"/>
        <v>131.29585283178858</v>
      </c>
      <c r="AE7" s="14">
        <f t="shared" si="14"/>
        <v>198.36978178488607</v>
      </c>
      <c r="AF7" s="27">
        <f t="shared" si="15"/>
        <v>266.42246987088765</v>
      </c>
      <c r="AG7" s="14">
        <f t="shared" si="16"/>
        <v>335.47568916221462</v>
      </c>
    </row>
    <row r="8" spans="1:34" x14ac:dyDescent="0.4">
      <c r="A8" s="47">
        <v>4</v>
      </c>
      <c r="B8" s="22">
        <f t="shared" si="21"/>
        <v>6992.6811943510411</v>
      </c>
      <c r="C8" s="6">
        <f t="shared" si="0"/>
        <v>7168.0891293208633</v>
      </c>
      <c r="D8" s="7">
        <f t="shared" si="0"/>
        <v>7343.5409592623928</v>
      </c>
      <c r="E8" s="8">
        <f t="shared" si="0"/>
        <v>7519.0377699748597</v>
      </c>
      <c r="F8" s="6">
        <f t="shared" si="0"/>
        <v>7694.5806483625338</v>
      </c>
      <c r="G8" s="7">
        <f t="shared" si="0"/>
        <v>7870.1706824618441</v>
      </c>
      <c r="H8" s="8">
        <f t="shared" si="0"/>
        <v>8045.8089614685978</v>
      </c>
      <c r="I8" s="6">
        <f t="shared" si="0"/>
        <v>8221.496575765228</v>
      </c>
      <c r="J8" s="7">
        <f t="shared" si="0"/>
        <v>8397.2346169481189</v>
      </c>
      <c r="K8" s="8">
        <f t="shared" si="0"/>
        <v>8573.0241778550062</v>
      </c>
      <c r="L8" s="27">
        <f t="shared" si="22"/>
        <v>29.237087737626325</v>
      </c>
      <c r="M8" s="13">
        <f t="shared" si="23"/>
        <v>58.501623712126047</v>
      </c>
      <c r="N8" s="14">
        <f t="shared" si="24"/>
        <v>87.795561650283389</v>
      </c>
      <c r="O8" s="27">
        <f t="shared" si="25"/>
        <v>117.12086108000915</v>
      </c>
      <c r="P8" s="14">
        <f t="shared" si="26"/>
        <v>146.47948769624338</v>
      </c>
      <c r="R8" s="47">
        <v>49</v>
      </c>
      <c r="S8" s="22">
        <f t="shared" si="2"/>
        <v>115036.84072210094</v>
      </c>
      <c r="T8" s="6">
        <f t="shared" si="3"/>
        <v>115443.15755668646</v>
      </c>
      <c r="U8" s="7">
        <f t="shared" si="4"/>
        <v>115851.11504430299</v>
      </c>
      <c r="V8" s="8">
        <f t="shared" si="5"/>
        <v>116260.72564269601</v>
      </c>
      <c r="W8" s="6">
        <f t="shared" si="6"/>
        <v>116672.00193100263</v>
      </c>
      <c r="X8" s="7">
        <f t="shared" si="7"/>
        <v>117084.9566112539</v>
      </c>
      <c r="Y8" s="8">
        <f t="shared" si="8"/>
        <v>117499.60250990013</v>
      </c>
      <c r="Z8" s="6">
        <f t="shared" si="9"/>
        <v>117915.95257935811</v>
      </c>
      <c r="AA8" s="7">
        <f t="shared" si="10"/>
        <v>118334.0198995821</v>
      </c>
      <c r="AB8" s="8">
        <f t="shared" si="11"/>
        <v>118753.81767965792</v>
      </c>
      <c r="AC8" s="27">
        <f t="shared" si="12"/>
        <v>67.810543170211531</v>
      </c>
      <c r="AD8" s="13">
        <f t="shared" si="13"/>
        <v>136.63088155759579</v>
      </c>
      <c r="AE8" s="14">
        <f t="shared" si="14"/>
        <v>206.48375350551396</v>
      </c>
      <c r="AF8" s="27">
        <f t="shared" si="15"/>
        <v>277.39251724064707</v>
      </c>
      <c r="AG8" s="14">
        <f t="shared" si="16"/>
        <v>349.38117196476378</v>
      </c>
    </row>
    <row r="9" spans="1:34" x14ac:dyDescent="0.4">
      <c r="A9" s="47">
        <v>5</v>
      </c>
      <c r="B9" s="22">
        <f t="shared" si="21"/>
        <v>8748.8663525924003</v>
      </c>
      <c r="C9" s="6">
        <f t="shared" si="0"/>
        <v>8924.7622365631378</v>
      </c>
      <c r="D9" s="7">
        <f t="shared" si="0"/>
        <v>9100.7129264939504</v>
      </c>
      <c r="E9" s="8">
        <f t="shared" si="0"/>
        <v>9276.7195204631171</v>
      </c>
      <c r="F9" s="6">
        <f t="shared" si="0"/>
        <v>9452.7831179282057</v>
      </c>
      <c r="G9" s="7">
        <f t="shared" si="0"/>
        <v>9628.9048197538614</v>
      </c>
      <c r="H9" s="8">
        <f t="shared" si="0"/>
        <v>9805.0857282396901</v>
      </c>
      <c r="I9" s="6">
        <f t="shared" si="0"/>
        <v>9981.3269471482017</v>
      </c>
      <c r="J9" s="7">
        <f t="shared" si="0"/>
        <v>10157.629581732839</v>
      </c>
      <c r="K9" s="8">
        <f t="shared" si="0"/>
        <v>10333.994738766085</v>
      </c>
      <c r="L9" s="27">
        <f t="shared" si="22"/>
        <v>29.31901866189969</v>
      </c>
      <c r="M9" s="13">
        <f t="shared" si="23"/>
        <v>58.672160486213215</v>
      </c>
      <c r="N9" s="14">
        <f t="shared" si="24"/>
        <v>88.061402065425114</v>
      </c>
      <c r="O9" s="27">
        <f t="shared" si="25"/>
        <v>117.48872716059861</v>
      </c>
      <c r="P9" s="14">
        <f t="shared" si="26"/>
        <v>146.95612707674434</v>
      </c>
      <c r="R9" s="47">
        <v>50</v>
      </c>
      <c r="S9" s="22">
        <f t="shared" si="2"/>
        <v>119175.35925942101</v>
      </c>
      <c r="T9" s="6">
        <f t="shared" si="3"/>
        <v>119598.65811109873</v>
      </c>
      <c r="U9" s="7">
        <f t="shared" si="4"/>
        <v>120023.72784097772</v>
      </c>
      <c r="V9" s="8">
        <f t="shared" si="5"/>
        <v>120450.58219109599</v>
      </c>
      <c r="W9" s="6">
        <f t="shared" si="6"/>
        <v>120879.23504096092</v>
      </c>
      <c r="X9" s="7">
        <f t="shared" si="7"/>
        <v>121309.70040929328</v>
      </c>
      <c r="Y9" s="8">
        <f t="shared" si="8"/>
        <v>121741.99245579775</v>
      </c>
      <c r="Z9" s="6">
        <f t="shared" si="9"/>
        <v>122176.12548296055</v>
      </c>
      <c r="AA9" s="7">
        <f t="shared" si="10"/>
        <v>122612.1139378743</v>
      </c>
      <c r="AB9" s="8">
        <f t="shared" si="11"/>
        <v>123049.97241409142</v>
      </c>
      <c r="AC9" s="27">
        <f t="shared" si="12"/>
        <v>70.64810618904994</v>
      </c>
      <c r="AD9" s="13">
        <f t="shared" si="13"/>
        <v>142.38632987055098</v>
      </c>
      <c r="AE9" s="14">
        <f t="shared" si="14"/>
        <v>215.23976419828432</v>
      </c>
      <c r="AF9" s="27">
        <f t="shared" si="15"/>
        <v>289.23420483161317</v>
      </c>
      <c r="AG9" s="14">
        <f t="shared" si="16"/>
        <v>364.39617444505711</v>
      </c>
    </row>
    <row r="10" spans="1:34" x14ac:dyDescent="0.4">
      <c r="A10" s="47">
        <v>6</v>
      </c>
      <c r="B10" s="22">
        <f t="shared" si="21"/>
        <v>10510.423526567647</v>
      </c>
      <c r="C10" s="6">
        <f t="shared" si="0"/>
        <v>10686.917055032724</v>
      </c>
      <c r="D10" s="7">
        <f t="shared" si="0"/>
        <v>10863.476435660365</v>
      </c>
      <c r="E10" s="8">
        <f t="shared" si="0"/>
        <v>11040.102781581894</v>
      </c>
      <c r="F10" s="6">
        <f t="shared" si="0"/>
        <v>11216.797207589441</v>
      </c>
      <c r="G10" s="7">
        <f t="shared" si="0"/>
        <v>11393.56083016455</v>
      </c>
      <c r="H10" s="8">
        <f t="shared" si="0"/>
        <v>11570.394767506876</v>
      </c>
      <c r="I10" s="6">
        <f t="shared" si="0"/>
        <v>11747.300139562984</v>
      </c>
      <c r="J10" s="7">
        <f t="shared" si="0"/>
        <v>11924.278068055228</v>
      </c>
      <c r="K10" s="8">
        <f t="shared" si="0"/>
        <v>12101.32967651073</v>
      </c>
      <c r="L10" s="27">
        <f t="shared" si="22"/>
        <v>29.419239663197459</v>
      </c>
      <c r="M10" s="13">
        <f t="shared" si="23"/>
        <v>58.879361639013723</v>
      </c>
      <c r="N10" s="14">
        <f t="shared" si="24"/>
        <v>88.38237039026194</v>
      </c>
      <c r="O10" s="27">
        <f t="shared" si="25"/>
        <v>117.93027895362275</v>
      </c>
      <c r="P10" s="14">
        <f t="shared" si="26"/>
        <v>147.52510932652922</v>
      </c>
      <c r="R10" s="47">
        <v>51</v>
      </c>
      <c r="S10" s="22">
        <f t="shared" si="2"/>
        <v>123489.71565350515</v>
      </c>
      <c r="T10" s="6">
        <f t="shared" si="3"/>
        <v>123931.35854826054</v>
      </c>
      <c r="U10" s="7">
        <f t="shared" si="4"/>
        <v>124374.91614269429</v>
      </c>
      <c r="V10" s="8">
        <f t="shared" si="5"/>
        <v>124820.40363530492</v>
      </c>
      <c r="W10" s="6">
        <f t="shared" si="6"/>
        <v>125267.83638075352</v>
      </c>
      <c r="X10" s="7">
        <f t="shared" si="7"/>
        <v>125717.22989189546</v>
      </c>
      <c r="Y10" s="8">
        <f t="shared" si="8"/>
        <v>126168.59984184432</v>
      </c>
      <c r="Z10" s="6">
        <f t="shared" si="9"/>
        <v>126621.96206606753</v>
      </c>
      <c r="AA10" s="7">
        <f t="shared" si="10"/>
        <v>127077.33256451532</v>
      </c>
      <c r="AB10" s="8">
        <f t="shared" si="11"/>
        <v>127534.72750378311</v>
      </c>
      <c r="AC10" s="27">
        <f t="shared" si="12"/>
        <v>73.71342783174623</v>
      </c>
      <c r="AD10" s="13">
        <f t="shared" si="13"/>
        <v>148.60570360220481</v>
      </c>
      <c r="AE10" s="14">
        <f t="shared" si="14"/>
        <v>224.70459233732436</v>
      </c>
      <c r="AF10" s="27">
        <f t="shared" si="15"/>
        <v>302.03865772016252</v>
      </c>
      <c r="AG10" s="14">
        <f t="shared" si="16"/>
        <v>380.63729068272914</v>
      </c>
    </row>
    <row r="11" spans="1:34" x14ac:dyDescent="0.4">
      <c r="A11" s="47">
        <v>7</v>
      </c>
      <c r="B11" s="22">
        <f t="shared" si="21"/>
        <v>12278.45609029046</v>
      </c>
      <c r="C11" s="6">
        <f t="shared" si="0"/>
        <v>12455.658436618396</v>
      </c>
      <c r="D11" s="7">
        <f t="shared" si="0"/>
        <v>12632.937844610817</v>
      </c>
      <c r="E11" s="8">
        <f t="shared" si="0"/>
        <v>12810.295445305655</v>
      </c>
      <c r="F11" s="6">
        <f t="shared" si="0"/>
        <v>12987.732371691982</v>
      </c>
      <c r="G11" s="7">
        <f t="shared" si="0"/>
        <v>13165.249758739583</v>
      </c>
      <c r="H11" s="8">
        <f t="shared" si="0"/>
        <v>13342.84874342866</v>
      </c>
      <c r="I11" s="6">
        <f t="shared" si="0"/>
        <v>13520.530464779595</v>
      </c>
      <c r="J11" s="7">
        <f t="shared" si="0"/>
        <v>13698.296063882879</v>
      </c>
      <c r="K11" s="8">
        <f t="shared" si="0"/>
        <v>13876.146683929113</v>
      </c>
      <c r="L11" s="27">
        <f t="shared" si="22"/>
        <v>29.537998613842547</v>
      </c>
      <c r="M11" s="13">
        <f t="shared" si="23"/>
        <v>59.123740124379083</v>
      </c>
      <c r="N11" s="14">
        <f t="shared" si="24"/>
        <v>88.759262016877756</v>
      </c>
      <c r="O11" s="27">
        <f t="shared" si="25"/>
        <v>118.44661180134426</v>
      </c>
      <c r="P11" s="14">
        <f t="shared" si="26"/>
        <v>148.18784741308582</v>
      </c>
      <c r="R11" s="47">
        <v>52</v>
      </c>
      <c r="S11" s="22">
        <f t="shared" si="2"/>
        <v>127994.16321930788</v>
      </c>
      <c r="T11" s="6">
        <f t="shared" si="3"/>
        <v>128455.65621759933</v>
      </c>
      <c r="U11" s="7">
        <f t="shared" si="4"/>
        <v>128919.22317850668</v>
      </c>
      <c r="V11" s="8">
        <f t="shared" si="5"/>
        <v>129384.88095752109</v>
      </c>
      <c r="W11" s="6">
        <f t="shared" si="6"/>
        <v>129852.64658811541</v>
      </c>
      <c r="X11" s="7">
        <f t="shared" si="7"/>
        <v>130322.53728412058</v>
      </c>
      <c r="Y11" s="8">
        <f t="shared" si="8"/>
        <v>130794.57044214076</v>
      </c>
      <c r="Z11" s="6">
        <f t="shared" si="9"/>
        <v>131268.76364400709</v>
      </c>
      <c r="AA11" s="7">
        <f t="shared" si="10"/>
        <v>131745.13465927099</v>
      </c>
      <c r="AB11" s="8">
        <f t="shared" si="11"/>
        <v>132223.70144773769</v>
      </c>
      <c r="AC11" s="27">
        <f t="shared" si="12"/>
        <v>77.03061617828098</v>
      </c>
      <c r="AD11" s="13">
        <f t="shared" si="13"/>
        <v>155.33836288314342</v>
      </c>
      <c r="AE11" s="14">
        <f t="shared" si="14"/>
        <v>234.95404655004313</v>
      </c>
      <c r="AF11" s="27">
        <f t="shared" si="15"/>
        <v>315.90938461121914</v>
      </c>
      <c r="AG11" s="14">
        <f t="shared" si="16"/>
        <v>398.23703898616259</v>
      </c>
    </row>
    <row r="12" spans="1:34" x14ac:dyDescent="0.4">
      <c r="A12" s="47">
        <v>8</v>
      </c>
      <c r="B12" s="22">
        <f t="shared" si="21"/>
        <v>14054.083470239146</v>
      </c>
      <c r="C12" s="6">
        <f t="shared" si="0"/>
        <v>14232.107570294294</v>
      </c>
      <c r="D12" s="7">
        <f t="shared" si="0"/>
        <v>14410.220133766725</v>
      </c>
      <c r="E12" s="8">
        <f t="shared" si="0"/>
        <v>14588.422312549923</v>
      </c>
      <c r="F12" s="6">
        <f t="shared" si="0"/>
        <v>14766.715260789268</v>
      </c>
      <c r="G12" s="7">
        <f t="shared" si="0"/>
        <v>14945.100134912782</v>
      </c>
      <c r="H12" s="8">
        <f t="shared" si="0"/>
        <v>15123.578093661936</v>
      </c>
      <c r="I12" s="6">
        <f t="shared" si="0"/>
        <v>15302.150298122655</v>
      </c>
      <c r="J12" s="7">
        <f t="shared" si="0"/>
        <v>15480.817911756378</v>
      </c>
      <c r="K12" s="8">
        <f t="shared" si="0"/>
        <v>15659.582100431275</v>
      </c>
      <c r="L12" s="27">
        <f t="shared" si="22"/>
        <v>29.675590870969017</v>
      </c>
      <c r="M12" s="13">
        <f t="shared" si="23"/>
        <v>59.405904404177818</v>
      </c>
      <c r="N12" s="14">
        <f t="shared" si="24"/>
        <v>89.193016435593108</v>
      </c>
      <c r="O12" s="27">
        <f t="shared" si="25"/>
        <v>119.03901433053602</v>
      </c>
      <c r="P12" s="14">
        <f t="shared" si="26"/>
        <v>148.94599740021204</v>
      </c>
      <c r="R12" s="47">
        <v>53</v>
      </c>
      <c r="S12" s="22">
        <f t="shared" si="2"/>
        <v>132704.48216204098</v>
      </c>
      <c r="T12" s="6">
        <f t="shared" si="3"/>
        <v>133187.49515025978</v>
      </c>
      <c r="U12" s="7">
        <f t="shared" si="4"/>
        <v>133672.75895857709</v>
      </c>
      <c r="V12" s="8">
        <f t="shared" si="5"/>
        <v>134160.29233398288</v>
      </c>
      <c r="W12" s="6">
        <f t="shared" si="6"/>
        <v>134650.11422702094</v>
      </c>
      <c r="X12" s="7">
        <f t="shared" si="7"/>
        <v>135142.24379458081</v>
      </c>
      <c r="Y12" s="8">
        <f t="shared" si="8"/>
        <v>135636.70040273599</v>
      </c>
      <c r="Z12" s="6">
        <f t="shared" si="9"/>
        <v>136133.50362962871</v>
      </c>
      <c r="AA12" s="7">
        <f t="shared" si="10"/>
        <v>136632.67326840284</v>
      </c>
      <c r="AB12" s="8">
        <f t="shared" si="11"/>
        <v>137134.22933018534</v>
      </c>
      <c r="AC12" s="27">
        <f t="shared" si="12"/>
        <v>80.627094958173984</v>
      </c>
      <c r="AD12" s="13">
        <f t="shared" si="13"/>
        <v>162.64049056499971</v>
      </c>
      <c r="AE12" s="14">
        <f t="shared" si="14"/>
        <v>246.07446710516342</v>
      </c>
      <c r="AF12" s="27">
        <f t="shared" si="15"/>
        <v>330.96434766105813</v>
      </c>
      <c r="AG12" s="14">
        <f t="shared" si="16"/>
        <v>417.34653751016231</v>
      </c>
    </row>
    <row r="13" spans="1:34" x14ac:dyDescent="0.4">
      <c r="A13" s="47">
        <v>9</v>
      </c>
      <c r="B13" s="22">
        <f t="shared" si="21"/>
        <v>15838.444032453628</v>
      </c>
      <c r="C13" s="6">
        <f t="shared" si="0"/>
        <v>16017.404878599298</v>
      </c>
      <c r="D13" s="7">
        <f t="shared" si="0"/>
        <v>16196.465812145336</v>
      </c>
      <c r="E13" s="8">
        <f t="shared" si="0"/>
        <v>16375.628008901749</v>
      </c>
      <c r="F13" s="6">
        <f t="shared" si="0"/>
        <v>16554.892647243381</v>
      </c>
      <c r="G13" s="7">
        <f t="shared" si="0"/>
        <v>16734.260908141958</v>
      </c>
      <c r="H13" s="8">
        <f t="shared" si="0"/>
        <v>16913.733975198244</v>
      </c>
      <c r="I13" s="6">
        <f t="shared" si="0"/>
        <v>17093.313034674382</v>
      </c>
      <c r="J13" s="7">
        <f t="shared" si="0"/>
        <v>17272.999275526337</v>
      </c>
      <c r="K13" s="8">
        <f t="shared" si="0"/>
        <v>17452.793889436511</v>
      </c>
      <c r="L13" s="27">
        <f t="shared" si="22"/>
        <v>29.83236084923692</v>
      </c>
      <c r="M13" s="13">
        <f t="shared" si="23"/>
        <v>59.726561693115627</v>
      </c>
      <c r="N13" s="14">
        <f t="shared" si="24"/>
        <v>89.684722252904521</v>
      </c>
      <c r="O13" s="27">
        <f t="shared" si="25"/>
        <v>119.70897534626056</v>
      </c>
      <c r="P13" s="14">
        <f t="shared" si="26"/>
        <v>149.80146732215098</v>
      </c>
      <c r="R13" s="47">
        <v>54</v>
      </c>
      <c r="S13" s="22">
        <f t="shared" si="2"/>
        <v>137638.19204711734</v>
      </c>
      <c r="T13" s="6">
        <f t="shared" si="3"/>
        <v>138144.58187543598</v>
      </c>
      <c r="U13" s="7">
        <f t="shared" si="4"/>
        <v>138653.41949860784</v>
      </c>
      <c r="V13" s="8">
        <f t="shared" si="5"/>
        <v>139164.72583051486</v>
      </c>
      <c r="W13" s="6">
        <f t="shared" si="6"/>
        <v>139678.52201869444</v>
      </c>
      <c r="X13" s="7">
        <f t="shared" si="7"/>
        <v>140194.82944763359</v>
      </c>
      <c r="Y13" s="8">
        <f t="shared" si="8"/>
        <v>140713.66974211932</v>
      </c>
      <c r="Z13" s="6">
        <f t="shared" si="9"/>
        <v>141235.06477064601</v>
      </c>
      <c r="AA13" s="7">
        <f t="shared" si="10"/>
        <v>141759.03664888057</v>
      </c>
      <c r="AB13" s="8">
        <f t="shared" si="11"/>
        <v>142285.60774318705</v>
      </c>
      <c r="AC13" s="27">
        <f t="shared" si="12"/>
        <v>84.534164702326962</v>
      </c>
      <c r="AD13" s="13">
        <f t="shared" si="13"/>
        <v>170.57625299066785</v>
      </c>
      <c r="AE13" s="14">
        <f t="shared" si="14"/>
        <v>258.16452720381858</v>
      </c>
      <c r="AF13" s="27">
        <f t="shared" si="15"/>
        <v>347.33844779207539</v>
      </c>
      <c r="AG13" s="14">
        <f t="shared" si="16"/>
        <v>438.13871987396851</v>
      </c>
    </row>
    <row r="14" spans="1:34" x14ac:dyDescent="0.4">
      <c r="A14" s="47">
        <v>10</v>
      </c>
      <c r="B14" s="22">
        <f t="shared" si="21"/>
        <v>17632.698070846498</v>
      </c>
      <c r="C14" s="6">
        <f t="shared" si="0"/>
        <v>17812.713016990016</v>
      </c>
      <c r="D14" s="7">
        <f t="shared" si="0"/>
        <v>17992.839927925947</v>
      </c>
      <c r="E14" s="8">
        <f t="shared" si="0"/>
        <v>18173.080006571574</v>
      </c>
      <c r="F14" s="6">
        <f t="shared" si="0"/>
        <v>18353.434458735952</v>
      </c>
      <c r="G14" s="7">
        <f t="shared" si="0"/>
        <v>18533.904493153437</v>
      </c>
      <c r="H14" s="8">
        <f t="shared" si="0"/>
        <v>18714.491321517406</v>
      </c>
      <c r="I14" s="6">
        <f t="shared" si="0"/>
        <v>18895.196158514103</v>
      </c>
      <c r="J14" s="7">
        <f t="shared" si="0"/>
        <v>19076.020221856677</v>
      </c>
      <c r="K14" s="8">
        <f t="shared" si="0"/>
        <v>19256.964732319357</v>
      </c>
      <c r="L14" s="27">
        <f t="shared" si="22"/>
        <v>30.008703870667659</v>
      </c>
      <c r="M14" s="13">
        <f t="shared" si="23"/>
        <v>60.086521763703104</v>
      </c>
      <c r="N14" s="14">
        <f t="shared" si="24"/>
        <v>90.23562305881569</v>
      </c>
      <c r="O14" s="27">
        <f t="shared" si="25"/>
        <v>120.45819187079701</v>
      </c>
      <c r="P14" s="14">
        <f t="shared" si="26"/>
        <v>150.75642750545489</v>
      </c>
      <c r="R14" s="47">
        <v>55</v>
      </c>
      <c r="S14" s="22">
        <f t="shared" si="2"/>
        <v>142814.80067421144</v>
      </c>
      <c r="T14" s="6">
        <f t="shared" si="3"/>
        <v>143346.63832052835</v>
      </c>
      <c r="U14" s="7">
        <f t="shared" si="4"/>
        <v>143881.14382235036</v>
      </c>
      <c r="V14" s="8">
        <f t="shared" si="5"/>
        <v>144418.3405853014</v>
      </c>
      <c r="W14" s="6">
        <f t="shared" si="6"/>
        <v>144958.25228425598</v>
      </c>
      <c r="X14" s="7">
        <f t="shared" si="7"/>
        <v>145500.9028672445</v>
      </c>
      <c r="Y14" s="8">
        <f t="shared" si="8"/>
        <v>146046.31655942727</v>
      </c>
      <c r="Z14" s="6">
        <f t="shared" si="9"/>
        <v>146594.51786713779</v>
      </c>
      <c r="AA14" s="7">
        <f t="shared" si="10"/>
        <v>147145.53158199688</v>
      </c>
      <c r="AB14" s="8">
        <f t="shared" si="11"/>
        <v>147699.3827850993</v>
      </c>
      <c r="AC14" s="27">
        <f t="shared" si="12"/>
        <v>88.787677985352275</v>
      </c>
      <c r="AD14" s="13">
        <f t="shared" si="13"/>
        <v>179.21919803788114</v>
      </c>
      <c r="AE14" s="14">
        <f t="shared" si="14"/>
        <v>271.33740447874516</v>
      </c>
      <c r="AF14" s="27">
        <f t="shared" si="15"/>
        <v>365.18652361184286</v>
      </c>
      <c r="AG14" s="14">
        <f t="shared" si="16"/>
        <v>460.81221900534911</v>
      </c>
    </row>
    <row r="15" spans="1:34" x14ac:dyDescent="0.4">
      <c r="A15" s="47">
        <v>11</v>
      </c>
      <c r="B15" s="22">
        <f t="shared" si="21"/>
        <v>19438.030913771847</v>
      </c>
      <c r="C15" s="6">
        <f t="shared" si="0"/>
        <v>19619.219993213854</v>
      </c>
      <c r="D15" s="7">
        <f t="shared" si="0"/>
        <v>19800.533200809794</v>
      </c>
      <c r="E15" s="8">
        <f t="shared" si="0"/>
        <v>19981.971769923683</v>
      </c>
      <c r="F15" s="6">
        <f t="shared" si="0"/>
        <v>20163.536937154193</v>
      </c>
      <c r="G15" s="7">
        <f t="shared" si="0"/>
        <v>20345.229942369937</v>
      </c>
      <c r="H15" s="8">
        <f t="shared" si="0"/>
        <v>20527.052028744856</v>
      </c>
      <c r="I15" s="6">
        <f t="shared" si="0"/>
        <v>20709.00444279387</v>
      </c>
      <c r="J15" s="7">
        <f t="shared" si="0"/>
        <v>20891.088434408652</v>
      </c>
      <c r="K15" s="8">
        <f t="shared" si="0"/>
        <v>21073.305256893636</v>
      </c>
      <c r="L15" s="27">
        <f t="shared" si="22"/>
        <v>30.205068308816863</v>
      </c>
      <c r="M15" s="13">
        <f t="shared" si="23"/>
        <v>60.486701346871769</v>
      </c>
      <c r="N15" s="14">
        <f t="shared" si="24"/>
        <v>90.8471241984073</v>
      </c>
      <c r="O15" s="27">
        <f t="shared" si="25"/>
        <v>121.28857840304295</v>
      </c>
      <c r="P15" s="14">
        <f t="shared" si="26"/>
        <v>151.81332243553175</v>
      </c>
      <c r="R15" s="47">
        <v>56</v>
      </c>
      <c r="S15" s="22">
        <f t="shared" si="2"/>
        <v>148256.09685127402</v>
      </c>
      <c r="T15" s="6">
        <f t="shared" si="3"/>
        <v>148815.69945342035</v>
      </c>
      <c r="U15" s="7">
        <f t="shared" si="4"/>
        <v>149378.21656692043</v>
      </c>
      <c r="V15" s="8">
        <f t="shared" si="5"/>
        <v>149943.6744741307</v>
      </c>
      <c r="W15" s="6">
        <f t="shared" si="6"/>
        <v>150512.09976895349</v>
      </c>
      <c r="X15" s="7">
        <f t="shared" si="7"/>
        <v>151083.51936149012</v>
      </c>
      <c r="Y15" s="8">
        <f t="shared" si="8"/>
        <v>151657.96048277803</v>
      </c>
      <c r="Z15" s="6">
        <f t="shared" si="9"/>
        <v>152235.45068961312</v>
      </c>
      <c r="AA15" s="7">
        <f t="shared" si="10"/>
        <v>152816.01786945903</v>
      </c>
      <c r="AB15" s="8">
        <f t="shared" si="11"/>
        <v>153399.69024544567</v>
      </c>
      <c r="AC15" s="27">
        <f t="shared" si="12"/>
        <v>93.428856054997595</v>
      </c>
      <c r="AD15" s="13">
        <f t="shared" si="13"/>
        <v>188.65394752063548</v>
      </c>
      <c r="AE15" s="14">
        <f t="shared" si="14"/>
        <v>285.72341226926983</v>
      </c>
      <c r="AF15" s="27">
        <f t="shared" si="15"/>
        <v>384.68698890501582</v>
      </c>
      <c r="AG15" s="14">
        <f t="shared" si="16"/>
        <v>485.59608273892809</v>
      </c>
    </row>
    <row r="16" spans="1:34" x14ac:dyDescent="0.4">
      <c r="A16" s="47">
        <v>12</v>
      </c>
      <c r="B16" s="22">
        <f t="shared" si="21"/>
        <v>21255.656167002213</v>
      </c>
      <c r="C16" s="6">
        <f t="shared" si="0"/>
        <v>21438.142424973084</v>
      </c>
      <c r="D16" s="7">
        <f t="shared" si="0"/>
        <v>21620.765294566871</v>
      </c>
      <c r="E16" s="8">
        <f t="shared" si="0"/>
        <v>21803.526043102855</v>
      </c>
      <c r="F16" s="6">
        <f t="shared" si="0"/>
        <v>21986.425941495967</v>
      </c>
      <c r="G16" s="7">
        <f t="shared" si="0"/>
        <v>22169.466264293987</v>
      </c>
      <c r="H16" s="8">
        <f t="shared" si="0"/>
        <v>22352.648289714911</v>
      </c>
      <c r="I16" s="6">
        <f t="shared" si="0"/>
        <v>22535.973299684531</v>
      </c>
      <c r="J16" s="7">
        <f t="shared" si="0"/>
        <v>22719.442579874285</v>
      </c>
      <c r="K16" s="8">
        <f t="shared" si="0"/>
        <v>22903.057419739234</v>
      </c>
      <c r="L16" s="27">
        <f t="shared" si="22"/>
        <v>30.42195804748917</v>
      </c>
      <c r="M16" s="13">
        <f t="shared" si="23"/>
        <v>60.928129169790282</v>
      </c>
      <c r="N16" s="14">
        <f t="shared" si="24"/>
        <v>91.520800511765628</v>
      </c>
      <c r="O16" s="27">
        <f t="shared" si="25"/>
        <v>122.20227748627303</v>
      </c>
      <c r="P16" s="14">
        <f t="shared" si="26"/>
        <v>152.97488428078532</v>
      </c>
      <c r="R16" s="47">
        <v>57</v>
      </c>
      <c r="S16" s="22">
        <f t="shared" si="2"/>
        <v>153986.4963814583</v>
      </c>
      <c r="T16" s="6">
        <f t="shared" si="3"/>
        <v>154576.46518731961</v>
      </c>
      <c r="U16" s="7">
        <f t="shared" si="4"/>
        <v>155169.62592406676</v>
      </c>
      <c r="V16" s="8">
        <f t="shared" si="5"/>
        <v>155766.00820932467</v>
      </c>
      <c r="W16" s="6">
        <f t="shared" si="6"/>
        <v>156365.64202277898</v>
      </c>
      <c r="X16" s="7">
        <f t="shared" si="7"/>
        <v>156968.55771174902</v>
      </c>
      <c r="Y16" s="8">
        <f t="shared" si="8"/>
        <v>157574.78599686513</v>
      </c>
      <c r="Z16" s="6">
        <f t="shared" si="9"/>
        <v>158184.35797785025</v>
      </c>
      <c r="AA16" s="7">
        <f t="shared" si="10"/>
        <v>158797.30513941034</v>
      </c>
      <c r="AB16" s="8">
        <f t="shared" si="11"/>
        <v>159413.65935723405</v>
      </c>
      <c r="AC16" s="27">
        <f t="shared" si="12"/>
        <v>98.50528171870792</v>
      </c>
      <c r="AD16" s="13">
        <f t="shared" si="13"/>
        <v>198.97825696158361</v>
      </c>
      <c r="AE16" s="14">
        <f t="shared" si="14"/>
        <v>301.47320537835003</v>
      </c>
      <c r="AF16" s="27">
        <f t="shared" si="15"/>
        <v>406.04626894757166</v>
      </c>
      <c r="AG16" s="14">
        <f t="shared" si="16"/>
        <v>512.75553113883325</v>
      </c>
    </row>
    <row r="17" spans="1:33" x14ac:dyDescent="0.4">
      <c r="A17" s="47">
        <v>13</v>
      </c>
      <c r="B17" s="22">
        <f t="shared" si="21"/>
        <v>23086.81911255631</v>
      </c>
      <c r="C17" s="6">
        <f t="shared" si="0"/>
        <v>23270.72895546279</v>
      </c>
      <c r="D17" s="7">
        <f t="shared" si="0"/>
        <v>23454.788249494937</v>
      </c>
      <c r="E17" s="8">
        <f t="shared" si="0"/>
        <v>23638.998299626932</v>
      </c>
      <c r="F17" s="6">
        <f t="shared" si="0"/>
        <v>23823.360414809958</v>
      </c>
      <c r="G17" s="7">
        <f t="shared" si="0"/>
        <v>24007.875908011603</v>
      </c>
      <c r="H17" s="8">
        <f t="shared" si="0"/>
        <v>24192.546096255399</v>
      </c>
      <c r="I17" s="6">
        <f t="shared" si="0"/>
        <v>24377.372300660667</v>
      </c>
      <c r="J17" s="7">
        <f t="shared" si="0"/>
        <v>24562.355846482566</v>
      </c>
      <c r="K17" s="8">
        <f t="shared" si="0"/>
        <v>24747.498063152383</v>
      </c>
      <c r="L17" s="27">
        <f t="shared" si="22"/>
        <v>30.659935277476961</v>
      </c>
      <c r="M17" s="13">
        <f t="shared" si="23"/>
        <v>61.411951679129288</v>
      </c>
      <c r="N17" s="14">
        <f t="shared" si="24"/>
        <v>92.258405116573158</v>
      </c>
      <c r="O17" s="27">
        <f t="shared" si="25"/>
        <v>123.20167168598846</v>
      </c>
      <c r="P17" s="14">
        <f t="shared" si="26"/>
        <v>154.24414820491666</v>
      </c>
      <c r="R17" s="47">
        <v>58</v>
      </c>
      <c r="S17" s="22">
        <f t="shared" si="2"/>
        <v>160033.45290410507</v>
      </c>
      <c r="T17" s="6">
        <f t="shared" si="3"/>
        <v>160656.71845612969</v>
      </c>
      <c r="U17" s="7">
        <f t="shared" si="4"/>
        <v>161283.48909908187</v>
      </c>
      <c r="V17" s="8">
        <f t="shared" si="5"/>
        <v>161913.79833486766</v>
      </c>
      <c r="W17" s="6">
        <f t="shared" si="6"/>
        <v>162547.68008811356</v>
      </c>
      <c r="X17" s="7">
        <f t="shared" si="7"/>
        <v>163185.16871287895</v>
      </c>
      <c r="Y17" s="8">
        <f t="shared" si="8"/>
        <v>163826.29899949822</v>
      </c>
      <c r="Z17" s="6">
        <f t="shared" si="9"/>
        <v>164471.10618155266</v>
      </c>
      <c r="AA17" s="7">
        <f t="shared" si="10"/>
        <v>165119.62594297764</v>
      </c>
      <c r="AB17" s="8">
        <f t="shared" si="11"/>
        <v>165771.894425306</v>
      </c>
      <c r="AC17" s="27">
        <f t="shared" si="12"/>
        <v>104.07211333938176</v>
      </c>
      <c r="AD17" s="13">
        <f t="shared" si="13"/>
        <v>210.30553677388889</v>
      </c>
      <c r="AE17" s="14">
        <f t="shared" si="14"/>
        <v>318.76170824708242</v>
      </c>
      <c r="AF17" s="27">
        <f t="shared" si="15"/>
        <v>429.50424259776082</v>
      </c>
      <c r="AG17" s="14">
        <f t="shared" si="16"/>
        <v>542.59902708947629</v>
      </c>
    </row>
    <row r="18" spans="1:33" x14ac:dyDescent="0.4">
      <c r="A18" s="47">
        <v>14</v>
      </c>
      <c r="B18" s="22">
        <f t="shared" si="21"/>
        <v>24932.800284318069</v>
      </c>
      <c r="C18" s="6">
        <f t="shared" si="0"/>
        <v>25118.263847885024</v>
      </c>
      <c r="D18" s="7">
        <f t="shared" si="0"/>
        <v>25303.890096057141</v>
      </c>
      <c r="E18" s="8">
        <f t="shared" si="0"/>
        <v>25489.680375378055</v>
      </c>
      <c r="F18" s="6">
        <f t="shared" si="0"/>
        <v>25675.636036772681</v>
      </c>
      <c r="G18" s="7">
        <f t="shared" si="0"/>
        <v>25861.758435589029</v>
      </c>
      <c r="H18" s="8">
        <f t="shared" si="0"/>
        <v>26048.048931640235</v>
      </c>
      <c r="I18" s="6">
        <f t="shared" si="0"/>
        <v>26234.508889246845</v>
      </c>
      <c r="J18" s="7">
        <f t="shared" si="0"/>
        <v>26421.139677279454</v>
      </c>
      <c r="K18" s="8">
        <f t="shared" si="0"/>
        <v>26607.942669201468</v>
      </c>
      <c r="L18" s="27">
        <f t="shared" si="22"/>
        <v>30.919623658423461</v>
      </c>
      <c r="M18" s="13">
        <f t="shared" si="23"/>
        <v>61.939439505392784</v>
      </c>
      <c r="N18" s="14">
        <f t="shared" si="24"/>
        <v>93.061879318970568</v>
      </c>
      <c r="O18" s="27">
        <f t="shared" si="25"/>
        <v>124.28939709496899</v>
      </c>
      <c r="P18" s="14">
        <f t="shared" si="26"/>
        <v>155.6244696175404</v>
      </c>
      <c r="R18" s="47">
        <v>59</v>
      </c>
      <c r="S18" s="22">
        <f t="shared" si="2"/>
        <v>166427.94823505182</v>
      </c>
      <c r="T18" s="6">
        <f t="shared" si="3"/>
        <v>167087.82445123792</v>
      </c>
      <c r="U18" s="7">
        <f t="shared" si="4"/>
        <v>167751.56063306981</v>
      </c>
      <c r="V18" s="8">
        <f t="shared" si="5"/>
        <v>168419.19482775909</v>
      </c>
      <c r="W18" s="6">
        <f t="shared" si="6"/>
        <v>169090.76557850107</v>
      </c>
      <c r="X18" s="7">
        <f t="shared" si="7"/>
        <v>169766.31193260889</v>
      </c>
      <c r="Y18" s="8">
        <f t="shared" si="8"/>
        <v>170445.87344980778</v>
      </c>
      <c r="Z18" s="6">
        <f t="shared" si="9"/>
        <v>171129.49021069423</v>
      </c>
      <c r="AA18" s="7">
        <f t="shared" si="10"/>
        <v>171817.20282536317</v>
      </c>
      <c r="AB18" s="8">
        <f t="shared" si="11"/>
        <v>172509.05244220645</v>
      </c>
      <c r="AC18" s="27">
        <f t="shared" si="12"/>
        <v>110.19357805371328</v>
      </c>
      <c r="AD18" s="13">
        <f t="shared" si="13"/>
        <v>222.76795686491823</v>
      </c>
      <c r="AE18" s="14">
        <f t="shared" si="14"/>
        <v>337.7929577624418</v>
      </c>
      <c r="AF18" s="27">
        <f t="shared" si="15"/>
        <v>455.34095945387526</v>
      </c>
      <c r="AG18" s="14">
        <f t="shared" si="16"/>
        <v>575.48701401018116</v>
      </c>
    </row>
    <row r="19" spans="1:33" x14ac:dyDescent="0.4">
      <c r="A19" s="47">
        <v>15</v>
      </c>
      <c r="B19" s="22">
        <f t="shared" si="21"/>
        <v>26794.919243112268</v>
      </c>
      <c r="C19" s="6">
        <f t="shared" si="0"/>
        <v>26982.07078179059</v>
      </c>
      <c r="D19" s="7">
        <f t="shared" si="0"/>
        <v>27169.398672738182</v>
      </c>
      <c r="E19" s="8">
        <f t="shared" si="0"/>
        <v>27356.904308223729</v>
      </c>
      <c r="F19" s="6">
        <f t="shared" si="0"/>
        <v>27544.589085327087</v>
      </c>
      <c r="G19" s="7">
        <f t="shared" si="0"/>
        <v>27732.454405983848</v>
      </c>
      <c r="H19" s="8">
        <f t="shared" si="0"/>
        <v>27920.501677030035</v>
      </c>
      <c r="I19" s="6">
        <f t="shared" si="0"/>
        <v>28108.732310247298</v>
      </c>
      <c r="J19" s="7">
        <f t="shared" si="0"/>
        <v>28297.147722408226</v>
      </c>
      <c r="K19" s="8">
        <f t="shared" si="0"/>
        <v>28485.749335322093</v>
      </c>
      <c r="L19" s="27">
        <f t="shared" si="22"/>
        <v>31.201711876952686</v>
      </c>
      <c r="M19" s="13">
        <f t="shared" si="23"/>
        <v>62.511994732181392</v>
      </c>
      <c r="N19" s="14">
        <f t="shared" si="24"/>
        <v>93.933363750911667</v>
      </c>
      <c r="O19" s="27">
        <f t="shared" si="25"/>
        <v>125.46835849977651</v>
      </c>
      <c r="P19" s="14">
        <f t="shared" si="26"/>
        <v>157.1195435351683</v>
      </c>
      <c r="R19" s="47">
        <v>60</v>
      </c>
      <c r="S19" s="22">
        <f t="shared" si="2"/>
        <v>173205.08075688768</v>
      </c>
      <c r="T19" s="6">
        <f t="shared" si="3"/>
        <v>173905.33002149762</v>
      </c>
      <c r="U19" s="7">
        <f t="shared" si="4"/>
        <v>174609.84305389278</v>
      </c>
      <c r="V19" s="8">
        <f t="shared" si="5"/>
        <v>175318.66324722371</v>
      </c>
      <c r="W19" s="6">
        <f t="shared" si="6"/>
        <v>176031.83457965605</v>
      </c>
      <c r="X19" s="7">
        <f t="shared" si="7"/>
        <v>176749.40162428908</v>
      </c>
      <c r="Y19" s="8">
        <f t="shared" si="8"/>
        <v>177471.40955927671</v>
      </c>
      <c r="Z19" s="6">
        <f t="shared" si="9"/>
        <v>178197.90417815623</v>
      </c>
      <c r="AA19" s="7">
        <f t="shared" si="10"/>
        <v>178928.9319003883</v>
      </c>
      <c r="AB19" s="8">
        <f t="shared" si="11"/>
        <v>179664.53978211558</v>
      </c>
      <c r="AC19" s="27">
        <f t="shared" si="12"/>
        <v>116.94482009174317</v>
      </c>
      <c r="AD19" s="13">
        <f t="shared" si="13"/>
        <v>236.52029420974941</v>
      </c>
      <c r="AE19" s="14">
        <f t="shared" si="14"/>
        <v>358.80611242634404</v>
      </c>
      <c r="AF19" s="27">
        <f t="shared" si="15"/>
        <v>483.88498528743366</v>
      </c>
      <c r="AG19" s="14">
        <f t="shared" si="16"/>
        <v>611.8427855491027</v>
      </c>
    </row>
    <row r="20" spans="1:33" x14ac:dyDescent="0.4">
      <c r="A20" s="47">
        <v>16</v>
      </c>
      <c r="B20" s="22">
        <f t="shared" si="21"/>
        <v>28674.538575880793</v>
      </c>
      <c r="C20" s="6">
        <f t="shared" si="21"/>
        <v>28863.516876105183</v>
      </c>
      <c r="D20" s="7">
        <f t="shared" si="21"/>
        <v>29052.685673191649</v>
      </c>
      <c r="E20" s="8">
        <f t="shared" si="21"/>
        <v>29242.046409559043</v>
      </c>
      <c r="F20" s="6">
        <f t="shared" si="21"/>
        <v>29431.600532895904</v>
      </c>
      <c r="G20" s="7">
        <f t="shared" si="21"/>
        <v>29621.349496208026</v>
      </c>
      <c r="H20" s="8">
        <f t="shared" si="21"/>
        <v>29811.29475786629</v>
      </c>
      <c r="I20" s="6">
        <f t="shared" si="21"/>
        <v>30001.437781654909</v>
      </c>
      <c r="J20" s="7">
        <f t="shared" si="21"/>
        <v>30191.780036819939</v>
      </c>
      <c r="K20" s="8">
        <f t="shared" si="21"/>
        <v>30382.322998118088</v>
      </c>
      <c r="L20" s="27">
        <f t="shared" si="22"/>
        <v>31.506957636713196</v>
      </c>
      <c r="M20" s="13">
        <f t="shared" si="23"/>
        <v>63.131159043449316</v>
      </c>
      <c r="N20" s="14">
        <f t="shared" si="24"/>
        <v>94.875210846326354</v>
      </c>
      <c r="O20" s="27">
        <f t="shared" si="25"/>
        <v>126.74174636220641</v>
      </c>
      <c r="P20" s="14">
        <f t="shared" si="26"/>
        <v>158.73342624916313</v>
      </c>
      <c r="R20" s="47">
        <v>61</v>
      </c>
      <c r="S20" s="22">
        <f t="shared" si="2"/>
        <v>180404.77552714237</v>
      </c>
      <c r="T20" s="6">
        <f t="shared" si="3"/>
        <v>181149.6874981437</v>
      </c>
      <c r="U20" s="7">
        <f t="shared" si="4"/>
        <v>181899.32472810667</v>
      </c>
      <c r="V20" s="8">
        <f t="shared" si="5"/>
        <v>182653.73693201185</v>
      </c>
      <c r="W20" s="6">
        <f t="shared" si="6"/>
        <v>183412.97451875926</v>
      </c>
      <c r="X20" s="7">
        <f t="shared" si="7"/>
        <v>184177.08860334579</v>
      </c>
      <c r="Y20" s="8">
        <f t="shared" si="8"/>
        <v>184946.13101929912</v>
      </c>
      <c r="Z20" s="6">
        <f t="shared" si="9"/>
        <v>185720.15433137625</v>
      </c>
      <c r="AA20" s="7">
        <f t="shared" si="10"/>
        <v>186499.2118485313</v>
      </c>
      <c r="AB20" s="8">
        <f t="shared" si="11"/>
        <v>187283.35763716107</v>
      </c>
      <c r="AC20" s="27">
        <f t="shared" si="12"/>
        <v>124.41420408730119</v>
      </c>
      <c r="AD20" s="13">
        <f t="shared" si="13"/>
        <v>251.74473376095193</v>
      </c>
      <c r="AE20" s="14">
        <f t="shared" si="14"/>
        <v>382.0829603269558</v>
      </c>
      <c r="AF20" s="27">
        <f t="shared" si="15"/>
        <v>515.5238429760866</v>
      </c>
      <c r="AG20" s="14">
        <f t="shared" si="16"/>
        <v>652.16610319641404</v>
      </c>
    </row>
    <row r="21" spans="1:33" x14ac:dyDescent="0.4">
      <c r="A21" s="47">
        <v>17</v>
      </c>
      <c r="B21" s="22">
        <f t="shared" si="21"/>
        <v>30573.06814586604</v>
      </c>
      <c r="C21" s="6">
        <f t="shared" si="21"/>
        <v>30764.016965989831</v>
      </c>
      <c r="D21" s="7">
        <f t="shared" si="21"/>
        <v>30955.170950074862</v>
      </c>
      <c r="E21" s="8">
        <f t="shared" si="21"/>
        <v>31146.531595416083</v>
      </c>
      <c r="F21" s="6">
        <f t="shared" si="21"/>
        <v>31338.10040506853</v>
      </c>
      <c r="G21" s="7">
        <f t="shared" si="21"/>
        <v>31529.878887898351</v>
      </c>
      <c r="H21" s="8">
        <f t="shared" si="21"/>
        <v>31721.868558634025</v>
      </c>
      <c r="I21" s="6">
        <f t="shared" si="21"/>
        <v>31914.070937918037</v>
      </c>
      <c r="J21" s="7">
        <f t="shared" si="21"/>
        <v>32106.487552358954</v>
      </c>
      <c r="K21" s="8">
        <f t="shared" si="21"/>
        <v>32299.119934583752</v>
      </c>
      <c r="L21" s="27">
        <f t="shared" si="22"/>
        <v>31.83619212105441</v>
      </c>
      <c r="M21" s="13">
        <f t="shared" si="23"/>
        <v>63.798622832197907</v>
      </c>
      <c r="N21" s="14">
        <f t="shared" si="24"/>
        <v>95.889998784317413</v>
      </c>
      <c r="O21" s="27">
        <f t="shared" si="25"/>
        <v>128.11305579080999</v>
      </c>
      <c r="P21" s="14">
        <f t="shared" si="26"/>
        <v>160.47055952498295</v>
      </c>
      <c r="R21" s="47">
        <v>62</v>
      </c>
      <c r="S21" s="22">
        <f t="shared" si="2"/>
        <v>188072.64653463318</v>
      </c>
      <c r="T21" s="6">
        <f t="shared" si="3"/>
        <v>188867.13416310679</v>
      </c>
      <c r="U21" s="7">
        <f t="shared" si="4"/>
        <v>189666.87694364975</v>
      </c>
      <c r="V21" s="8">
        <f t="shared" si="5"/>
        <v>190471.93211066321</v>
      </c>
      <c r="W21" s="6">
        <f t="shared" si="6"/>
        <v>191282.35772661865</v>
      </c>
      <c r="X21" s="7">
        <f t="shared" si="7"/>
        <v>192098.21269711663</v>
      </c>
      <c r="Y21" s="8">
        <f t="shared" si="8"/>
        <v>192919.5567862757</v>
      </c>
      <c r="Z21" s="6">
        <f t="shared" si="9"/>
        <v>193746.45063245954</v>
      </c>
      <c r="AA21" s="7">
        <f t="shared" si="10"/>
        <v>194578.95576435002</v>
      </c>
      <c r="AB21" s="8">
        <f t="shared" si="11"/>
        <v>195417.13461737754</v>
      </c>
      <c r="AC21" s="27">
        <f t="shared" si="12"/>
        <v>132.70620602913186</v>
      </c>
      <c r="AD21" s="13">
        <f t="shared" si="13"/>
        <v>268.65690252286731</v>
      </c>
      <c r="AE21" s="14">
        <f t="shared" si="14"/>
        <v>407.95736888097599</v>
      </c>
      <c r="AF21" s="27">
        <f t="shared" si="15"/>
        <v>550.71717258912395</v>
      </c>
      <c r="AG21" s="14">
        <f t="shared" si="16"/>
        <v>697.05038544214403</v>
      </c>
    </row>
    <row r="22" spans="1:33" x14ac:dyDescent="0.4">
      <c r="A22" s="47">
        <v>18</v>
      </c>
      <c r="B22" s="22">
        <f t="shared" si="21"/>
        <v>32491.969623290628</v>
      </c>
      <c r="C22" s="6">
        <f t="shared" si="21"/>
        <v>32685.038163302153</v>
      </c>
      <c r="D22" s="7">
        <f t="shared" si="21"/>
        <v>32878.327105618773</v>
      </c>
      <c r="E22" s="8">
        <f t="shared" si="21"/>
        <v>33071.838007472761</v>
      </c>
      <c r="F22" s="6">
        <f t="shared" si="21"/>
        <v>33265.572432382527</v>
      </c>
      <c r="G22" s="7">
        <f t="shared" si="21"/>
        <v>33459.531950207318</v>
      </c>
      <c r="H22" s="8">
        <f t="shared" si="21"/>
        <v>33653.718137202319</v>
      </c>
      <c r="I22" s="6">
        <f t="shared" si="21"/>
        <v>33848.132576074182</v>
      </c>
      <c r="J22" s="7">
        <f t="shared" si="21"/>
        <v>34042.77685603693</v>
      </c>
      <c r="K22" s="8">
        <f t="shared" si="21"/>
        <v>34237.652572868297</v>
      </c>
      <c r="L22" s="27">
        <f t="shared" si="22"/>
        <v>32.190324974762916</v>
      </c>
      <c r="M22" s="13">
        <f t="shared" si="23"/>
        <v>64.516235365711054</v>
      </c>
      <c r="N22" s="14">
        <f t="shared" si="24"/>
        <v>96.980547045541243</v>
      </c>
      <c r="O22" s="27">
        <f t="shared" si="25"/>
        <v>129.58610770215182</v>
      </c>
      <c r="P22" s="14">
        <f t="shared" si="26"/>
        <v>162.33579758830547</v>
      </c>
      <c r="R22" s="47">
        <v>63</v>
      </c>
      <c r="S22" s="22">
        <f t="shared" si="2"/>
        <v>196261.05055051504</v>
      </c>
      <c r="T22" s="6">
        <f t="shared" si="3"/>
        <v>197110.7678634481</v>
      </c>
      <c r="U22" s="7">
        <f t="shared" si="4"/>
        <v>197966.35181412773</v>
      </c>
      <c r="V22" s="8">
        <f t="shared" si="5"/>
        <v>198827.86863671924</v>
      </c>
      <c r="W22" s="6">
        <f t="shared" si="6"/>
        <v>199695.38555995486</v>
      </c>
      <c r="X22" s="7">
        <f t="shared" si="7"/>
        <v>200568.97082590201</v>
      </c>
      <c r="Y22" s="8">
        <f t="shared" si="8"/>
        <v>201448.69370915854</v>
      </c>
      <c r="Z22" s="6">
        <f t="shared" si="9"/>
        <v>202334.62453648582</v>
      </c>
      <c r="AA22" s="7">
        <f t="shared" si="10"/>
        <v>203226.83470689075</v>
      </c>
      <c r="AB22" s="8">
        <f t="shared" si="11"/>
        <v>204125.39671217024</v>
      </c>
      <c r="AC22" s="27">
        <f t="shared" si="12"/>
        <v>141.94506965052642</v>
      </c>
      <c r="AD22" s="13">
        <f t="shared" si="13"/>
        <v>287.51351253188477</v>
      </c>
      <c r="AE22" s="14">
        <f t="shared" si="14"/>
        <v>436.82727223580878</v>
      </c>
      <c r="AF22" s="27">
        <f t="shared" si="15"/>
        <v>590.01345114222568</v>
      </c>
      <c r="AG22" s="14">
        <f t="shared" si="16"/>
        <v>747.20458062613034</v>
      </c>
    </row>
    <row r="23" spans="1:33" x14ac:dyDescent="0.4">
      <c r="A23" s="47">
        <v>19</v>
      </c>
      <c r="B23" s="22">
        <f t="shared" si="21"/>
        <v>34432.761328966524</v>
      </c>
      <c r="C23" s="6">
        <f t="shared" si="21"/>
        <v>34628.104733407425</v>
      </c>
      <c r="D23" s="7">
        <f t="shared" si="21"/>
        <v>34823.684402002094</v>
      </c>
      <c r="E23" s="8">
        <f t="shared" si="21"/>
        <v>35019.501957354885</v>
      </c>
      <c r="F23" s="6">
        <f t="shared" si="21"/>
        <v>35215.559028921874</v>
      </c>
      <c r="G23" s="7">
        <f t="shared" si="21"/>
        <v>35411.8572530698</v>
      </c>
      <c r="H23" s="8">
        <f t="shared" si="21"/>
        <v>35608.398273135397</v>
      </c>
      <c r="I23" s="6">
        <f t="shared" si="21"/>
        <v>35805.183739485146</v>
      </c>
      <c r="J23" s="7">
        <f t="shared" si="21"/>
        <v>36002.215309575666</v>
      </c>
      <c r="K23" s="8">
        <f t="shared" si="21"/>
        <v>36199.494648014261</v>
      </c>
      <c r="L23" s="27">
        <f t="shared" si="22"/>
        <v>32.570349857769543</v>
      </c>
      <c r="M23" s="13">
        <f t="shared" si="23"/>
        <v>65.286016115743223</v>
      </c>
      <c r="N23" s="14">
        <f t="shared" si="24"/>
        <v>98.149933748305557</v>
      </c>
      <c r="O23" s="27">
        <f t="shared" si="25"/>
        <v>131.16507239918428</v>
      </c>
      <c r="P23" s="14">
        <f t="shared" si="26"/>
        <v>164.33443718926355</v>
      </c>
      <c r="R23" s="47">
        <v>64</v>
      </c>
      <c r="S23" s="22">
        <f t="shared" si="2"/>
        <v>205030.3841579296</v>
      </c>
      <c r="T23" s="6">
        <f t="shared" si="3"/>
        <v>205941.87178508693</v>
      </c>
      <c r="U23" s="7">
        <f t="shared" si="4"/>
        <v>206859.93549187924</v>
      </c>
      <c r="V23" s="8">
        <f t="shared" si="5"/>
        <v>207784.65235638057</v>
      </c>
      <c r="W23" s="6">
        <f t="shared" si="6"/>
        <v>208716.10065954953</v>
      </c>
      <c r="X23" s="7">
        <f t="shared" si="7"/>
        <v>209654.35990881737</v>
      </c>
      <c r="Y23" s="8">
        <f t="shared" si="8"/>
        <v>210599.51086223498</v>
      </c>
      <c r="Z23" s="6">
        <f t="shared" si="9"/>
        <v>211551.63555319136</v>
      </c>
      <c r="AA23" s="7">
        <f t="shared" si="10"/>
        <v>212510.81731572028</v>
      </c>
      <c r="AB23" s="8">
        <f t="shared" si="11"/>
        <v>213477.14081041396</v>
      </c>
      <c r="AC23" s="27">
        <f t="shared" si="12"/>
        <v>152.27946894586421</v>
      </c>
      <c r="AD23" s="13">
        <f t="shared" si="13"/>
        <v>308.62212236789128</v>
      </c>
      <c r="AE23" s="14">
        <f t="shared" si="14"/>
        <v>469.17000613121127</v>
      </c>
      <c r="AF23" s="27">
        <f t="shared" si="15"/>
        <v>634.07141655374653</v>
      </c>
      <c r="AG23" s="14">
        <f t="shared" si="16"/>
        <v>803.48124099266715</v>
      </c>
    </row>
    <row r="24" spans="1:33" x14ac:dyDescent="0.4">
      <c r="A24" s="47">
        <v>20</v>
      </c>
      <c r="B24" s="22">
        <f t="shared" si="21"/>
        <v>36397.023426620231</v>
      </c>
      <c r="C24" s="6">
        <f t="shared" si="21"/>
        <v>36594.803324486486</v>
      </c>
      <c r="D24" s="7">
        <f t="shared" si="21"/>
        <v>36792.836028041609</v>
      </c>
      <c r="E24" s="8">
        <f t="shared" si="21"/>
        <v>36991.123231112571</v>
      </c>
      <c r="F24" s="6">
        <f t="shared" si="21"/>
        <v>37189.666634987734</v>
      </c>
      <c r="G24" s="7">
        <f t="shared" si="21"/>
        <v>37388.467948480473</v>
      </c>
      <c r="H24" s="8">
        <f t="shared" si="21"/>
        <v>37587.52888799322</v>
      </c>
      <c r="I24" s="6">
        <f t="shared" si="21"/>
        <v>37786.851177582095</v>
      </c>
      <c r="J24" s="7">
        <f t="shared" si="21"/>
        <v>37986.436549021921</v>
      </c>
      <c r="K24" s="8">
        <f t="shared" si="21"/>
        <v>38186.286741871874</v>
      </c>
      <c r="L24" s="27">
        <f t="shared" si="22"/>
        <v>32.977350631104855</v>
      </c>
      <c r="M24" s="13">
        <f t="shared" si="23"/>
        <v>66.11016737708087</v>
      </c>
      <c r="N24" s="14">
        <f t="shared" si="24"/>
        <v>99.401514954048253</v>
      </c>
      <c r="O24" s="27">
        <f t="shared" si="25"/>
        <v>132.85449582581668</v>
      </c>
      <c r="P24" s="14">
        <f t="shared" si="26"/>
        <v>166.47225107644863</v>
      </c>
      <c r="R24" s="47">
        <v>65</v>
      </c>
      <c r="S24" s="22">
        <f t="shared" si="2"/>
        <v>214450.69205095587</v>
      </c>
      <c r="T24" s="6">
        <f t="shared" si="3"/>
        <v>215431.55843129504</v>
      </c>
      <c r="U24" s="7">
        <f t="shared" si="4"/>
        <v>216419.82875347679</v>
      </c>
      <c r="V24" s="8">
        <f t="shared" si="5"/>
        <v>217415.59325614915</v>
      </c>
      <c r="W24" s="6">
        <f t="shared" si="6"/>
        <v>218418.94364376605</v>
      </c>
      <c r="X24" s="7">
        <f t="shared" si="7"/>
        <v>219429.97311650374</v>
      </c>
      <c r="Y24" s="8">
        <f t="shared" si="8"/>
        <v>220448.77640091447</v>
      </c>
      <c r="Z24" s="6">
        <f t="shared" si="9"/>
        <v>221475.44978133621</v>
      </c>
      <c r="AA24" s="7">
        <f t="shared" si="10"/>
        <v>222510.09113208059</v>
      </c>
      <c r="AB24" s="8">
        <f t="shared" si="11"/>
        <v>223552.79995042409</v>
      </c>
      <c r="AC24" s="27">
        <f t="shared" si="12"/>
        <v>163.88850611792077</v>
      </c>
      <c r="AD24" s="13">
        <f t="shared" si="13"/>
        <v>332.35371588875569</v>
      </c>
      <c r="AE24" s="14">
        <f t="shared" si="14"/>
        <v>505.56210278594153</v>
      </c>
      <c r="AF24" s="27">
        <f t="shared" si="15"/>
        <v>683.6877716347044</v>
      </c>
      <c r="AG24" s="14">
        <f t="shared" si="16"/>
        <v>866.91289191823671</v>
      </c>
    </row>
    <row r="25" spans="1:33" x14ac:dyDescent="0.4">
      <c r="A25" s="47">
        <v>21</v>
      </c>
      <c r="B25" s="22">
        <f t="shared" si="21"/>
        <v>38386.40350354158</v>
      </c>
      <c r="C25" s="6">
        <f t="shared" si="21"/>
        <v>38586.788589357711</v>
      </c>
      <c r="D25" s="7">
        <f t="shared" si="21"/>
        <v>38787.443762631199</v>
      </c>
      <c r="E25" s="8">
        <f t="shared" si="21"/>
        <v>38988.370794724928</v>
      </c>
      <c r="F25" s="6">
        <f t="shared" si="21"/>
        <v>39189.571465121939</v>
      </c>
      <c r="G25" s="7">
        <f t="shared" si="21"/>
        <v>39391.047561494241</v>
      </c>
      <c r="H25" s="8">
        <f t="shared" si="21"/>
        <v>39592.800879772127</v>
      </c>
      <c r="I25" s="6">
        <f t="shared" si="21"/>
        <v>39794.833224214082</v>
      </c>
      <c r="J25" s="7">
        <f t="shared" si="21"/>
        <v>39997.146407477259</v>
      </c>
      <c r="K25" s="8">
        <f t="shared" si="21"/>
        <v>40199.742250688425</v>
      </c>
      <c r="L25" s="27">
        <f t="shared" si="22"/>
        <v>33.412508243734464</v>
      </c>
      <c r="M25" s="13">
        <f t="shared" si="23"/>
        <v>66.991088315152865</v>
      </c>
      <c r="N25" s="14">
        <f t="shared" si="24"/>
        <v>100.73894615828794</v>
      </c>
      <c r="O25" s="27">
        <f t="shared" si="25"/>
        <v>134.659328792819</v>
      </c>
      <c r="P25" s="14">
        <f t="shared" si="26"/>
        <v>168.75552525870989</v>
      </c>
      <c r="R25" s="47">
        <v>66</v>
      </c>
      <c r="S25" s="22">
        <f t="shared" si="2"/>
        <v>224603.67739042165</v>
      </c>
      <c r="T25" s="6">
        <f t="shared" si="3"/>
        <v>225662.82629757083</v>
      </c>
      <c r="U25" s="7">
        <f t="shared" si="4"/>
        <v>226730.35124434944</v>
      </c>
      <c r="V25" s="8">
        <f t="shared" si="5"/>
        <v>227806.3585666517</v>
      </c>
      <c r="W25" s="6">
        <f t="shared" si="6"/>
        <v>228890.95640115286</v>
      </c>
      <c r="X25" s="7">
        <f t="shared" si="7"/>
        <v>229984.25472362567</v>
      </c>
      <c r="Y25" s="8">
        <f t="shared" si="8"/>
        <v>231086.36538824096</v>
      </c>
      <c r="Z25" s="6">
        <f t="shared" si="9"/>
        <v>232197.40216787931</v>
      </c>
      <c r="AA25" s="7">
        <f t="shared" si="10"/>
        <v>233317.48079548494</v>
      </c>
      <c r="AB25" s="8">
        <f t="shared" si="11"/>
        <v>234446.71900649543</v>
      </c>
      <c r="AC25" s="27">
        <f t="shared" si="12"/>
        <v>176.98950066779071</v>
      </c>
      <c r="AD25" s="13">
        <f t="shared" si="13"/>
        <v>359.15906722239015</v>
      </c>
      <c r="AE25" s="14">
        <f t="shared" si="14"/>
        <v>546.70509235298596</v>
      </c>
      <c r="AF25" s="27">
        <f t="shared" si="15"/>
        <v>739.8333637099131</v>
      </c>
      <c r="AG25" s="14">
        <f t="shared" si="16"/>
        <v>938.75962075308416</v>
      </c>
    </row>
    <row r="26" spans="1:33" x14ac:dyDescent="0.4">
      <c r="A26" s="47">
        <v>22</v>
      </c>
      <c r="B26" s="22">
        <f t="shared" si="21"/>
        <v>40402.62258351568</v>
      </c>
      <c r="C26" s="6">
        <f t="shared" si="21"/>
        <v>40605.789244240535</v>
      </c>
      <c r="D26" s="7">
        <f t="shared" si="21"/>
        <v>40809.244079830751</v>
      </c>
      <c r="E26" s="8">
        <f t="shared" si="21"/>
        <v>41012.988946013676</v>
      </c>
      <c r="F26" s="6">
        <f t="shared" si="21"/>
        <v>41217.025707350243</v>
      </c>
      <c r="G26" s="7">
        <f t="shared" si="21"/>
        <v>41421.356237309505</v>
      </c>
      <c r="H26" s="8">
        <f t="shared" si="21"/>
        <v>41625.982418343876</v>
      </c>
      <c r="I26" s="6">
        <f t="shared" si="21"/>
        <v>41830.906141964901</v>
      </c>
      <c r="J26" s="7">
        <f t="shared" si="21"/>
        <v>42036.129308819734</v>
      </c>
      <c r="K26" s="8">
        <f t="shared" si="21"/>
        <v>42241.653828768191</v>
      </c>
      <c r="L26" s="27">
        <f t="shared" si="22"/>
        <v>33.877108398548899</v>
      </c>
      <c r="M26" s="13">
        <f t="shared" si="23"/>
        <v>67.931390602966985</v>
      </c>
      <c r="N26" s="14">
        <f t="shared" si="24"/>
        <v>102.16620621341599</v>
      </c>
      <c r="O26" s="27">
        <f t="shared" si="25"/>
        <v>136.58495951159875</v>
      </c>
      <c r="P26" s="14">
        <f t="shared" si="26"/>
        <v>171.19110048570474</v>
      </c>
      <c r="R26" s="47">
        <v>67</v>
      </c>
      <c r="S26" s="22">
        <f t="shared" si="2"/>
        <v>235585.23658237531</v>
      </c>
      <c r="T26" s="6">
        <f t="shared" si="3"/>
        <v>236733.15539529404</v>
      </c>
      <c r="U26" s="7">
        <f t="shared" si="4"/>
        <v>237890.59945397661</v>
      </c>
      <c r="V26" s="8">
        <f t="shared" si="5"/>
        <v>239057.69495076669</v>
      </c>
      <c r="W26" s="6">
        <f t="shared" si="6"/>
        <v>240234.57030994107</v>
      </c>
      <c r="X26" s="7">
        <f t="shared" si="7"/>
        <v>241421.35623730949</v>
      </c>
      <c r="Y26" s="8">
        <f t="shared" si="8"/>
        <v>242618.18577114589</v>
      </c>
      <c r="Z26" s="6">
        <f t="shared" si="9"/>
        <v>243825.19433448816</v>
      </c>
      <c r="AA26" s="7">
        <f t="shared" si="10"/>
        <v>245042.51978885147</v>
      </c>
      <c r="AB26" s="8">
        <f t="shared" si="11"/>
        <v>246270.30248940157</v>
      </c>
      <c r="AC26" s="27">
        <f t="shared" si="12"/>
        <v>191.84820805376876</v>
      </c>
      <c r="AD26" s="13">
        <f t="shared" si="13"/>
        <v>389.590252822396</v>
      </c>
      <c r="AE26" s="14">
        <f t="shared" si="14"/>
        <v>593.45948805115404</v>
      </c>
      <c r="AF26" s="27">
        <f t="shared" si="15"/>
        <v>803.70093841309426</v>
      </c>
      <c r="AG26" s="14">
        <f t="shared" si="16"/>
        <v>1020.572023004479</v>
      </c>
    </row>
    <row r="27" spans="1:33" x14ac:dyDescent="0.4">
      <c r="A27" s="47">
        <v>23</v>
      </c>
      <c r="B27" s="22">
        <f t="shared" si="21"/>
        <v>42447.481620960476</v>
      </c>
      <c r="C27" s="6">
        <f t="shared" si="21"/>
        <v>42653.614613915546</v>
      </c>
      <c r="D27" s="7">
        <f t="shared" si="21"/>
        <v>42860.054745600144</v>
      </c>
      <c r="E27" s="8">
        <f t="shared" si="21"/>
        <v>43066.803963508486</v>
      </c>
      <c r="F27" s="6">
        <f t="shared" si="21"/>
        <v>43273.864224742589</v>
      </c>
      <c r="G27" s="7">
        <f t="shared" si="21"/>
        <v>43481.237496093359</v>
      </c>
      <c r="H27" s="8">
        <f t="shared" si="21"/>
        <v>43688.925754122254</v>
      </c>
      <c r="I27" s="6">
        <f t="shared" si="21"/>
        <v>43896.930985243736</v>
      </c>
      <c r="J27" s="7">
        <f t="shared" si="21"/>
        <v>44105.25518580839</v>
      </c>
      <c r="K27" s="8">
        <f t="shared" si="21"/>
        <v>44313.900362186687</v>
      </c>
      <c r="L27" s="27">
        <f t="shared" si="22"/>
        <v>34.372550086719457</v>
      </c>
      <c r="M27" s="13">
        <f t="shared" si="23"/>
        <v>68.933915830264596</v>
      </c>
      <c r="N27" s="14">
        <f t="shared" si="24"/>
        <v>103.68762396435886</v>
      </c>
      <c r="O27" s="27">
        <f t="shared" si="25"/>
        <v>138.63724981985979</v>
      </c>
      <c r="P27" s="14">
        <f t="shared" si="26"/>
        <v>173.78641843919922</v>
      </c>
      <c r="R27" s="47">
        <v>68</v>
      </c>
      <c r="S27" s="22">
        <f t="shared" si="2"/>
        <v>247508.68534162964</v>
      </c>
      <c r="T27" s="6">
        <f t="shared" si="3"/>
        <v>248757.81385958381</v>
      </c>
      <c r="U27" s="7">
        <f t="shared" si="4"/>
        <v>250017.83622570022</v>
      </c>
      <c r="V27" s="8">
        <f t="shared" si="5"/>
        <v>251288.90335228914</v>
      </c>
      <c r="W27" s="6">
        <f t="shared" si="6"/>
        <v>252571.16894473057</v>
      </c>
      <c r="X27" s="7">
        <f t="shared" si="7"/>
        <v>253864.78956643073</v>
      </c>
      <c r="Y27" s="8">
        <f t="shared" si="8"/>
        <v>255169.92470560255</v>
      </c>
      <c r="Z27" s="6">
        <f t="shared" si="9"/>
        <v>256486.73684392538</v>
      </c>
      <c r="AA27" s="7">
        <f t="shared" si="10"/>
        <v>257815.39152714793</v>
      </c>
      <c r="AB27" s="8">
        <f t="shared" si="11"/>
        <v>259156.05743770069</v>
      </c>
      <c r="AC27" s="27">
        <f t="shared" si="12"/>
        <v>208.79237424064559</v>
      </c>
      <c r="AD27" s="13">
        <f t="shared" si="13"/>
        <v>424.32924740002636</v>
      </c>
      <c r="AE27" s="14">
        <f t="shared" si="14"/>
        <v>646.89006182251615</v>
      </c>
      <c r="AF27" s="27">
        <f t="shared" si="15"/>
        <v>876.76890145522702</v>
      </c>
      <c r="AG27" s="14">
        <f t="shared" si="16"/>
        <v>1114.2754431656649</v>
      </c>
    </row>
    <row r="28" spans="1:33" x14ac:dyDescent="0.4">
      <c r="A28" s="47">
        <v>24</v>
      </c>
      <c r="B28" s="22">
        <f t="shared" si="21"/>
        <v>44522.868530853622</v>
      </c>
      <c r="C28" s="6">
        <f t="shared" si="21"/>
        <v>44732.16171847385</v>
      </c>
      <c r="D28" s="7">
        <f t="shared" si="21"/>
        <v>44941.781961987799</v>
      </c>
      <c r="E28" s="8">
        <f t="shared" si="21"/>
        <v>45151.731308698334</v>
      </c>
      <c r="F28" s="6">
        <f t="shared" si="21"/>
        <v>45362.01181635823</v>
      </c>
      <c r="G28" s="7">
        <f t="shared" si="21"/>
        <v>45572.625553258469</v>
      </c>
      <c r="H28" s="8">
        <f t="shared" si="21"/>
        <v>45783.574598317187</v>
      </c>
      <c r="I28" s="6">
        <f t="shared" si="21"/>
        <v>45994.861041169446</v>
      </c>
      <c r="J28" s="7">
        <f t="shared" si="21"/>
        <v>46206.486982257862</v>
      </c>
      <c r="K28" s="8">
        <f t="shared" si="21"/>
        <v>46418.454532923854</v>
      </c>
      <c r="L28" s="27">
        <f t="shared" si="22"/>
        <v>34.90035509232348</v>
      </c>
      <c r="M28" s="13">
        <f t="shared" si="23"/>
        <v>70.001754893687576</v>
      </c>
      <c r="N28" s="14">
        <f t="shared" si="24"/>
        <v>105.30790791816526</v>
      </c>
      <c r="O28" s="27">
        <f t="shared" si="25"/>
        <v>140.82257553784621</v>
      </c>
      <c r="P28" s="14">
        <f t="shared" si="26"/>
        <v>176.54957319714413</v>
      </c>
      <c r="R28" s="47">
        <v>69</v>
      </c>
      <c r="S28" s="22">
        <f t="shared" si="2"/>
        <v>260508.90646938005</v>
      </c>
      <c r="T28" s="6">
        <f t="shared" si="3"/>
        <v>261874.11380417962</v>
      </c>
      <c r="U28" s="7">
        <f t="shared" si="4"/>
        <v>263251.85799133568</v>
      </c>
      <c r="V28" s="8">
        <f t="shared" si="5"/>
        <v>264642.32102866314</v>
      </c>
      <c r="W28" s="6">
        <f t="shared" si="6"/>
        <v>266045.68844626431</v>
      </c>
      <c r="X28" s="7">
        <f t="shared" si="7"/>
        <v>267462.14939268242</v>
      </c>
      <c r="Y28" s="8">
        <f t="shared" si="8"/>
        <v>268891.89672359359</v>
      </c>
      <c r="Z28" s="6">
        <f t="shared" si="9"/>
        <v>270335.12709311786</v>
      </c>
      <c r="AA28" s="7">
        <f t="shared" si="10"/>
        <v>271792.04104784178</v>
      </c>
      <c r="AB28" s="8">
        <f t="shared" si="11"/>
        <v>273262.8431236507</v>
      </c>
      <c r="AC28" s="27">
        <f t="shared" si="12"/>
        <v>228.22993134088756</v>
      </c>
      <c r="AD28" s="13">
        <f t="shared" si="13"/>
        <v>464.22640077619508</v>
      </c>
      <c r="AE28" s="14">
        <f t="shared" si="14"/>
        <v>708.32691017821344</v>
      </c>
      <c r="AF28" s="27">
        <f t="shared" si="15"/>
        <v>960.8875288316267</v>
      </c>
      <c r="AG28" s="14">
        <f t="shared" si="16"/>
        <v>1222.2841608027957</v>
      </c>
    </row>
    <row r="29" spans="1:33" x14ac:dyDescent="0.4">
      <c r="A29" s="47">
        <v>25</v>
      </c>
      <c r="B29" s="22">
        <f t="shared" si="21"/>
        <v>46630.765815499857</v>
      </c>
      <c r="C29" s="6">
        <f t="shared" si="21"/>
        <v>46843.422963402256</v>
      </c>
      <c r="D29" s="7">
        <f t="shared" si="21"/>
        <v>47056.428121225144</v>
      </c>
      <c r="E29" s="8">
        <f t="shared" si="21"/>
        <v>47269.783444834953</v>
      </c>
      <c r="F29" s="6">
        <f t="shared" si="21"/>
        <v>47483.491101465843</v>
      </c>
      <c r="G29" s="7">
        <f t="shared" si="21"/>
        <v>47697.553269816017</v>
      </c>
      <c r="H29" s="8">
        <f t="shared" si="21"/>
        <v>47911.972140144819</v>
      </c>
      <c r="I29" s="6">
        <f t="shared" si="21"/>
        <v>48126.749914370761</v>
      </c>
      <c r="J29" s="7">
        <f t="shared" si="21"/>
        <v>48341.888806170362</v>
      </c>
      <c r="K29" s="8">
        <f t="shared" si="21"/>
        <v>48557.391041077914</v>
      </c>
      <c r="L29" s="27">
        <f t="shared" si="22"/>
        <v>35.462178583686182</v>
      </c>
      <c r="M29" s="13">
        <f t="shared" si="23"/>
        <v>71.138269606714857</v>
      </c>
      <c r="N29" s="14">
        <f t="shared" si="24"/>
        <v>107.03217931456129</v>
      </c>
      <c r="O29" s="27">
        <f t="shared" si="25"/>
        <v>143.14787145697028</v>
      </c>
      <c r="P29" s="14">
        <f t="shared" si="26"/>
        <v>179.48936861376842</v>
      </c>
      <c r="R29" s="47">
        <v>70</v>
      </c>
      <c r="S29" s="22">
        <f t="shared" si="2"/>
        <v>274747.74194546218</v>
      </c>
      <c r="T29" s="6">
        <f t="shared" si="3"/>
        <v>276246.95032996958</v>
      </c>
      <c r="U29" s="7">
        <f t="shared" si="4"/>
        <v>277760.68539149762</v>
      </c>
      <c r="V29" s="8">
        <f t="shared" si="5"/>
        <v>279289.16865108069</v>
      </c>
      <c r="W29" s="6">
        <f t="shared" si="6"/>
        <v>280832.62614888418</v>
      </c>
      <c r="X29" s="7">
        <f t="shared" si="7"/>
        <v>282391.28856008011</v>
      </c>
      <c r="Y29" s="8">
        <f t="shared" si="8"/>
        <v>283965.39131431043</v>
      </c>
      <c r="Z29" s="6">
        <f t="shared" si="9"/>
        <v>285555.17471886193</v>
      </c>
      <c r="AA29" s="7">
        <f t="shared" si="10"/>
        <v>287160.88408569066</v>
      </c>
      <c r="AB29" s="8">
        <f t="shared" si="11"/>
        <v>288782.76986243814</v>
      </c>
      <c r="AC29" s="27">
        <f t="shared" si="12"/>
        <v>250.6737434722636</v>
      </c>
      <c r="AD29" s="13">
        <f t="shared" si="13"/>
        <v>510.35289939982977</v>
      </c>
      <c r="AE29" s="14">
        <f t="shared" si="14"/>
        <v>779.44893273643174</v>
      </c>
      <c r="AF29" s="27">
        <f t="shared" si="15"/>
        <v>1058.3971349899402</v>
      </c>
      <c r="AG29" s="14">
        <f t="shared" si="16"/>
        <v>1347.6583371556262</v>
      </c>
    </row>
    <row r="30" spans="1:33" x14ac:dyDescent="0.4">
      <c r="A30" s="47">
        <v>26</v>
      </c>
      <c r="B30" s="22">
        <f t="shared" si="21"/>
        <v>48773.258856586144</v>
      </c>
      <c r="C30" s="6">
        <f t="shared" si="21"/>
        <v>48989.494502247704</v>
      </c>
      <c r="D30" s="7">
        <f t="shared" si="21"/>
        <v>49206.100239777697</v>
      </c>
      <c r="E30" s="8">
        <f t="shared" si="21"/>
        <v>49423.078343157031</v>
      </c>
      <c r="F30" s="6">
        <f t="shared" si="21"/>
        <v>49640.431098736706</v>
      </c>
      <c r="G30" s="7">
        <f t="shared" si="21"/>
        <v>49858.160805343148</v>
      </c>
      <c r="H30" s="8">
        <f t="shared" si="21"/>
        <v>50076.26977438436</v>
      </c>
      <c r="I30" s="6">
        <f t="shared" si="21"/>
        <v>50294.760329957135</v>
      </c>
      <c r="J30" s="7">
        <f t="shared" si="21"/>
        <v>50513.634808955219</v>
      </c>
      <c r="K30" s="8">
        <f t="shared" si="21"/>
        <v>50732.895561178448</v>
      </c>
      <c r="L30" s="27">
        <f t="shared" si="22"/>
        <v>36.059820924718224</v>
      </c>
      <c r="M30" s="13">
        <f t="shared" si="23"/>
        <v>72.347116802669916</v>
      </c>
      <c r="N30" s="14">
        <f t="shared" si="24"/>
        <v>108.86600901794372</v>
      </c>
      <c r="O30" s="27">
        <f t="shared" si="25"/>
        <v>145.62068153568453</v>
      </c>
      <c r="P30" s="14">
        <f t="shared" si="26"/>
        <v>182.61538235257194</v>
      </c>
      <c r="R30" s="47">
        <v>71</v>
      </c>
      <c r="S30" s="22">
        <f t="shared" si="2"/>
        <v>290421.08776758221</v>
      </c>
      <c r="T30" s="6">
        <f t="shared" si="3"/>
        <v>292076.09892988147</v>
      </c>
      <c r="U30" s="7">
        <f t="shared" si="4"/>
        <v>293748.07003226771</v>
      </c>
      <c r="V30" s="8">
        <f t="shared" si="5"/>
        <v>295437.27346035553</v>
      </c>
      <c r="W30" s="6">
        <f t="shared" si="6"/>
        <v>297143.98745574447</v>
      </c>
      <c r="X30" s="7">
        <f t="shared" si="7"/>
        <v>298868.49627428933</v>
      </c>
      <c r="Y30" s="8">
        <f t="shared" si="8"/>
        <v>300611.09034953662</v>
      </c>
      <c r="Z30" s="6">
        <f t="shared" si="9"/>
        <v>302372.06646151474</v>
      </c>
      <c r="AA30" s="7">
        <f t="shared" si="10"/>
        <v>304151.72791109071</v>
      </c>
      <c r="AB30" s="8">
        <f t="shared" si="11"/>
        <v>305950.38470010791</v>
      </c>
      <c r="AC30" s="27">
        <f t="shared" si="12"/>
        <v>276.77574311766875</v>
      </c>
      <c r="AD30" s="13">
        <f t="shared" si="13"/>
        <v>564.07333824511443</v>
      </c>
      <c r="AE30" s="14">
        <f t="shared" si="14"/>
        <v>862.39964292470177</v>
      </c>
      <c r="AF30" s="27">
        <f t="shared" si="15"/>
        <v>1172.2924931311572</v>
      </c>
      <c r="AG30" s="14">
        <f t="shared" si="16"/>
        <v>1494.323055612098</v>
      </c>
    </row>
    <row r="31" spans="1:33" x14ac:dyDescent="0.4">
      <c r="A31" s="47">
        <v>27</v>
      </c>
      <c r="B31" s="22">
        <f t="shared" si="21"/>
        <v>50952.544949442883</v>
      </c>
      <c r="C31" s="6">
        <f t="shared" si="21"/>
        <v>51172.585349692003</v>
      </c>
      <c r="D31" s="7">
        <f t="shared" si="21"/>
        <v>51393.019151108834</v>
      </c>
      <c r="E31" s="8">
        <f t="shared" si="21"/>
        <v>51613.848756229228</v>
      </c>
      <c r="F31" s="6">
        <f t="shared" si="21"/>
        <v>51835.076581056084</v>
      </c>
      <c r="G31" s="7">
        <f t="shared" si="21"/>
        <v>52056.705055174622</v>
      </c>
      <c r="H31" s="8">
        <f t="shared" si="21"/>
        <v>52278.736621868869</v>
      </c>
      <c r="I31" s="6">
        <f t="shared" si="21"/>
        <v>52501.173738239013</v>
      </c>
      <c r="J31" s="7">
        <f t="shared" si="21"/>
        <v>52724.018875320064</v>
      </c>
      <c r="K31" s="8">
        <f t="shared" si="21"/>
        <v>52947.274518201462</v>
      </c>
      <c r="L31" s="27">
        <f t="shared" si="22"/>
        <v>36.695240859080513</v>
      </c>
      <c r="M31" s="13">
        <f t="shared" si="23"/>
        <v>73.632275244262019</v>
      </c>
      <c r="N31" s="14">
        <f t="shared" si="24"/>
        <v>110.81545871301842</v>
      </c>
      <c r="O31" s="27">
        <f t="shared" si="25"/>
        <v>148.24921496222305</v>
      </c>
      <c r="P31" s="14">
        <f t="shared" si="26"/>
        <v>185.93803741819647</v>
      </c>
      <c r="R31" s="47">
        <v>72</v>
      </c>
      <c r="S31" s="22">
        <f t="shared" si="2"/>
        <v>307768.35371752526</v>
      </c>
      <c r="T31" s="6">
        <f t="shared" si="3"/>
        <v>309605.95893179922</v>
      </c>
      <c r="U31" s="7">
        <f t="shared" si="4"/>
        <v>311463.53158974781</v>
      </c>
      <c r="V31" s="8">
        <f t="shared" si="5"/>
        <v>313341.41042215651</v>
      </c>
      <c r="W31" s="6">
        <f t="shared" si="6"/>
        <v>315239.9418563954</v>
      </c>
      <c r="X31" s="7">
        <f t="shared" si="7"/>
        <v>317159.48023632134</v>
      </c>
      <c r="Y31" s="8">
        <f t="shared" si="8"/>
        <v>319100.38804976922</v>
      </c>
      <c r="Z31" s="6">
        <f t="shared" si="9"/>
        <v>321063.0361639281</v>
      </c>
      <c r="AA31" s="7">
        <f t="shared" si="10"/>
        <v>323047.80406892934</v>
      </c>
      <c r="AB31" s="8">
        <f t="shared" si="11"/>
        <v>325055.08012998372</v>
      </c>
      <c r="AC31" s="27">
        <f t="shared" si="12"/>
        <v>307.3747628373203</v>
      </c>
      <c r="AD31" s="13">
        <f t="shared" si="13"/>
        <v>627.14772153249578</v>
      </c>
      <c r="AE31" s="14">
        <f t="shared" si="14"/>
        <v>959.95045741802824</v>
      </c>
      <c r="AF31" s="27">
        <f t="shared" si="15"/>
        <v>1306.4554192555042</v>
      </c>
      <c r="AG31" s="14">
        <f t="shared" si="16"/>
        <v>1667.3792114215867</v>
      </c>
    </row>
    <row r="32" spans="1:33" x14ac:dyDescent="0.4">
      <c r="A32" s="47">
        <v>28</v>
      </c>
      <c r="B32" s="22">
        <f t="shared" si="21"/>
        <v>53170.943166147874</v>
      </c>
      <c r="C32" s="6">
        <f t="shared" si="21"/>
        <v>53395.027332721133</v>
      </c>
      <c r="D32" s="7">
        <f t="shared" si="21"/>
        <v>53619.529545903264</v>
      </c>
      <c r="E32" s="8">
        <f t="shared" si="21"/>
        <v>53844.452348220795</v>
      </c>
      <c r="F32" s="6">
        <f t="shared" si="21"/>
        <v>54069.798296870009</v>
      </c>
      <c r="G32" s="7">
        <f t="shared" si="21"/>
        <v>54295.569963843693</v>
      </c>
      <c r="H32" s="8">
        <f t="shared" si="21"/>
        <v>54521.76993605875</v>
      </c>
      <c r="I32" s="6">
        <f t="shared" si="21"/>
        <v>54748.400815485344</v>
      </c>
      <c r="J32" s="7">
        <f t="shared" si="21"/>
        <v>54975.465219277008</v>
      </c>
      <c r="K32" s="8">
        <f t="shared" si="21"/>
        <v>55202.965779902166</v>
      </c>
      <c r="L32" s="27">
        <f t="shared" si="22"/>
        <v>37.370570242602298</v>
      </c>
      <c r="M32" s="13">
        <f t="shared" si="23"/>
        <v>74.998075699671972</v>
      </c>
      <c r="N32" s="14">
        <f t="shared" si="24"/>
        <v>112.88712695820777</v>
      </c>
      <c r="O32" s="27">
        <f t="shared" si="25"/>
        <v>151.04240884232331</v>
      </c>
      <c r="P32" s="14">
        <f t="shared" si="26"/>
        <v>189.46868215974428</v>
      </c>
      <c r="R32" s="47">
        <v>73</v>
      </c>
      <c r="S32" s="22">
        <f t="shared" si="2"/>
        <v>327085.26184841403</v>
      </c>
      <c r="T32" s="6">
        <f t="shared" si="3"/>
        <v>329138.7561319588</v>
      </c>
      <c r="U32" s="7">
        <f t="shared" si="4"/>
        <v>331215.97957472695</v>
      </c>
      <c r="V32" s="8">
        <f t="shared" si="5"/>
        <v>333317.35874721076</v>
      </c>
      <c r="W32" s="6">
        <f t="shared" si="6"/>
        <v>335443.33049678442</v>
      </c>
      <c r="X32" s="7">
        <f t="shared" si="7"/>
        <v>337594.34225912445</v>
      </c>
      <c r="Y32" s="8">
        <f t="shared" si="8"/>
        <v>339770.85238102934</v>
      </c>
      <c r="Z32" s="6">
        <f t="shared" si="9"/>
        <v>341973.3304551171</v>
      </c>
      <c r="AA32" s="7">
        <f t="shared" si="10"/>
        <v>344202.25766692188</v>
      </c>
      <c r="AB32" s="8">
        <f t="shared" si="11"/>
        <v>346458.12715492607</v>
      </c>
      <c r="AC32" s="27">
        <f t="shared" si="12"/>
        <v>343.56472158254837</v>
      </c>
      <c r="AD32" s="13">
        <f t="shared" si="13"/>
        <v>701.87736552257411</v>
      </c>
      <c r="AE32" s="14">
        <f t="shared" si="14"/>
        <v>1075.735088039015</v>
      </c>
      <c r="AF32" s="27">
        <f t="shared" si="15"/>
        <v>1465.9898424403145</v>
      </c>
      <c r="AG32" s="14">
        <f t="shared" si="16"/>
        <v>1873.5530674827169</v>
      </c>
    </row>
    <row r="33" spans="1:33" x14ac:dyDescent="0.4">
      <c r="A33" s="47">
        <v>29</v>
      </c>
      <c r="B33" s="22">
        <f t="shared" si="21"/>
        <v>55430.905145276898</v>
      </c>
      <c r="C33" s="6">
        <f t="shared" si="21"/>
        <v>55659.285978898741</v>
      </c>
      <c r="D33" s="7">
        <f t="shared" si="21"/>
        <v>55888.110959982194</v>
      </c>
      <c r="E33" s="8">
        <f t="shared" si="21"/>
        <v>56117.382783595152</v>
      </c>
      <c r="F33" s="6">
        <f t="shared" si="21"/>
        <v>56347.104160796815</v>
      </c>
      <c r="G33" s="7">
        <f t="shared" si="21"/>
        <v>56577.277818777016</v>
      </c>
      <c r="H33" s="8">
        <f t="shared" si="21"/>
        <v>56807.906500996585</v>
      </c>
      <c r="I33" s="6">
        <f t="shared" si="21"/>
        <v>57038.992967329483</v>
      </c>
      <c r="J33" s="7">
        <f t="shared" si="21"/>
        <v>57270.539994206025</v>
      </c>
      <c r="K33" s="8">
        <f t="shared" si="21"/>
        <v>57502.55037475752</v>
      </c>
      <c r="L33" s="27">
        <f t="shared" si="22"/>
        <v>38.088130525833549</v>
      </c>
      <c r="M33" s="13">
        <f t="shared" si="23"/>
        <v>76.44923459949041</v>
      </c>
      <c r="N33" s="14">
        <f t="shared" si="24"/>
        <v>115.08820073472907</v>
      </c>
      <c r="O33" s="27">
        <f t="shared" si="25"/>
        <v>154.00999838510415</v>
      </c>
      <c r="P33" s="14">
        <f t="shared" si="26"/>
        <v>193.21967986608433</v>
      </c>
      <c r="R33" s="47">
        <v>74</v>
      </c>
      <c r="S33" s="22">
        <f t="shared" si="2"/>
        <v>348741.44438409089</v>
      </c>
      <c r="T33" s="6">
        <f t="shared" si="3"/>
        <v>351052.72753348562</v>
      </c>
      <c r="U33" s="7">
        <f t="shared" si="4"/>
        <v>353392.50789863529</v>
      </c>
      <c r="V33" s="8">
        <f t="shared" si="5"/>
        <v>355761.33030924352</v>
      </c>
      <c r="W33" s="6">
        <f t="shared" si="6"/>
        <v>358159.75356298545</v>
      </c>
      <c r="X33" s="7">
        <f t="shared" si="7"/>
        <v>360588.35087608726</v>
      </c>
      <c r="Y33" s="8">
        <f t="shared" si="8"/>
        <v>363047.71035146632</v>
      </c>
      <c r="Z33" s="6">
        <f t="shared" si="9"/>
        <v>365538.43546522612</v>
      </c>
      <c r="AA33" s="7">
        <f t="shared" si="10"/>
        <v>368061.14557235368</v>
      </c>
      <c r="AB33" s="8">
        <f t="shared" si="11"/>
        <v>370616.47643251717</v>
      </c>
      <c r="AC33" s="27">
        <f t="shared" si="12"/>
        <v>386.79370205631858</v>
      </c>
      <c r="AD33" s="13">
        <f t="shared" si="13"/>
        <v>791.31770627204969</v>
      </c>
      <c r="AE33" s="14">
        <f t="shared" si="14"/>
        <v>1214.5927566590835</v>
      </c>
      <c r="AF33" s="27">
        <f t="shared" si="15"/>
        <v>1657.7144282521549</v>
      </c>
      <c r="AG33" s="14">
        <f t="shared" si="16"/>
        <v>2121.8599627235089</v>
      </c>
    </row>
    <row r="34" spans="1:33" x14ac:dyDescent="0.4">
      <c r="A34" s="47">
        <v>30</v>
      </c>
      <c r="B34" s="22">
        <f t="shared" si="21"/>
        <v>57735.026918962576</v>
      </c>
      <c r="C34" s="6">
        <f t="shared" si="21"/>
        <v>57967.972453794428</v>
      </c>
      <c r="D34" s="7">
        <f t="shared" si="21"/>
        <v>58201.389823370031</v>
      </c>
      <c r="E34" s="8">
        <f t="shared" si="21"/>
        <v>58435.281889100595</v>
      </c>
      <c r="F34" s="6">
        <f t="shared" si="21"/>
        <v>58669.651529843359</v>
      </c>
      <c r="G34" s="7">
        <f t="shared" si="21"/>
        <v>58904.501642055096</v>
      </c>
      <c r="H34" s="8">
        <f t="shared" si="21"/>
        <v>59139.835139947114</v>
      </c>
      <c r="I34" s="6">
        <f t="shared" si="21"/>
        <v>59375.654955641585</v>
      </c>
      <c r="J34" s="7">
        <f t="shared" si="21"/>
        <v>59611.964039329745</v>
      </c>
      <c r="K34" s="8">
        <f t="shared" si="21"/>
        <v>59848.765359431374</v>
      </c>
      <c r="L34" s="27">
        <f t="shared" si="22"/>
        <v>38.850451219347633</v>
      </c>
      <c r="M34" s="13">
        <f t="shared" si="23"/>
        <v>77.990891752255266</v>
      </c>
      <c r="N34" s="14">
        <f t="shared" si="24"/>
        <v>117.42651322715574</v>
      </c>
      <c r="O34" s="27">
        <f t="shared" si="25"/>
        <v>157.16259559453556</v>
      </c>
      <c r="P34" s="14">
        <f t="shared" si="26"/>
        <v>197.20450924658235</v>
      </c>
      <c r="R34" s="47">
        <v>75</v>
      </c>
      <c r="S34" s="22">
        <f t="shared" si="2"/>
        <v>373205.08075688774</v>
      </c>
      <c r="T34" s="6">
        <f t="shared" si="3"/>
        <v>375827.62877698685</v>
      </c>
      <c r="U34" s="7">
        <f t="shared" si="4"/>
        <v>378484.80883659166</v>
      </c>
      <c r="V34" s="8">
        <f t="shared" si="5"/>
        <v>381177.32800780021</v>
      </c>
      <c r="W34" s="6">
        <f t="shared" si="6"/>
        <v>383905.91273241694</v>
      </c>
      <c r="X34" s="7">
        <f t="shared" si="7"/>
        <v>386671.3094898737</v>
      </c>
      <c r="Y34" s="8">
        <f t="shared" si="8"/>
        <v>389474.28549298563</v>
      </c>
      <c r="Z34" s="6">
        <f t="shared" si="9"/>
        <v>392315.62941289652</v>
      </c>
      <c r="AA34" s="7">
        <f t="shared" si="10"/>
        <v>395196.1521346551</v>
      </c>
      <c r="AB34" s="8">
        <f t="shared" si="11"/>
        <v>398116.68754494796</v>
      </c>
      <c r="AC34" s="27">
        <f t="shared" si="12"/>
        <v>439.01101346377982</v>
      </c>
      <c r="AD34" s="13">
        <f t="shared" si="13"/>
        <v>899.59551951048343</v>
      </c>
      <c r="AE34" s="14">
        <f t="shared" si="14"/>
        <v>1383.0820576304832</v>
      </c>
      <c r="AF34" s="27">
        <f t="shared" si="15"/>
        <v>1890.903496982588</v>
      </c>
      <c r="AG34" s="14">
        <f t="shared" si="16"/>
        <v>2424.6072582490378</v>
      </c>
    </row>
    <row r="35" spans="1:33" x14ac:dyDescent="0.4">
      <c r="A35" s="47">
        <v>31</v>
      </c>
      <c r="B35" s="22">
        <f t="shared" si="21"/>
        <v>60086.061902756039</v>
      </c>
      <c r="C35" s="6">
        <f t="shared" si="21"/>
        <v>60323.856674665854</v>
      </c>
      <c r="D35" s="7">
        <f t="shared" si="21"/>
        <v>60562.152699239959</v>
      </c>
      <c r="E35" s="8">
        <f t="shared" si="21"/>
        <v>60800.953019440531</v>
      </c>
      <c r="F35" s="6">
        <f t="shared" si="21"/>
        <v>61040.260697280537</v>
      </c>
      <c r="G35" s="7">
        <f t="shared" si="21"/>
        <v>61280.078813993197</v>
      </c>
      <c r="H35" s="8">
        <f t="shared" si="21"/>
        <v>61520.410470203082</v>
      </c>
      <c r="I35" s="6">
        <f t="shared" si="21"/>
        <v>61761.258786098952</v>
      </c>
      <c r="J35" s="7">
        <f t="shared" si="21"/>
        <v>62002.626901608419</v>
      </c>
      <c r="K35" s="8">
        <f t="shared" si="21"/>
        <v>62244.517976574287</v>
      </c>
      <c r="L35" s="27">
        <f t="shared" si="22"/>
        <v>39.660290610529046</v>
      </c>
      <c r="M35" s="13">
        <f t="shared" si="23"/>
        <v>79.628652670533484</v>
      </c>
      <c r="N35" s="14">
        <f t="shared" si="24"/>
        <v>119.91060868589921</v>
      </c>
      <c r="O35" s="27">
        <f t="shared" si="25"/>
        <v>160.51177763155647</v>
      </c>
      <c r="P35" s="14">
        <f t="shared" si="26"/>
        <v>201.43787729358701</v>
      </c>
      <c r="R35" s="47">
        <v>76</v>
      </c>
      <c r="S35" s="22">
        <f t="shared" si="2"/>
        <v>401078.09335358453</v>
      </c>
      <c r="T35" s="6">
        <f t="shared" si="3"/>
        <v>404081.25195045181</v>
      </c>
      <c r="U35" s="7">
        <f t="shared" si="4"/>
        <v>407127.07129971992</v>
      </c>
      <c r="V35" s="8">
        <f t="shared" si="5"/>
        <v>410216.48587321205</v>
      </c>
      <c r="W35" s="6">
        <f t="shared" si="6"/>
        <v>413350.45762495557</v>
      </c>
      <c r="X35" s="7">
        <f t="shared" si="7"/>
        <v>416529.97700904164</v>
      </c>
      <c r="Y35" s="8">
        <f t="shared" si="8"/>
        <v>419756.06404306518</v>
      </c>
      <c r="Z35" s="6">
        <f t="shared" si="9"/>
        <v>423029.76941953663</v>
      </c>
      <c r="AA35" s="7">
        <f t="shared" si="10"/>
        <v>426352.17566781177</v>
      </c>
      <c r="AB35" s="8">
        <f t="shared" si="11"/>
        <v>429724.39836924465</v>
      </c>
      <c r="AC35" s="27">
        <f t="shared" si="12"/>
        <v>502.89076186059538</v>
      </c>
      <c r="AD35" s="13">
        <f t="shared" si="13"/>
        <v>1032.3934868686265</v>
      </c>
      <c r="AE35" s="14">
        <f t="shared" si="14"/>
        <v>1590.2698119816705</v>
      </c>
      <c r="AF35" s="27">
        <f t="shared" si="15"/>
        <v>2178.430317286191</v>
      </c>
      <c r="AG35" s="14">
        <f t="shared" si="16"/>
        <v>2798.9502608398834</v>
      </c>
    </row>
    <row r="36" spans="1:33" x14ac:dyDescent="0.4">
      <c r="A36" s="47">
        <v>32</v>
      </c>
      <c r="B36" s="22">
        <f t="shared" si="21"/>
        <v>62486.935190932745</v>
      </c>
      <c r="C36" s="6">
        <f t="shared" si="21"/>
        <v>62729.881744893326</v>
      </c>
      <c r="D36" s="7">
        <f t="shared" si="21"/>
        <v>62973.360859120745</v>
      </c>
      <c r="E36" s="8">
        <f t="shared" si="21"/>
        <v>63217.375774918561</v>
      </c>
      <c r="F36" s="6">
        <f t="shared" si="21"/>
        <v>63461.929754414814</v>
      </c>
      <c r="G36" s="7">
        <f t="shared" si="21"/>
        <v>63707.026080749318</v>
      </c>
      <c r="H36" s="8">
        <f t="shared" si="21"/>
        <v>63952.66805826324</v>
      </c>
      <c r="I36" s="6">
        <f t="shared" si="21"/>
        <v>64198.859012690322</v>
      </c>
      <c r="J36" s="7">
        <f t="shared" si="21"/>
        <v>64445.60229135026</v>
      </c>
      <c r="K36" s="8">
        <f t="shared" si="21"/>
        <v>64692.901263344014</v>
      </c>
      <c r="L36" s="27">
        <f t="shared" si="22"/>
        <v>40.520659042876105</v>
      </c>
      <c r="M36" s="13">
        <f t="shared" si="23"/>
        <v>81.368636146724384</v>
      </c>
      <c r="N36" s="14">
        <f t="shared" si="24"/>
        <v>122.54981535695879</v>
      </c>
      <c r="O36" s="27">
        <f t="shared" si="25"/>
        <v>164.07018619700557</v>
      </c>
      <c r="P36" s="14">
        <f t="shared" si="26"/>
        <v>205.93584626148004</v>
      </c>
      <c r="R36" s="47">
        <v>77</v>
      </c>
      <c r="S36" s="22">
        <f t="shared" si="2"/>
        <v>433147.58742841572</v>
      </c>
      <c r="T36" s="6">
        <f t="shared" si="3"/>
        <v>436622.92840349767</v>
      </c>
      <c r="U36" s="7">
        <f t="shared" si="4"/>
        <v>440151.64389897353</v>
      </c>
      <c r="V36" s="8">
        <f t="shared" si="5"/>
        <v>443734.9950241546</v>
      </c>
      <c r="W36" s="6">
        <f t="shared" si="6"/>
        <v>447374.28292115562</v>
      </c>
      <c r="X36" s="7">
        <f t="shared" si="7"/>
        <v>451070.85036620562</v>
      </c>
      <c r="Y36" s="8">
        <f t="shared" si="8"/>
        <v>454826.08344844921</v>
      </c>
      <c r="Z36" s="6">
        <f t="shared" si="9"/>
        <v>458641.41333063494</v>
      </c>
      <c r="AA36" s="7">
        <f t="shared" si="10"/>
        <v>462518.31809639576</v>
      </c>
      <c r="AB36" s="8">
        <f t="shared" si="11"/>
        <v>466458.32468913414</v>
      </c>
      <c r="AC36" s="27">
        <f t="shared" si="12"/>
        <v>582.1810432289567</v>
      </c>
      <c r="AD36" s="13">
        <f t="shared" si="13"/>
        <v>1197.7111730693359</v>
      </c>
      <c r="AE36" s="14">
        <f t="shared" si="14"/>
        <v>1848.976943166148</v>
      </c>
      <c r="AF36" s="27">
        <f t="shared" si="15"/>
        <v>2538.5834318809721</v>
      </c>
      <c r="AG36" s="14">
        <f t="shared" si="16"/>
        <v>3269.3792878541935</v>
      </c>
    </row>
    <row r="37" spans="1:33" x14ac:dyDescent="0.4">
      <c r="A37" s="47">
        <v>33</v>
      </c>
      <c r="B37" s="22">
        <f t="shared" si="21"/>
        <v>64940.759319751065</v>
      </c>
      <c r="C37" s="6">
        <f t="shared" si="21"/>
        <v>65189.179873828929</v>
      </c>
      <c r="D37" s="7">
        <f t="shared" si="21"/>
        <v>65438.166361214564</v>
      </c>
      <c r="E37" s="8">
        <f t="shared" si="21"/>
        <v>65687.722240127929</v>
      </c>
      <c r="F37" s="6">
        <f t="shared" si="21"/>
        <v>65937.85099157771</v>
      </c>
      <c r="G37" s="7">
        <f t="shared" si="21"/>
        <v>66188.556119569155</v>
      </c>
      <c r="H37" s="8">
        <f t="shared" si="21"/>
        <v>66439.841151314045</v>
      </c>
      <c r="I37" s="6">
        <f t="shared" si="21"/>
        <v>66691.709637442997</v>
      </c>
      <c r="J37" s="7">
        <f t="shared" si="21"/>
        <v>66944.165152219939</v>
      </c>
      <c r="K37" s="8">
        <f t="shared" si="21"/>
        <v>67197.211293758839</v>
      </c>
      <c r="L37" s="27">
        <f t="shared" si="22"/>
        <v>41.434845118619705</v>
      </c>
      <c r="M37" s="13">
        <f t="shared" si="23"/>
        <v>83.21752782042222</v>
      </c>
      <c r="N37" s="14">
        <f t="shared" si="24"/>
        <v>125.3543276228429</v>
      </c>
      <c r="O37" s="27">
        <f t="shared" si="25"/>
        <v>167.85163950375409</v>
      </c>
      <c r="P37" s="14">
        <f t="shared" si="26"/>
        <v>210.71597677850787</v>
      </c>
      <c r="R37" s="47">
        <v>78</v>
      </c>
      <c r="S37" s="22">
        <f t="shared" si="2"/>
        <v>470463.01094784512</v>
      </c>
      <c r="T37" s="6">
        <f t="shared" si="3"/>
        <v>474534.00774559251</v>
      </c>
      <c r="U37" s="7">
        <f t="shared" si="4"/>
        <v>478673.0012367146</v>
      </c>
      <c r="V37" s="8">
        <f t="shared" si="5"/>
        <v>482881.73521927604</v>
      </c>
      <c r="W37" s="6">
        <f t="shared" si="6"/>
        <v>487162.01361971523</v>
      </c>
      <c r="X37" s="7">
        <f t="shared" si="7"/>
        <v>491515.70310712047</v>
      </c>
      <c r="Y37" s="8">
        <f t="shared" si="8"/>
        <v>495944.73584510706</v>
      </c>
      <c r="Z37" s="6">
        <f t="shared" si="9"/>
        <v>500451.11238980573</v>
      </c>
      <c r="AA37" s="7">
        <f t="shared" si="10"/>
        <v>505036.90474310145</v>
      </c>
      <c r="AB37" s="8">
        <f t="shared" si="11"/>
        <v>509704.259570917</v>
      </c>
      <c r="AC37" s="27">
        <f t="shared" si="12"/>
        <v>682.26641746336827</v>
      </c>
      <c r="AD37" s="13">
        <f t="shared" si="13"/>
        <v>1407.0984875138529</v>
      </c>
      <c r="AE37" s="14">
        <f t="shared" si="14"/>
        <v>2177.8111153091086</v>
      </c>
      <c r="AF37" s="27">
        <f t="shared" si="15"/>
        <v>2998.0502032712975</v>
      </c>
      <c r="AG37" s="14">
        <f t="shared" si="16"/>
        <v>3871.8341068871814</v>
      </c>
    </row>
    <row r="38" spans="1:33" x14ac:dyDescent="0.4">
      <c r="A38" s="47">
        <v>34</v>
      </c>
      <c r="B38" s="22">
        <f t="shared" si="21"/>
        <v>67450.851684242676</v>
      </c>
      <c r="C38" s="6">
        <f t="shared" si="21"/>
        <v>67705.089970144778</v>
      </c>
      <c r="D38" s="7">
        <f t="shared" si="21"/>
        <v>67959.929822452657</v>
      </c>
      <c r="E38" s="8">
        <f t="shared" si="21"/>
        <v>68215.374936893917</v>
      </c>
      <c r="F38" s="6">
        <f t="shared" si="21"/>
        <v>68471.429034164859</v>
      </c>
      <c r="G38" s="7">
        <f t="shared" si="21"/>
        <v>68728.095860161309</v>
      </c>
      <c r="H38" s="8">
        <f t="shared" si="21"/>
        <v>68985.379186212143</v>
      </c>
      <c r="I38" s="6">
        <f t="shared" si="21"/>
        <v>69243.282809315002</v>
      </c>
      <c r="J38" s="7">
        <f t="shared" si="21"/>
        <v>69501.810552374882</v>
      </c>
      <c r="K38" s="8">
        <f t="shared" si="21"/>
        <v>69760.966264445145</v>
      </c>
      <c r="L38" s="27">
        <f t="shared" si="22"/>
        <v>42.406445244248061</v>
      </c>
      <c r="M38" s="13">
        <f t="shared" si="23"/>
        <v>85.182640600317427</v>
      </c>
      <c r="N38" s="14">
        <f t="shared" si="24"/>
        <v>128.33529868623373</v>
      </c>
      <c r="O38" s="27">
        <f t="shared" si="25"/>
        <v>171.871258664376</v>
      </c>
      <c r="P38" s="14">
        <f t="shared" si="26"/>
        <v>215.79748944014682</v>
      </c>
      <c r="R38" s="47">
        <v>79</v>
      </c>
      <c r="S38" s="22">
        <f t="shared" si="2"/>
        <v>514455.40159703069</v>
      </c>
      <c r="T38" s="6">
        <f t="shared" si="3"/>
        <v>519292.63718371902</v>
      </c>
      <c r="U38" s="7">
        <f t="shared" si="4"/>
        <v>524218.35811131803</v>
      </c>
      <c r="V38" s="8">
        <f t="shared" si="5"/>
        <v>529235.0455697194</v>
      </c>
      <c r="W38" s="6">
        <f t="shared" si="6"/>
        <v>534345.2743758139</v>
      </c>
      <c r="X38" s="7">
        <f t="shared" si="7"/>
        <v>539551.71743191371</v>
      </c>
      <c r="Y38" s="8">
        <f t="shared" si="8"/>
        <v>544857.15044140688</v>
      </c>
      <c r="Z38" s="6">
        <f t="shared" si="9"/>
        <v>550264.45689909998</v>
      </c>
      <c r="AA38" s="7">
        <f t="shared" si="10"/>
        <v>555776.63337511302</v>
      </c>
      <c r="AB38" s="8">
        <f t="shared" si="11"/>
        <v>561396.79511267378</v>
      </c>
      <c r="AC38" s="27">
        <f t="shared" si="12"/>
        <v>811.10665589935525</v>
      </c>
      <c r="AD38" s="13">
        <f t="shared" si="13"/>
        <v>1677.7292828755963</v>
      </c>
      <c r="AE38" s="14">
        <f t="shared" si="14"/>
        <v>2604.6098787781957</v>
      </c>
      <c r="AF38" s="27">
        <f t="shared" si="15"/>
        <v>3597.0110457306073</v>
      </c>
      <c r="AG38" s="14">
        <f t="shared" si="16"/>
        <v>4660.7878612876229</v>
      </c>
    </row>
    <row r="39" spans="1:33" x14ac:dyDescent="0.4">
      <c r="A39" s="47">
        <v>35</v>
      </c>
      <c r="B39" s="22">
        <f t="shared" si="21"/>
        <v>70020.753820970975</v>
      </c>
      <c r="C39" s="6">
        <f t="shared" si="21"/>
        <v>70281.177124035748</v>
      </c>
      <c r="D39" s="7">
        <f t="shared" si="21"/>
        <v>70542.240102609838</v>
      </c>
      <c r="E39" s="8">
        <f t="shared" si="21"/>
        <v>70803.946712802266</v>
      </c>
      <c r="F39" s="6">
        <f t="shared" si="21"/>
        <v>71066.300938115135</v>
      </c>
      <c r="G39" s="7">
        <f t="shared" si="21"/>
        <v>71329.306789700524</v>
      </c>
      <c r="H39" s="8">
        <f t="shared" si="21"/>
        <v>71592.968306620591</v>
      </c>
      <c r="I39" s="6">
        <f t="shared" si="21"/>
        <v>71857.289556110249</v>
      </c>
      <c r="J39" s="7">
        <f t="shared" si="21"/>
        <v>72122.274633842753</v>
      </c>
      <c r="K39" s="8">
        <f t="shared" si="21"/>
        <v>72387.927664198447</v>
      </c>
      <c r="L39" s="27">
        <f t="shared" si="22"/>
        <v>43.439397008113701</v>
      </c>
      <c r="M39" s="13">
        <f t="shared" si="23"/>
        <v>87.271982947231663</v>
      </c>
      <c r="N39" s="14">
        <f t="shared" si="24"/>
        <v>131.50494535004145</v>
      </c>
      <c r="O39" s="27">
        <f t="shared" si="25"/>
        <v>176.14561062645225</v>
      </c>
      <c r="P39" s="14">
        <f t="shared" si="26"/>
        <v>221.20144762741893</v>
      </c>
      <c r="R39" s="47">
        <v>80</v>
      </c>
      <c r="S39" s="22">
        <f t="shared" si="2"/>
        <v>567128.18196177064</v>
      </c>
      <c r="T39" s="6">
        <f t="shared" si="3"/>
        <v>572974.16467243084</v>
      </c>
      <c r="U39" s="7">
        <f t="shared" si="4"/>
        <v>578938.25157329428</v>
      </c>
      <c r="V39" s="8">
        <f t="shared" si="5"/>
        <v>585024.09566329466</v>
      </c>
      <c r="W39" s="6">
        <f t="shared" si="6"/>
        <v>591235.50214658026</v>
      </c>
      <c r="X39" s="7">
        <f t="shared" si="7"/>
        <v>597576.43644330662</v>
      </c>
      <c r="Y39" s="8">
        <f t="shared" si="8"/>
        <v>604051.03271177877</v>
      </c>
      <c r="Z39" s="6">
        <f t="shared" si="9"/>
        <v>610663.60292039055</v>
      </c>
      <c r="AA39" s="7">
        <f t="shared" si="10"/>
        <v>617418.64651121839</v>
      </c>
      <c r="AB39" s="8">
        <f t="shared" si="11"/>
        <v>624320.86070078099</v>
      </c>
      <c r="AC39" s="27">
        <f t="shared" si="12"/>
        <v>980.86955204887636</v>
      </c>
      <c r="AD39" s="13">
        <f t="shared" si="13"/>
        <v>2036.0389661147274</v>
      </c>
      <c r="AE39" s="14">
        <f t="shared" si="14"/>
        <v>3172.5351347096366</v>
      </c>
      <c r="AF39" s="27">
        <f t="shared" si="15"/>
        <v>4398.2416373259475</v>
      </c>
      <c r="AG39" s="14">
        <f t="shared" si="16"/>
        <v>5722.0304818889854</v>
      </c>
    </row>
    <row r="40" spans="1:33" x14ac:dyDescent="0.4">
      <c r="A40" s="47">
        <v>36</v>
      </c>
      <c r="B40" s="22">
        <f t="shared" si="21"/>
        <v>72654.252800536095</v>
      </c>
      <c r="C40" s="6">
        <f t="shared" si="21"/>
        <v>72921.254225467434</v>
      </c>
      <c r="D40" s="7">
        <f t="shared" si="21"/>
        <v>73188.936151134825</v>
      </c>
      <c r="E40" s="8">
        <f t="shared" si="21"/>
        <v>73457.302819491626</v>
      </c>
      <c r="F40" s="6">
        <f t="shared" si="21"/>
        <v>73726.358502586256</v>
      </c>
      <c r="G40" s="7">
        <f t="shared" si="21"/>
        <v>73996.107502848768</v>
      </c>
      <c r="H40" s="8">
        <f t="shared" si="21"/>
        <v>74266.554153381076</v>
      </c>
      <c r="I40" s="6">
        <f t="shared" si="21"/>
        <v>74537.702818250298</v>
      </c>
      <c r="J40" s="7">
        <f t="shared" si="21"/>
        <v>74809.557892785248</v>
      </c>
      <c r="K40" s="8">
        <f t="shared" si="21"/>
        <v>75082.123803876471</v>
      </c>
      <c r="L40" s="27">
        <f t="shared" si="22"/>
        <v>44.538016961754693</v>
      </c>
      <c r="M40" s="13">
        <f t="shared" si="23"/>
        <v>89.494336195235519</v>
      </c>
      <c r="N40" s="14">
        <f t="shared" si="24"/>
        <v>134.87666671154693</v>
      </c>
      <c r="O40" s="27">
        <f t="shared" si="25"/>
        <v>180.69287015108785</v>
      </c>
      <c r="P40" s="14">
        <f t="shared" si="26"/>
        <v>226.95096476287563</v>
      </c>
      <c r="R40" s="47">
        <v>81</v>
      </c>
      <c r="S40" s="22">
        <f t="shared" si="2"/>
        <v>631375.1514675041</v>
      </c>
      <c r="T40" s="6">
        <f t="shared" si="3"/>
        <v>638586.64527992625</v>
      </c>
      <c r="U40" s="7">
        <f t="shared" si="4"/>
        <v>645960.70162454667</v>
      </c>
      <c r="V40" s="8">
        <f t="shared" si="5"/>
        <v>653502.92639766051</v>
      </c>
      <c r="W40" s="6">
        <f t="shared" si="6"/>
        <v>661219.18623152154</v>
      </c>
      <c r="X40" s="7">
        <f t="shared" si="7"/>
        <v>669115.62383174128</v>
      </c>
      <c r="Y40" s="8">
        <f t="shared" si="8"/>
        <v>677198.67441024294</v>
      </c>
      <c r="Z40" s="6">
        <f t="shared" si="9"/>
        <v>685475.0833061192</v>
      </c>
      <c r="AA40" s="7">
        <f t="shared" si="10"/>
        <v>693951.92489582533</v>
      </c>
      <c r="AB40" s="8">
        <f t="shared" si="11"/>
        <v>702636.62290413841</v>
      </c>
      <c r="AC40" s="27">
        <f t="shared" si="12"/>
        <v>1210.9128052166561</v>
      </c>
      <c r="AD40" s="13">
        <f t="shared" si="13"/>
        <v>2524.4355460852967</v>
      </c>
      <c r="AE40" s="14">
        <f t="shared" si="14"/>
        <v>3951.4381681572559</v>
      </c>
      <c r="AF40" s="27">
        <f t="shared" si="15"/>
        <v>5504.2804331566876</v>
      </c>
      <c r="AG40" s="14">
        <f t="shared" si="16"/>
        <v>7197.0704790475138</v>
      </c>
    </row>
    <row r="41" spans="1:33" x14ac:dyDescent="0.4">
      <c r="A41" s="47">
        <v>37</v>
      </c>
      <c r="B41" s="22">
        <f t="shared" si="21"/>
        <v>75355.405010279414</v>
      </c>
      <c r="C41" s="6">
        <f t="shared" si="21"/>
        <v>75629.406002921241</v>
      </c>
      <c r="D41" s="7">
        <f t="shared" si="21"/>
        <v>75904.131305210918</v>
      </c>
      <c r="E41" s="8">
        <f t="shared" si="21"/>
        <v>76179.585473352898</v>
      </c>
      <c r="F41" s="6">
        <f t="shared" si="21"/>
        <v>76455.773096664387</v>
      </c>
      <c r="G41" s="7">
        <f t="shared" si="21"/>
        <v>76732.698797896039</v>
      </c>
      <c r="H41" s="8">
        <f t="shared" si="21"/>
        <v>77010.367233556535</v>
      </c>
      <c r="I41" s="6">
        <f t="shared" si="21"/>
        <v>77288.783094240658</v>
      </c>
      <c r="J41" s="7">
        <f t="shared" si="21"/>
        <v>77567.951104961292</v>
      </c>
      <c r="K41" s="8">
        <f t="shared" si="21"/>
        <v>77847.876025485035</v>
      </c>
      <c r="L41" s="27">
        <f t="shared" si="22"/>
        <v>45.707043474959391</v>
      </c>
      <c r="M41" s="13">
        <f t="shared" si="23"/>
        <v>91.859342290927088</v>
      </c>
      <c r="N41" s="14">
        <f t="shared" si="24"/>
        <v>138.465178902974</v>
      </c>
      <c r="O41" s="27">
        <f t="shared" si="25"/>
        <v>185.53300376382958</v>
      </c>
      <c r="P41" s="14">
        <f t="shared" si="26"/>
        <v>233.07143977712622</v>
      </c>
      <c r="R41" s="47">
        <v>82</v>
      </c>
      <c r="S41" s="22">
        <f t="shared" si="2"/>
        <v>711536.97223842074</v>
      </c>
      <c r="T41" s="6">
        <f t="shared" si="3"/>
        <v>720661.1624811989</v>
      </c>
      <c r="U41" s="7">
        <f t="shared" si="4"/>
        <v>730017.80318985356</v>
      </c>
      <c r="V41" s="8">
        <f t="shared" si="5"/>
        <v>739615.95116771222</v>
      </c>
      <c r="W41" s="6">
        <f t="shared" si="6"/>
        <v>749465.13988813583</v>
      </c>
      <c r="X41" s="7">
        <f t="shared" si="7"/>
        <v>759575.41127251426</v>
      </c>
      <c r="Y41" s="8">
        <f t="shared" si="8"/>
        <v>769957.35004487506</v>
      </c>
      <c r="Z41" s="6">
        <f t="shared" si="9"/>
        <v>780622.1209101401</v>
      </c>
      <c r="AA41" s="7">
        <f t="shared" si="10"/>
        <v>791581.50883058261</v>
      </c>
      <c r="AB41" s="8">
        <f t="shared" si="11"/>
        <v>802847.96270593</v>
      </c>
      <c r="AC41" s="27">
        <f t="shared" si="12"/>
        <v>1533.5573339611583</v>
      </c>
      <c r="AD41" s="13">
        <f t="shared" si="13"/>
        <v>3214.4547494280559</v>
      </c>
      <c r="AE41" s="14">
        <f t="shared" si="14"/>
        <v>5060.431772028649</v>
      </c>
      <c r="AF41" s="27">
        <f t="shared" si="15"/>
        <v>7092.0041079797666</v>
      </c>
      <c r="AG41" s="14">
        <f t="shared" si="16"/>
        <v>9333.0165451042558</v>
      </c>
    </row>
    <row r="42" spans="1:33" x14ac:dyDescent="0.4">
      <c r="A42" s="47">
        <v>38</v>
      </c>
      <c r="B42" s="22">
        <f t="shared" si="21"/>
        <v>78128.562650671738</v>
      </c>
      <c r="C42" s="6">
        <f t="shared" si="21"/>
        <v>78410.015810818004</v>
      </c>
      <c r="D42" s="7">
        <f t="shared" si="21"/>
        <v>78692.24037200454</v>
      </c>
      <c r="E42" s="8">
        <f t="shared" si="21"/>
        <v>78975.241236447589</v>
      </c>
      <c r="F42" s="6">
        <f t="shared" si="21"/>
        <v>79259.023342854431</v>
      </c>
      <c r="G42" s="7">
        <f t="shared" si="21"/>
        <v>79543.591666782857</v>
      </c>
      <c r="H42" s="8">
        <f t="shared" si="21"/>
        <v>79828.951221004943</v>
      </c>
      <c r="I42" s="6">
        <f t="shared" si="21"/>
        <v>80115.107055875138</v>
      </c>
      <c r="J42" s="7">
        <f t="shared" si="21"/>
        <v>80402.064259702354</v>
      </c>
      <c r="K42" s="8">
        <f t="shared" si="21"/>
        <v>80689.827959126778</v>
      </c>
      <c r="L42" s="27">
        <f t="shared" si="22"/>
        <v>46.951685451871526</v>
      </c>
      <c r="M42" s="13">
        <f t="shared" si="23"/>
        <v>94.377603573512715</v>
      </c>
      <c r="N42" s="14">
        <f t="shared" si="24"/>
        <v>142.28666838705885</v>
      </c>
      <c r="O42" s="27">
        <f t="shared" si="25"/>
        <v>190.68797912582522</v>
      </c>
      <c r="P42" s="14">
        <f t="shared" si="26"/>
        <v>239.59082522938115</v>
      </c>
      <c r="R42" s="47">
        <v>83</v>
      </c>
      <c r="S42" s="22">
        <f t="shared" si="2"/>
        <v>814434.64279745927</v>
      </c>
      <c r="T42" s="6">
        <f t="shared" si="3"/>
        <v>826355.47227594978</v>
      </c>
      <c r="U42" s="7">
        <f t="shared" si="4"/>
        <v>838625.19331796607</v>
      </c>
      <c r="V42" s="8">
        <f t="shared" si="5"/>
        <v>851259.42822569306</v>
      </c>
      <c r="W42" s="6">
        <f t="shared" si="6"/>
        <v>864274.74610313086</v>
      </c>
      <c r="X42" s="7">
        <f t="shared" si="7"/>
        <v>877688.73568699486</v>
      </c>
      <c r="Y42" s="8">
        <f t="shared" si="8"/>
        <v>891520.08500553435</v>
      </c>
      <c r="Z42" s="6">
        <f t="shared" si="9"/>
        <v>905788.66862389375</v>
      </c>
      <c r="AA42" s="7">
        <f t="shared" si="10"/>
        <v>920515.6433325595</v>
      </c>
      <c r="AB42" s="8">
        <f t="shared" si="11"/>
        <v>935723.55324782582</v>
      </c>
      <c r="AC42" s="27">
        <f t="shared" si="12"/>
        <v>2006.0932253875653</v>
      </c>
      <c r="AD42" s="13">
        <f t="shared" si="13"/>
        <v>4234.5407389499887</v>
      </c>
      <c r="AE42" s="14">
        <f t="shared" si="14"/>
        <v>6716.3475305927568</v>
      </c>
      <c r="AF42" s="27">
        <f t="shared" si="15"/>
        <v>9488.172733786254</v>
      </c>
      <c r="AG42" s="53">
        <f t="shared" si="16"/>
        <v>12593.650624142654</v>
      </c>
    </row>
    <row r="43" spans="1:33" x14ac:dyDescent="0.4">
      <c r="A43" s="47">
        <v>39</v>
      </c>
      <c r="B43" s="22">
        <f t="shared" si="21"/>
        <v>80978.403319500707</v>
      </c>
      <c r="C43" s="6">
        <f t="shared" si="21"/>
        <v>81267.795545274115</v>
      </c>
      <c r="D43" s="7">
        <f t="shared" si="21"/>
        <v>81558.009880384634</v>
      </c>
      <c r="E43" s="8">
        <f t="shared" si="21"/>
        <v>81849.051608652153</v>
      </c>
      <c r="F43" s="6">
        <f t="shared" si="21"/>
        <v>82140.926054178155</v>
      </c>
      <c r="G43" s="7">
        <f t="shared" si="21"/>
        <v>82433.638581749576</v>
      </c>
      <c r="H43" s="8">
        <f t="shared" si="21"/>
        <v>82727.194597247581</v>
      </c>
      <c r="I43" s="6">
        <f t="shared" si="21"/>
        <v>83021.599548061189</v>
      </c>
      <c r="J43" s="7">
        <f t="shared" si="21"/>
        <v>83316.858923505817</v>
      </c>
      <c r="K43" s="8">
        <f t="shared" si="21"/>
        <v>83612.978255246839</v>
      </c>
      <c r="L43" s="27">
        <f t="shared" si="22"/>
        <v>48.277677836175826</v>
      </c>
      <c r="M43" s="13">
        <f t="shared" si="23"/>
        <v>97.060796509302236</v>
      </c>
      <c r="N43" s="14">
        <f t="shared" si="24"/>
        <v>146.35896676765515</v>
      </c>
      <c r="O43" s="27">
        <f t="shared" si="25"/>
        <v>196.1820038958258</v>
      </c>
      <c r="P43" s="14">
        <f t="shared" si="26"/>
        <v>246.53993333083417</v>
      </c>
      <c r="R43" s="47">
        <v>84</v>
      </c>
      <c r="S43" s="22">
        <f>TAN(RADIANS($R43+B$2))*100000</f>
        <v>951436.44542225869</v>
      </c>
      <c r="T43" s="6">
        <f>TAN(RADIANS($R43+C$2))*100000</f>
        <v>967679.99721219391</v>
      </c>
      <c r="U43" s="7">
        <f>TAN(RADIANS($R43+D$2))*100000</f>
        <v>984481.65682116291</v>
      </c>
      <c r="V43" s="99">
        <f>TAN(RADIANS($R43+E$2))*10000</f>
        <v>100187.0798637362</v>
      </c>
      <c r="W43" s="96">
        <f t="shared" ref="W43" si="27">TAN(RADIANS($R43+F$2))*10000</f>
        <v>101987.88952144435</v>
      </c>
      <c r="X43" s="97">
        <f t="shared" ref="X43" si="28">TAN(RADIANS($R43+G$2))*10000</f>
        <v>103853.9708013815</v>
      </c>
      <c r="Y43" s="99">
        <f t="shared" ref="Y43" si="29">TAN(RADIANS($R43+H$2))*10000</f>
        <v>105788.94993405615</v>
      </c>
      <c r="Z43" s="96">
        <f t="shared" ref="Z43" si="30">TAN(RADIANS($R43+I$2))*10000</f>
        <v>107796.72682720893</v>
      </c>
      <c r="AA43" s="97">
        <f t="shared" ref="AA43" si="31">TAN(RADIANS($R43+J$2))*10000</f>
        <v>109881.50138093086</v>
      </c>
      <c r="AB43" s="99">
        <f t="shared" ref="AB43" si="32">TAN(RADIANS($R43+K$2))*10000</f>
        <v>112047.80289867918</v>
      </c>
      <c r="AC43" s="27">
        <f t="shared" si="12"/>
        <v>2738.0874427425879</v>
      </c>
      <c r="AD43" s="13">
        <f t="shared" si="13"/>
        <v>5834.4907794155297</v>
      </c>
      <c r="AE43" s="14">
        <f t="shared" si="14"/>
        <v>9348.5611450926372</v>
      </c>
      <c r="AF43" s="54">
        <f t="shared" si="15"/>
        <v>13352.616435279968</v>
      </c>
      <c r="AG43" s="53">
        <f t="shared" si="16"/>
        <v>17935.605053022242</v>
      </c>
    </row>
    <row r="44" spans="1:33" x14ac:dyDescent="0.4">
      <c r="A44" s="47">
        <v>40</v>
      </c>
      <c r="B44" s="22">
        <f t="shared" si="21"/>
        <v>83909.963117727995</v>
      </c>
      <c r="C44" s="6">
        <f t="shared" ref="C44:K48" si="33">TAN(RADIANS($A44+C$2))*100000</f>
        <v>84207.819128605246</v>
      </c>
      <c r="D44" s="7">
        <f t="shared" si="33"/>
        <v>84506.551949185625</v>
      </c>
      <c r="E44" s="8">
        <f t="shared" si="33"/>
        <v>84806.167284871335</v>
      </c>
      <c r="F44" s="6">
        <f t="shared" si="33"/>
        <v>85106.670885609448</v>
      </c>
      <c r="G44" s="7">
        <f t="shared" si="33"/>
        <v>85408.068546346665</v>
      </c>
      <c r="H44" s="8">
        <f t="shared" si="33"/>
        <v>85710.36610748987</v>
      </c>
      <c r="I44" s="6">
        <f t="shared" si="33"/>
        <v>86013.56945537217</v>
      </c>
      <c r="J44" s="7">
        <f t="shared" si="33"/>
        <v>86317.684522724434</v>
      </c>
      <c r="K44" s="8">
        <f t="shared" si="33"/>
        <v>86622.717289153006</v>
      </c>
      <c r="L44" s="27">
        <f t="shared" si="22"/>
        <v>49.691345002403978</v>
      </c>
      <c r="M44" s="13">
        <f t="shared" si="23"/>
        <v>99.921801644140942</v>
      </c>
      <c r="N44" s="14">
        <f t="shared" si="24"/>
        <v>150.70175061865302</v>
      </c>
      <c r="O44" s="27">
        <f t="shared" si="25"/>
        <v>202.04179890361593</v>
      </c>
      <c r="P44" s="14">
        <f t="shared" si="26"/>
        <v>253.95278609078377</v>
      </c>
      <c r="R44" s="47">
        <v>85</v>
      </c>
      <c r="S44" s="95">
        <f>TAN(RADIANS($R44+B$2))*10000</f>
        <v>114300.52302761348</v>
      </c>
      <c r="T44" s="96">
        <f>TAN(RADIANS($R44+C$2))*10000</f>
        <v>116644.9527324443</v>
      </c>
      <c r="U44" s="97">
        <f>TAN(RADIANS($R44+D$2))*10000</f>
        <v>119086.82389101083</v>
      </c>
      <c r="V44" s="99">
        <f t="shared" ref="V44:V48" si="34">TAN(RADIANS($R44+E$2))*10000</f>
        <v>121632.35619993221</v>
      </c>
      <c r="W44" s="96">
        <f t="shared" ref="W44:X48" si="35">TAN(RADIANS($R44+F$2))*10000</f>
        <v>124288.31019839067</v>
      </c>
      <c r="X44" s="97">
        <f t="shared" si="35"/>
        <v>127062.04736174695</v>
      </c>
      <c r="Y44" s="99">
        <f t="shared" ref="Y44:Y47" si="36">TAN(RADIANS($R44+H$2))*10000</f>
        <v>129961.59838974533</v>
      </c>
      <c r="Z44" s="96">
        <f t="shared" ref="Z44:AA47" si="37">TAN(RADIANS($R44+I$2))*10000</f>
        <v>132995.74102330153</v>
      </c>
      <c r="AA44" s="97">
        <f t="shared" si="37"/>
        <v>136174.08897797458</v>
      </c>
      <c r="AB44" s="99">
        <f t="shared" ref="AB44:AB47" si="38">TAN(RADIANS($R44+K$2))*10000</f>
        <v>139507.19389209751</v>
      </c>
      <c r="AC44" s="27">
        <f t="shared" si="12"/>
        <v>3961.1436416712531</v>
      </c>
      <c r="AD44" s="13">
        <f t="shared" si="13"/>
        <v>8554.4673979392392</v>
      </c>
      <c r="AE44" s="53">
        <f t="shared" si="14"/>
        <v>13908.917132290691</v>
      </c>
      <c r="AF44" s="54">
        <f t="shared" si="15"/>
        <v>20188.568107461891</v>
      </c>
      <c r="AG44" s="53">
        <f t="shared" si="16"/>
        <v>27605.179826484717</v>
      </c>
    </row>
    <row r="45" spans="1:33" x14ac:dyDescent="0.4">
      <c r="A45" s="47">
        <v>41</v>
      </c>
      <c r="B45" s="22">
        <f t="shared" ref="B45:B48" si="39">TAN(RADIANS($A45+B$2))*100000</f>
        <v>86928.673781622667</v>
      </c>
      <c r="C45" s="6">
        <f t="shared" si="33"/>
        <v>87235.560074945926</v>
      </c>
      <c r="D45" s="7">
        <f t="shared" si="33"/>
        <v>87543.382292278169</v>
      </c>
      <c r="E45" s="8">
        <f t="shared" si="33"/>
        <v>87852.146605618851</v>
      </c>
      <c r="F45" s="6">
        <f t="shared" si="33"/>
        <v>88161.859236318909</v>
      </c>
      <c r="G45" s="7">
        <f t="shared" si="33"/>
        <v>88472.526455594387</v>
      </c>
      <c r="H45" s="8">
        <f t="shared" si="33"/>
        <v>88784.154585046388</v>
      </c>
      <c r="I45" s="6">
        <f t="shared" si="33"/>
        <v>89096.74999718758</v>
      </c>
      <c r="J45" s="7">
        <f t="shared" si="33"/>
        <v>89410.319115975071</v>
      </c>
      <c r="K45" s="8">
        <f t="shared" si="33"/>
        <v>89724.868417350051</v>
      </c>
      <c r="L45" s="27">
        <f t="shared" si="22"/>
        <v>51.199673334445833</v>
      </c>
      <c r="M45" s="13">
        <f t="shared" si="23"/>
        <v>102.97485245981261</v>
      </c>
      <c r="N45" s="14">
        <f t="shared" si="24"/>
        <v>155.33677049094149</v>
      </c>
      <c r="O45" s="27">
        <f t="shared" si="25"/>
        <v>208.29691136212386</v>
      </c>
      <c r="P45" s="14">
        <f t="shared" si="26"/>
        <v>261.86701697953686</v>
      </c>
      <c r="R45" s="47">
        <v>86</v>
      </c>
      <c r="S45" s="95">
        <f t="shared" ref="S45:S48" si="40">TAN(RADIANS($R45+B$2))*10000</f>
        <v>143006.66256711943</v>
      </c>
      <c r="T45" s="96">
        <f t="shared" ref="T45:T48" si="41">TAN(RADIANS($R45+C$2))*10000</f>
        <v>146685.29224493381</v>
      </c>
      <c r="U45" s="97">
        <f t="shared" ref="U45:U48" si="42">TAN(RADIANS($R45+D$2))*10000</f>
        <v>150557.22724477659</v>
      </c>
      <c r="V45" s="99">
        <f t="shared" si="34"/>
        <v>154638.14100070359</v>
      </c>
      <c r="W45" s="96">
        <f t="shared" si="35"/>
        <v>158945.44843865323</v>
      </c>
      <c r="X45" s="97">
        <f t="shared" si="35"/>
        <v>163498.55476099663</v>
      </c>
      <c r="Y45" s="99">
        <f t="shared" si="36"/>
        <v>168319.14813425293</v>
      </c>
      <c r="Z45" s="96">
        <f t="shared" si="37"/>
        <v>173431.54559274644</v>
      </c>
      <c r="AA45" s="97">
        <f t="shared" si="37"/>
        <v>178863.10379919939</v>
      </c>
      <c r="AB45" s="99">
        <f t="shared" si="38"/>
        <v>184644.70930738209</v>
      </c>
      <c r="AC45" s="27">
        <f t="shared" si="12"/>
        <v>6237.5074646829162</v>
      </c>
      <c r="AD45" s="55">
        <f t="shared" si="13"/>
        <v>13749.526341116783</v>
      </c>
      <c r="AE45" s="53">
        <f t="shared" si="14"/>
        <v>22874.318347969849</v>
      </c>
      <c r="AF45" s="54">
        <f t="shared" si="15"/>
        <v>34072.539043896482</v>
      </c>
      <c r="AG45" s="53">
        <f t="shared" si="16"/>
        <v>47986.747356447653</v>
      </c>
    </row>
    <row r="46" spans="1:33" x14ac:dyDescent="0.4">
      <c r="A46" s="47">
        <v>42</v>
      </c>
      <c r="B46" s="22">
        <f t="shared" si="39"/>
        <v>90040.404429783986</v>
      </c>
      <c r="C46" s="6">
        <f t="shared" si="33"/>
        <v>90356.933734831851</v>
      </c>
      <c r="D46" s="7">
        <f t="shared" si="33"/>
        <v>90674.462967692118</v>
      </c>
      <c r="E46" s="8">
        <f t="shared" si="33"/>
        <v>90992.998817773725</v>
      </c>
      <c r="F46" s="6">
        <f t="shared" si="33"/>
        <v>91312.548029270518</v>
      </c>
      <c r="G46" s="7">
        <f t="shared" si="33"/>
        <v>91633.117401742333</v>
      </c>
      <c r="H46" s="8">
        <f t="shared" si="33"/>
        <v>91954.713790704001</v>
      </c>
      <c r="I46" s="6">
        <f t="shared" si="33"/>
        <v>92277.344108221398</v>
      </c>
      <c r="J46" s="7">
        <f t="shared" si="33"/>
        <v>92601.015323515283</v>
      </c>
      <c r="K46" s="8">
        <f t="shared" si="33"/>
        <v>92925.734463572691</v>
      </c>
      <c r="L46" s="27">
        <f t="shared" si="22"/>
        <v>52.810394539299523</v>
      </c>
      <c r="M46" s="13">
        <f t="shared" si="23"/>
        <v>106.23570633229247</v>
      </c>
      <c r="N46" s="14">
        <f t="shared" si="24"/>
        <v>160.28811405292799</v>
      </c>
      <c r="O46" s="27">
        <f t="shared" si="25"/>
        <v>214.98007494558988</v>
      </c>
      <c r="P46" s="14">
        <f t="shared" si="26"/>
        <v>270.32433292819587</v>
      </c>
      <c r="R46" s="47">
        <v>87</v>
      </c>
      <c r="S46" s="95">
        <f t="shared" si="40"/>
        <v>190811.3668772816</v>
      </c>
      <c r="T46" s="96">
        <f t="shared" si="41"/>
        <v>197402.90951066348</v>
      </c>
      <c r="U46" s="97">
        <f t="shared" si="42"/>
        <v>204464.86063709747</v>
      </c>
      <c r="V46" s="99">
        <f t="shared" si="34"/>
        <v>212049.48789688747</v>
      </c>
      <c r="W46" s="96">
        <f t="shared" si="35"/>
        <v>220217.10010467732</v>
      </c>
      <c r="X46" s="97">
        <f t="shared" si="35"/>
        <v>229037.65548431192</v>
      </c>
      <c r="Y46" s="99">
        <f t="shared" si="36"/>
        <v>238592.77196242873</v>
      </c>
      <c r="Z46" s="96">
        <f t="shared" si="37"/>
        <v>248978.26188645308</v>
      </c>
      <c r="AA46" s="97">
        <f t="shared" si="37"/>
        <v>260307.35802931857</v>
      </c>
      <c r="AB46" s="99">
        <f t="shared" si="38"/>
        <v>272714.86130983703</v>
      </c>
      <c r="AC46" s="54">
        <f>ABS((TAN(RADIANS($R46+B$2+L$3*(1/6)))*10000)-(TAN(RADIANS($R46+B$2))*10000))</f>
        <v>11244.167873567989</v>
      </c>
      <c r="AD46" s="55">
        <f>ABS((TAN(RADIANS($R46+C$2+M$3*(1/6)))*10000)-(TAN(RADIANS($R46+C$2))*10000))</f>
        <v>25678.057686068729</v>
      </c>
      <c r="AE46" s="53">
        <f>ABS((TAN(RADIANS($R46+D$2+N$3*(1/6)))*10000)-(TAN(RADIANS($R46+D$2))*10000))</f>
        <v>44513.401249355607</v>
      </c>
      <c r="AF46" s="54">
        <f>ABS((TAN(RADIANS($R46+E$2+O$3*(1/6)))*10000)-(TAN(RADIANS($R46+E$2))*10000))</f>
        <v>69614.729827020667</v>
      </c>
      <c r="AG46" s="61"/>
    </row>
    <row r="47" spans="1:33" x14ac:dyDescent="0.4">
      <c r="A47" s="47">
        <v>43</v>
      </c>
      <c r="B47" s="22">
        <f t="shared" si="39"/>
        <v>93251.508613766171</v>
      </c>
      <c r="C47" s="6">
        <f t="shared" si="33"/>
        <v>93578.344918480754</v>
      </c>
      <c r="D47" s="7">
        <f t="shared" si="33"/>
        <v>93906.250581749235</v>
      </c>
      <c r="E47" s="8">
        <f t="shared" si="33"/>
        <v>94235.232867895364</v>
      </c>
      <c r="F47" s="6">
        <f t="shared" si="33"/>
        <v>94565.299102185425</v>
      </c>
      <c r="G47" s="7">
        <f t="shared" si="33"/>
        <v>94896.456671487962</v>
      </c>
      <c r="H47" s="8">
        <f t="shared" si="33"/>
        <v>95228.713024942452</v>
      </c>
      <c r="I47" s="6">
        <f t="shared" si="33"/>
        <v>95562.075674636115</v>
      </c>
      <c r="J47" s="7">
        <f t="shared" si="33"/>
        <v>95896.552196289878</v>
      </c>
      <c r="K47" s="8">
        <f t="shared" si="33"/>
        <v>96232.150229953128</v>
      </c>
      <c r="L47" s="27">
        <f t="shared" si="22"/>
        <v>54.532081544241009</v>
      </c>
      <c r="M47" s="13">
        <f t="shared" si="23"/>
        <v>109.72184141220714</v>
      </c>
      <c r="N47" s="14">
        <f t="shared" si="24"/>
        <v>165.5825092886862</v>
      </c>
      <c r="O47" s="27">
        <f t="shared" si="25"/>
        <v>222.12762490082605</v>
      </c>
      <c r="P47" s="14">
        <f t="shared" si="26"/>
        <v>279.37104722334152</v>
      </c>
      <c r="R47" s="47">
        <v>88</v>
      </c>
      <c r="S47" s="95">
        <f t="shared" si="40"/>
        <v>286362.53282915516</v>
      </c>
      <c r="T47" s="96">
        <f t="shared" si="41"/>
        <v>301446.18865559215</v>
      </c>
      <c r="U47" s="97">
        <f t="shared" si="42"/>
        <v>318205.15953774075</v>
      </c>
      <c r="V47" s="99">
        <f t="shared" si="34"/>
        <v>336935.08933982486</v>
      </c>
      <c r="W47" s="96">
        <f t="shared" si="35"/>
        <v>358005.53289036715</v>
      </c>
      <c r="X47" s="97">
        <f t="shared" si="35"/>
        <v>381884.59297025629</v>
      </c>
      <c r="Y47" s="99">
        <f t="shared" si="36"/>
        <v>409174.11601004517</v>
      </c>
      <c r="Z47" s="96">
        <f t="shared" si="37"/>
        <v>440661.1319551976</v>
      </c>
      <c r="AA47" s="97">
        <f t="shared" si="37"/>
        <v>477395.01406395336</v>
      </c>
      <c r="AB47" s="99">
        <f t="shared" si="38"/>
        <v>520806.72586771654</v>
      </c>
      <c r="AC47" s="54"/>
      <c r="AD47" s="55"/>
      <c r="AE47" s="61"/>
      <c r="AF47" s="60"/>
      <c r="AG47" s="61"/>
    </row>
    <row r="48" spans="1:33" x14ac:dyDescent="0.4">
      <c r="A48" s="48">
        <v>44</v>
      </c>
      <c r="B48" s="23">
        <f t="shared" si="39"/>
        <v>96568.877480707393</v>
      </c>
      <c r="C48" s="9">
        <f t="shared" si="33"/>
        <v>96906.741719379337</v>
      </c>
      <c r="D48" s="10">
        <f t="shared" si="33"/>
        <v>97245.750783262964</v>
      </c>
      <c r="E48" s="11">
        <f t="shared" si="33"/>
        <v>97585.912576851435</v>
      </c>
      <c r="F48" s="9">
        <f t="shared" si="33"/>
        <v>97927.235072578405</v>
      </c>
      <c r="G48" s="10">
        <f t="shared" si="33"/>
        <v>98269.726311569</v>
      </c>
      <c r="H48" s="11">
        <f t="shared" si="33"/>
        <v>98613.394404400911</v>
      </c>
      <c r="I48" s="9">
        <f t="shared" si="33"/>
        <v>98958.247531875415</v>
      </c>
      <c r="J48" s="10">
        <f t="shared" si="33"/>
        <v>99304.293945798563</v>
      </c>
      <c r="K48" s="11">
        <f t="shared" si="33"/>
        <v>99651.54196977301</v>
      </c>
      <c r="L48" s="28">
        <f t="shared" si="22"/>
        <v>56.37425919188172</v>
      </c>
      <c r="M48" s="16">
        <f t="shared" si="23"/>
        <v>113.45268400807436</v>
      </c>
      <c r="N48" s="17">
        <f t="shared" si="24"/>
        <v>171.2496748612466</v>
      </c>
      <c r="O48" s="28">
        <f t="shared" si="25"/>
        <v>229.77997799709919</v>
      </c>
      <c r="P48" s="17">
        <f t="shared" si="26"/>
        <v>289.05869598128993</v>
      </c>
      <c r="R48" s="47">
        <v>89</v>
      </c>
      <c r="S48" s="95">
        <f t="shared" si="40"/>
        <v>572899.61630759144</v>
      </c>
      <c r="T48" s="96">
        <f t="shared" si="41"/>
        <v>636567.41162870789</v>
      </c>
      <c r="U48" s="97">
        <f t="shared" si="42"/>
        <v>716150.70119521883</v>
      </c>
      <c r="V48" s="99">
        <f t="shared" si="34"/>
        <v>818470.41114671796</v>
      </c>
      <c r="W48" s="96">
        <f t="shared" si="35"/>
        <v>954894.75171114702</v>
      </c>
      <c r="X48" s="100">
        <f>TAN(RADIANS($R48+G$2))*1000</f>
        <v>114588.65012931012</v>
      </c>
      <c r="Y48" s="101">
        <f>TAN(RADIANS($R48+H$2))*1000</f>
        <v>143237.12166947362</v>
      </c>
      <c r="Z48" s="79">
        <f>TAN(RADIANS($R48+I$2))*1000</f>
        <v>190984.186377834</v>
      </c>
      <c r="AA48" s="100">
        <f>TAN(RADIANS($R48+J$2))*1000</f>
        <v>286477.73401162634</v>
      </c>
      <c r="AB48" s="101">
        <f>TAN(RADIANS($R48+K$2))*1000</f>
        <v>572957.21335430327</v>
      </c>
      <c r="AC48" s="60"/>
      <c r="AD48" s="62"/>
      <c r="AE48" s="61"/>
      <c r="AF48" s="60"/>
      <c r="AG48" s="61"/>
    </row>
    <row r="49" spans="18:33" x14ac:dyDescent="0.4">
      <c r="R49" s="48">
        <v>90</v>
      </c>
      <c r="S49" s="56" t="s">
        <v>140</v>
      </c>
      <c r="T49" s="9"/>
      <c r="U49" s="10"/>
      <c r="V49" s="11"/>
      <c r="W49" s="9"/>
      <c r="X49" s="10"/>
      <c r="Y49" s="11"/>
      <c r="Z49" s="9"/>
      <c r="AA49" s="10"/>
      <c r="AB49" s="11"/>
      <c r="AC49" s="28"/>
      <c r="AD49" s="16"/>
      <c r="AE49" s="17"/>
      <c r="AF49" s="28"/>
      <c r="AG49" s="17"/>
    </row>
  </sheetData>
  <mergeCells count="6">
    <mergeCell ref="A1:P1"/>
    <mergeCell ref="R1:AG1"/>
    <mergeCell ref="A2:A3"/>
    <mergeCell ref="L2:P2"/>
    <mergeCell ref="R2:R3"/>
    <mergeCell ref="AC2:AG2"/>
  </mergeCells>
  <pageMargins left="0.7" right="0.7" top="0.75" bottom="0.75" header="0.3" footer="0.3"/>
  <pageSetup scale="6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9"/>
  <sheetViews>
    <sheetView zoomScaleNormal="100" workbookViewId="0">
      <selection sqref="A1:P1"/>
    </sheetView>
  </sheetViews>
  <sheetFormatPr defaultRowHeight="16.5" x14ac:dyDescent="0.4"/>
  <cols>
    <col min="1" max="1" width="3" style="49" customWidth="1"/>
    <col min="2" max="11" width="5.3984375" style="1" customWidth="1"/>
    <col min="12" max="16" width="4.09765625" style="1" customWidth="1"/>
    <col min="17" max="17" width="2.09765625" style="1" customWidth="1"/>
    <col min="18" max="18" width="3" style="1" customWidth="1"/>
    <col min="19" max="28" width="5.3984375" style="1" customWidth="1"/>
    <col min="29" max="33" width="4.09765625" style="1" customWidth="1"/>
    <col min="34" max="16384" width="8.796875" style="1"/>
  </cols>
  <sheetData>
    <row r="1" spans="1:34" x14ac:dyDescent="0.4">
      <c r="A1" s="245" t="s">
        <v>17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4"/>
      <c r="R1" s="245" t="s">
        <v>17</v>
      </c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34" ht="17.25" customHeight="1" x14ac:dyDescent="0.4">
      <c r="A2" s="246" t="s">
        <v>12</v>
      </c>
      <c r="B2" s="38">
        <v>0</v>
      </c>
      <c r="C2" s="39">
        <v>0.1</v>
      </c>
      <c r="D2" s="40">
        <v>0.2</v>
      </c>
      <c r="E2" s="41">
        <v>0.3</v>
      </c>
      <c r="F2" s="39">
        <v>0.4</v>
      </c>
      <c r="G2" s="40">
        <v>0.5</v>
      </c>
      <c r="H2" s="41">
        <v>0.6</v>
      </c>
      <c r="I2" s="39">
        <v>0.7</v>
      </c>
      <c r="J2" s="40">
        <v>0.8</v>
      </c>
      <c r="K2" s="41">
        <v>0.9</v>
      </c>
      <c r="L2" s="240" t="s">
        <v>15</v>
      </c>
      <c r="M2" s="241"/>
      <c r="N2" s="241"/>
      <c r="O2" s="241"/>
      <c r="P2" s="242"/>
      <c r="R2" s="246" t="s">
        <v>12</v>
      </c>
      <c r="S2" s="38">
        <v>0</v>
      </c>
      <c r="T2" s="39">
        <v>0.1</v>
      </c>
      <c r="U2" s="40">
        <v>0.2</v>
      </c>
      <c r="V2" s="41">
        <v>0.3</v>
      </c>
      <c r="W2" s="39">
        <v>0.4</v>
      </c>
      <c r="X2" s="40">
        <v>0.5</v>
      </c>
      <c r="Y2" s="41">
        <v>0.6</v>
      </c>
      <c r="Z2" s="39">
        <v>0.7</v>
      </c>
      <c r="AA2" s="40">
        <v>0.8</v>
      </c>
      <c r="AB2" s="41">
        <v>0.9</v>
      </c>
      <c r="AC2" s="240" t="s">
        <v>15</v>
      </c>
      <c r="AD2" s="241"/>
      <c r="AE2" s="241"/>
      <c r="AF2" s="241"/>
      <c r="AG2" s="242"/>
    </row>
    <row r="3" spans="1:34" x14ac:dyDescent="0.4">
      <c r="A3" s="247"/>
      <c r="B3" s="43" t="s">
        <v>2</v>
      </c>
      <c r="C3" s="42" t="s">
        <v>3</v>
      </c>
      <c r="D3" s="44" t="s">
        <v>4</v>
      </c>
      <c r="E3" s="45" t="s">
        <v>5</v>
      </c>
      <c r="F3" s="42" t="s">
        <v>6</v>
      </c>
      <c r="G3" s="44" t="s">
        <v>7</v>
      </c>
      <c r="H3" s="45" t="s">
        <v>8</v>
      </c>
      <c r="I3" s="42" t="s">
        <v>9</v>
      </c>
      <c r="J3" s="44" t="s">
        <v>10</v>
      </c>
      <c r="K3" s="45" t="s">
        <v>11</v>
      </c>
      <c r="L3" s="15">
        <v>1</v>
      </c>
      <c r="M3" s="18">
        <v>2</v>
      </c>
      <c r="N3" s="18">
        <v>3</v>
      </c>
      <c r="O3" s="15">
        <v>4</v>
      </c>
      <c r="P3" s="32">
        <v>5</v>
      </c>
      <c r="R3" s="247"/>
      <c r="S3" s="43" t="s">
        <v>2</v>
      </c>
      <c r="T3" s="42" t="s">
        <v>3</v>
      </c>
      <c r="U3" s="44" t="s">
        <v>4</v>
      </c>
      <c r="V3" s="45" t="s">
        <v>5</v>
      </c>
      <c r="W3" s="42" t="s">
        <v>6</v>
      </c>
      <c r="X3" s="44" t="s">
        <v>7</v>
      </c>
      <c r="Y3" s="45" t="s">
        <v>8</v>
      </c>
      <c r="Z3" s="42" t="s">
        <v>9</v>
      </c>
      <c r="AA3" s="44" t="s">
        <v>10</v>
      </c>
      <c r="AB3" s="45" t="s">
        <v>11</v>
      </c>
      <c r="AC3" s="15">
        <v>1</v>
      </c>
      <c r="AD3" s="18">
        <v>2</v>
      </c>
      <c r="AE3" s="18">
        <v>3</v>
      </c>
      <c r="AF3" s="15">
        <v>4</v>
      </c>
      <c r="AG3" s="32">
        <v>5</v>
      </c>
    </row>
    <row r="4" spans="1:34" x14ac:dyDescent="0.4">
      <c r="A4" s="46">
        <v>0</v>
      </c>
      <c r="B4" s="63" t="s">
        <v>140</v>
      </c>
      <c r="C4" s="79">
        <f>1/(SIN(RADIANS($A4+C$2)))*1000</f>
        <v>572958.08601913531</v>
      </c>
      <c r="D4" s="80">
        <f>1/(SIN(RADIANS($A4+D$2)))*1000</f>
        <v>286479.47934265598</v>
      </c>
      <c r="E4" s="80">
        <f>1/(SIN(RADIANS($A4+E$2)))*1000</f>
        <v>190986.80437769165</v>
      </c>
      <c r="F4" s="79">
        <f>1/(SIN(RADIANS($A4+F$2)))*1000</f>
        <v>143240.61234215667</v>
      </c>
      <c r="G4" s="80">
        <f>1/(SIN(RADIANS($A4+G$2)))*1000</f>
        <v>114593.01348013031</v>
      </c>
      <c r="H4" s="98">
        <f t="shared" ref="C4:H9" si="0">1/(SIN(RADIANS($A4+H$2)))*10000</f>
        <v>954947.11206719093</v>
      </c>
      <c r="I4" s="96">
        <f t="shared" ref="I4:K8" si="1">1/(SIN(RADIANS($A4+I$2)))*10000</f>
        <v>818531.49843037431</v>
      </c>
      <c r="J4" s="98">
        <f>1/(SIN(RADIANS($A4+J$2)))*10000</f>
        <v>716220.51549952792</v>
      </c>
      <c r="K4" s="98">
        <f>1/(SIN(RADIANS($A4+K$2)))*10000</f>
        <v>636645.95306000568</v>
      </c>
      <c r="L4" s="24"/>
      <c r="M4" s="25"/>
      <c r="N4" s="26"/>
      <c r="O4" s="24"/>
      <c r="P4" s="25"/>
      <c r="Q4" s="29"/>
      <c r="R4" s="47">
        <v>45</v>
      </c>
      <c r="S4" s="22">
        <f t="shared" ref="S4:S48" si="2">1/(SIN(RADIANS($R4+B$2)))*100000</f>
        <v>141421.35623730952</v>
      </c>
      <c r="T4" s="6">
        <f t="shared" ref="T4:T48" si="3">1/(SIN(RADIANS($R4+C$2)))*100000</f>
        <v>141175.17422320909</v>
      </c>
      <c r="U4" s="7">
        <f t="shared" ref="U4:U48" si="4">1/(SIN(RADIANS($R4+D$2)))*100000</f>
        <v>140930.27636414242</v>
      </c>
      <c r="V4" s="8">
        <f t="shared" ref="V4:V48" si="5">1/(SIN(RADIANS($R4+E$2)))*100000</f>
        <v>140686.65450063103</v>
      </c>
      <c r="W4" s="6">
        <f t="shared" ref="W4:W48" si="6">1/(SIN(RADIANS($R4+F$2)))*100000</f>
        <v>140444.30054636582</v>
      </c>
      <c r="X4" s="7">
        <f t="shared" ref="X4:X48" si="7">1/(SIN(RADIANS($R4+G$2)))*100000</f>
        <v>140203.2064874077</v>
      </c>
      <c r="Y4" s="8">
        <f t="shared" ref="Y4:Y48" si="8">1/(SIN(RADIANS($R4+H$2)))*100000</f>
        <v>139963.36438139813</v>
      </c>
      <c r="Z4" s="6">
        <f t="shared" ref="Z4:Z48" si="9">1/(SIN(RADIANS($R4+I$2)))*100000</f>
        <v>139724.76635678048</v>
      </c>
      <c r="AA4" s="7">
        <f t="shared" ref="AA4:AA48" si="10">1/(SIN(RADIANS($R4+J$2)))*100000</f>
        <v>139487.40461203115</v>
      </c>
      <c r="AB4" s="8">
        <f t="shared" ref="AB4:AB48" si="11">1/(SIN(RADIANS($R4+K$2)))*100000</f>
        <v>139251.27141490125</v>
      </c>
      <c r="AC4" s="27">
        <f t="shared" ref="AC4:AC48" si="12">ABS((1/(SIN(RADIANS($R4+B$2+L$3*(1/6))))*10000)-(1/(SIN(RADIANS($R4+B$2)))*10000))</f>
        <v>40.958943218603963</v>
      </c>
      <c r="AD4" s="13">
        <f t="shared" ref="AD4:AD48" si="13">ABS((1/(SIN(RADIANS($R4+C$2+M$3*(1/6))))*10000)-(1/(SIN(RADIANS($R4+C$2)))*10000))</f>
        <v>81.137795784952687</v>
      </c>
      <c r="AE4" s="14">
        <f t="shared" ref="AE4:AE48" si="14">ABS((1/(SIN(RADIANS($R4+D$2+N$3*(1/6))))*10000)-(1/(SIN(RADIANS($R4+D$2)))*10000))</f>
        <v>120.55100073619178</v>
      </c>
      <c r="AF4" s="27">
        <f t="shared" ref="AF4:AF48" si="15">ABS((1/(SIN(RADIANS($R4+E$2+O$3*(1/6))))*10000)-(1/(SIN(RADIANS($R4+E$2)))*10000))</f>
        <v>159.21264780466117</v>
      </c>
      <c r="AG4" s="14">
        <f t="shared" ref="AG4:AG48" si="16">ABS((1/(SIN(RADIANS($R4+F$2+P$3*(1/6))))*10000)-(1/(SIN(RADIANS($R4+F$2)))*10000))</f>
        <v>197.1364836813118</v>
      </c>
      <c r="AH4" s="12"/>
    </row>
    <row r="5" spans="1:34" x14ac:dyDescent="0.4">
      <c r="A5" s="47">
        <v>1</v>
      </c>
      <c r="B5" s="95">
        <f t="shared" ref="B5:B8" si="17">1/(SIN(RADIANS($A5+B$2)))*10000</f>
        <v>572986.88498550188</v>
      </c>
      <c r="C5" s="96">
        <f t="shared" si="0"/>
        <v>520902.72192516923</v>
      </c>
      <c r="D5" s="97">
        <f t="shared" si="0"/>
        <v>477499.73764717841</v>
      </c>
      <c r="E5" s="97">
        <f t="shared" si="0"/>
        <v>440774.58322371059</v>
      </c>
      <c r="F5" s="96">
        <f t="shared" si="0"/>
        <v>409296.29513666895</v>
      </c>
      <c r="G5" s="97">
        <f t="shared" si="0"/>
        <v>382015.50014110445</v>
      </c>
      <c r="H5" s="97">
        <f t="shared" si="0"/>
        <v>358145.16830485739</v>
      </c>
      <c r="I5" s="96">
        <f t="shared" si="1"/>
        <v>337083.45321067853</v>
      </c>
      <c r="J5" s="97">
        <f>1/(SIN(RADIANS($A5+J$2)))*10000</f>
        <v>318362.25209097622</v>
      </c>
      <c r="K5" s="97">
        <f>1/(SIN(RADIANS($A5+K$2)))*10000</f>
        <v>301612.01013053861</v>
      </c>
      <c r="L5" s="54">
        <f>ABS((1/(SIN(RADIANS($A5+B$2+L$3*(1/6))))*10000)-(1/(SIN(RADIANS($A5+B$2)))*10000))</f>
        <v>81846.264845444355</v>
      </c>
      <c r="M5" s="59"/>
      <c r="N5" s="57"/>
      <c r="O5" s="58"/>
      <c r="P5" s="57"/>
      <c r="Q5" s="29"/>
      <c r="R5" s="47">
        <v>46</v>
      </c>
      <c r="S5" s="22">
        <f t="shared" si="2"/>
        <v>139016.35910166788</v>
      </c>
      <c r="T5" s="6">
        <f t="shared" si="3"/>
        <v>138782.66007639526</v>
      </c>
      <c r="U5" s="7">
        <f t="shared" si="4"/>
        <v>138550.16681020544</v>
      </c>
      <c r="V5" s="8">
        <f t="shared" si="5"/>
        <v>138318.87184055863</v>
      </c>
      <c r="W5" s="6">
        <f t="shared" si="6"/>
        <v>138088.76777054259</v>
      </c>
      <c r="X5" s="7">
        <f t="shared" si="7"/>
        <v>137859.84726817158</v>
      </c>
      <c r="Y5" s="8">
        <f t="shared" si="8"/>
        <v>137632.10306569393</v>
      </c>
      <c r="Z5" s="6">
        <f t="shared" si="9"/>
        <v>137405.52795890882</v>
      </c>
      <c r="AA5" s="7">
        <f t="shared" si="10"/>
        <v>137180.11480649182</v>
      </c>
      <c r="AB5" s="8">
        <f t="shared" si="11"/>
        <v>136955.856529329</v>
      </c>
      <c r="AC5" s="27">
        <f t="shared" si="12"/>
        <v>38.882804728955307</v>
      </c>
      <c r="AD5" s="13">
        <f t="shared" si="13"/>
        <v>77.033028727604687</v>
      </c>
      <c r="AE5" s="14">
        <f t="shared" si="14"/>
        <v>114.46388512966405</v>
      </c>
      <c r="AF5" s="27">
        <f t="shared" si="15"/>
        <v>151.18826999502562</v>
      </c>
      <c r="AG5" s="14">
        <f t="shared" si="16"/>
        <v>187.21877131712245</v>
      </c>
    </row>
    <row r="6" spans="1:34" x14ac:dyDescent="0.4">
      <c r="A6" s="47">
        <v>2</v>
      </c>
      <c r="B6" s="95">
        <f t="shared" si="17"/>
        <v>286537.08347843826</v>
      </c>
      <c r="C6" s="96">
        <f t="shared" si="0"/>
        <v>272898.14139939402</v>
      </c>
      <c r="D6" s="97">
        <f t="shared" si="0"/>
        <v>260499.36783839655</v>
      </c>
      <c r="E6" s="97">
        <f t="shared" si="0"/>
        <v>249179.00170760622</v>
      </c>
      <c r="F6" s="96">
        <f t="shared" si="0"/>
        <v>238802.24210152603</v>
      </c>
      <c r="G6" s="97">
        <f t="shared" si="0"/>
        <v>229255.85626053347</v>
      </c>
      <c r="H6" s="97">
        <f t="shared" si="0"/>
        <v>220444.0318505204</v>
      </c>
      <c r="I6" s="96">
        <f t="shared" si="1"/>
        <v>212285.15095816815</v>
      </c>
      <c r="J6" s="97">
        <f t="shared" si="1"/>
        <v>204709.2553729497</v>
      </c>
      <c r="K6" s="97">
        <f t="shared" si="1"/>
        <v>197656.03629354513</v>
      </c>
      <c r="L6" s="54">
        <f t="shared" ref="L6:L48" si="18">ABS((1/(SIN(RADIANS($A6+B$2+L$3*(1/6))))*10000)-(1/(SIN(RADIANS($A6+B$2)))*10000))</f>
        <v>22031.987892288133</v>
      </c>
      <c r="M6" s="55">
        <f t="shared" ref="M6:M48" si="19">ABS((1/(SIN(RADIANS($A6+C$2+M$3*(1/6))))*10000)-(1/(SIN(RADIANS($A6+C$2)))*10000))</f>
        <v>37365.23611638532</v>
      </c>
      <c r="N6" s="53">
        <f t="shared" ref="N6:N48" si="20">ABS((1/(SIN(RADIANS($A6+D$2+N$3*(1/6))))*10000)-(1/(SIN(RADIANS($A6+D$2)))*10000))</f>
        <v>48214.2168802284</v>
      </c>
      <c r="O6" s="54">
        <f t="shared" ref="O6:O48" si="21">ABS((1/(SIN(RADIANS($A6+E$2+O$3*(1/6))))*10000)-(1/(SIN(RADIANS($A6+E$2)))*10000))</f>
        <v>55960.83681747524</v>
      </c>
      <c r="P6" s="53">
        <f t="shared" ref="P6:P48" si="22">ABS((1/(SIN(RADIANS($A6+F$2+P$3*(1/6))))*10000)-(1/(SIN(RADIANS($A6+F$2)))*10000))</f>
        <v>61504.711498094635</v>
      </c>
      <c r="R6" s="47">
        <v>47</v>
      </c>
      <c r="S6" s="22">
        <f t="shared" si="2"/>
        <v>136732.74610985952</v>
      </c>
      <c r="T6" s="6">
        <f t="shared" si="3"/>
        <v>136510.77659142675</v>
      </c>
      <c r="U6" s="7">
        <f t="shared" si="4"/>
        <v>136289.94107763754</v>
      </c>
      <c r="V6" s="8">
        <f t="shared" si="5"/>
        <v>136070.23273172977</v>
      </c>
      <c r="W6" s="6">
        <f t="shared" si="6"/>
        <v>135851.64477594773</v>
      </c>
      <c r="X6" s="7">
        <f t="shared" si="7"/>
        <v>135634.17049092567</v>
      </c>
      <c r="Y6" s="8">
        <f t="shared" si="8"/>
        <v>135417.80321507889</v>
      </c>
      <c r="Z6" s="6">
        <f t="shared" si="9"/>
        <v>135202.53634400273</v>
      </c>
      <c r="AA6" s="7">
        <f t="shared" si="10"/>
        <v>134988.3633298788</v>
      </c>
      <c r="AB6" s="8">
        <f t="shared" si="11"/>
        <v>134775.27768088924</v>
      </c>
      <c r="AC6" s="27">
        <f t="shared" si="12"/>
        <v>36.931877156574046</v>
      </c>
      <c r="AD6" s="13">
        <f t="shared" si="13"/>
        <v>73.174665486501908</v>
      </c>
      <c r="AE6" s="14">
        <f t="shared" si="14"/>
        <v>108.74047336348121</v>
      </c>
      <c r="AF6" s="27">
        <f t="shared" si="15"/>
        <v>143.64112391564049</v>
      </c>
      <c r="AG6" s="14">
        <f t="shared" si="16"/>
        <v>177.88816295194556</v>
      </c>
    </row>
    <row r="7" spans="1:34" x14ac:dyDescent="0.4">
      <c r="A7" s="47">
        <v>3</v>
      </c>
      <c r="B7" s="95">
        <f t="shared" si="17"/>
        <v>191073.22609297399</v>
      </c>
      <c r="C7" s="96">
        <f t="shared" si="0"/>
        <v>184915.30135499244</v>
      </c>
      <c r="D7" s="97">
        <f t="shared" si="0"/>
        <v>179142.42909116574</v>
      </c>
      <c r="E7" s="97">
        <f t="shared" si="0"/>
        <v>173719.60455483696</v>
      </c>
      <c r="F7" s="96">
        <f t="shared" si="0"/>
        <v>168615.94120557143</v>
      </c>
      <c r="G7" s="97">
        <f t="shared" si="0"/>
        <v>163804.08239398259</v>
      </c>
      <c r="H7" s="97">
        <f t="shared" si="0"/>
        <v>159259.71109908656</v>
      </c>
      <c r="I7" s="96">
        <f t="shared" si="1"/>
        <v>154961.13916770718</v>
      </c>
      <c r="J7" s="97">
        <f t="shared" si="1"/>
        <v>150888.96141081775</v>
      </c>
      <c r="K7" s="97">
        <f t="shared" si="1"/>
        <v>147025.76291582937</v>
      </c>
      <c r="L7" s="54">
        <f t="shared" si="18"/>
        <v>10047.038088093774</v>
      </c>
      <c r="M7" s="55">
        <f t="shared" si="19"/>
        <v>17934.476679238229</v>
      </c>
      <c r="N7" s="53">
        <f t="shared" si="20"/>
        <v>24181.289923458564</v>
      </c>
      <c r="O7" s="54">
        <f t="shared" si="21"/>
        <v>29161.012714943907</v>
      </c>
      <c r="P7" s="53">
        <f t="shared" si="22"/>
        <v>33148.359002169862</v>
      </c>
      <c r="R7" s="47">
        <v>48</v>
      </c>
      <c r="S7" s="22">
        <f t="shared" si="2"/>
        <v>134563.27296063761</v>
      </c>
      <c r="T7" s="6">
        <f t="shared" si="3"/>
        <v>134352.34278757768</v>
      </c>
      <c r="U7" s="7">
        <f t="shared" si="4"/>
        <v>134142.48083444894</v>
      </c>
      <c r="V7" s="8">
        <f t="shared" si="5"/>
        <v>133933.68082771916</v>
      </c>
      <c r="W7" s="6">
        <f t="shared" si="6"/>
        <v>133725.93654703419</v>
      </c>
      <c r="X7" s="7">
        <f t="shared" si="7"/>
        <v>133519.24182467427</v>
      </c>
      <c r="Y7" s="8">
        <f t="shared" si="8"/>
        <v>133313.59054501724</v>
      </c>
      <c r="Z7" s="6">
        <f t="shared" si="9"/>
        <v>133108.9766440083</v>
      </c>
      <c r="AA7" s="7">
        <f t="shared" si="10"/>
        <v>132905.39410863639</v>
      </c>
      <c r="AB7" s="8">
        <f t="shared" si="11"/>
        <v>132702.83697641699</v>
      </c>
      <c r="AC7" s="27">
        <f t="shared" si="12"/>
        <v>35.095644456136142</v>
      </c>
      <c r="AD7" s="13">
        <f t="shared" si="13"/>
        <v>69.542079584894964</v>
      </c>
      <c r="AE7" s="14">
        <f t="shared" si="14"/>
        <v>103.35041904406353</v>
      </c>
      <c r="AF7" s="27">
        <f t="shared" si="15"/>
        <v>136.5315192811122</v>
      </c>
      <c r="AG7" s="14">
        <f t="shared" si="16"/>
        <v>169.09598652659952</v>
      </c>
    </row>
    <row r="8" spans="1:34" x14ac:dyDescent="0.4">
      <c r="A8" s="47">
        <v>4</v>
      </c>
      <c r="B8" s="95">
        <f t="shared" si="17"/>
        <v>143355.87026203677</v>
      </c>
      <c r="C8" s="96">
        <f t="shared" si="0"/>
        <v>139865.1391435593</v>
      </c>
      <c r="D8" s="97">
        <f t="shared" si="0"/>
        <v>136540.77233186216</v>
      </c>
      <c r="E8" s="97">
        <f t="shared" si="0"/>
        <v>133371.16303885603</v>
      </c>
      <c r="F8" s="96">
        <f t="shared" si="0"/>
        <v>130345.75963957373</v>
      </c>
      <c r="G8" s="97">
        <f t="shared" si="0"/>
        <v>127454.94843182375</v>
      </c>
      <c r="H8" s="97">
        <f t="shared" si="0"/>
        <v>124689.95168806252</v>
      </c>
      <c r="I8" s="96">
        <f t="shared" si="1"/>
        <v>122042.73872192156</v>
      </c>
      <c r="J8" s="97">
        <f t="shared" si="1"/>
        <v>119505.94807141865</v>
      </c>
      <c r="K8" s="97">
        <f t="shared" si="1"/>
        <v>117072.81921075527</v>
      </c>
      <c r="L8" s="27">
        <f t="shared" si="18"/>
        <v>5724.7211871827603</v>
      </c>
      <c r="M8" s="55">
        <f t="shared" si="19"/>
        <v>10497.488164021299</v>
      </c>
      <c r="N8" s="53">
        <f t="shared" si="20"/>
        <v>14498.033609940598</v>
      </c>
      <c r="O8" s="54">
        <f t="shared" si="21"/>
        <v>17865.931914244749</v>
      </c>
      <c r="P8" s="53">
        <f t="shared" si="22"/>
        <v>20710.998607189977</v>
      </c>
      <c r="R8" s="47">
        <v>49</v>
      </c>
      <c r="S8" s="22">
        <f t="shared" si="2"/>
        <v>132501.29933488113</v>
      </c>
      <c r="T8" s="6">
        <f t="shared" si="3"/>
        <v>132300.77532107107</v>
      </c>
      <c r="U8" s="7">
        <f t="shared" si="4"/>
        <v>132101.2591210416</v>
      </c>
      <c r="V8" s="8">
        <f t="shared" si="5"/>
        <v>131902.74496936798</v>
      </c>
      <c r="W8" s="6">
        <f t="shared" si="6"/>
        <v>131705.22714865932</v>
      </c>
      <c r="X8" s="7">
        <f t="shared" si="7"/>
        <v>131508.69998907848</v>
      </c>
      <c r="Y8" s="8">
        <f t="shared" si="8"/>
        <v>131313.15786786732</v>
      </c>
      <c r="Z8" s="6">
        <f t="shared" si="9"/>
        <v>131118.59520887793</v>
      </c>
      <c r="AA8" s="7">
        <f t="shared" si="10"/>
        <v>130925.00648210947</v>
      </c>
      <c r="AB8" s="8">
        <f t="shared" si="11"/>
        <v>130732.38620325072</v>
      </c>
      <c r="AC8" s="27">
        <f t="shared" si="12"/>
        <v>33.364643625522149</v>
      </c>
      <c r="AD8" s="13">
        <f t="shared" si="13"/>
        <v>66.116702043274927</v>
      </c>
      <c r="AE8" s="14">
        <f t="shared" si="14"/>
        <v>98.266391216367992</v>
      </c>
      <c r="AF8" s="27">
        <f t="shared" si="15"/>
        <v>129.82369465504235</v>
      </c>
      <c r="AG8" s="14">
        <f t="shared" si="16"/>
        <v>160.79836960210923</v>
      </c>
    </row>
    <row r="9" spans="1:34" x14ac:dyDescent="0.4">
      <c r="A9" s="47">
        <v>5</v>
      </c>
      <c r="B9" s="95">
        <f>1/(SIN(RADIANS($A9+B$2)))*10000</f>
        <v>114737.13245669856</v>
      </c>
      <c r="C9" s="96">
        <f t="shared" si="0"/>
        <v>112493.15594480056</v>
      </c>
      <c r="D9" s="97">
        <f t="shared" si="0"/>
        <v>110335.59872374601</v>
      </c>
      <c r="E9" s="97">
        <f t="shared" si="0"/>
        <v>108259.56915977417</v>
      </c>
      <c r="F9" s="96">
        <f t="shared" si="0"/>
        <v>106260.53796283115</v>
      </c>
      <c r="G9" s="97">
        <f t="shared" si="0"/>
        <v>104334.30524623347</v>
      </c>
      <c r="H9" s="97">
        <f t="shared" si="0"/>
        <v>102476.97111565276</v>
      </c>
      <c r="I9" s="96">
        <f>1/(SIN(RADIANS($A9+I$2)))*10000</f>
        <v>100684.9093539974</v>
      </c>
      <c r="J9" s="7">
        <f t="shared" ref="B9:K19" si="23">1/(SIN(RADIANS($A9+J$2)))*100000</f>
        <v>989547.43828547292</v>
      </c>
      <c r="K9" s="8">
        <f t="shared" si="23"/>
        <v>972833.27297363407</v>
      </c>
      <c r="L9" s="27">
        <f t="shared" si="18"/>
        <v>3691.6403909890068</v>
      </c>
      <c r="M9" s="13">
        <f t="shared" si="19"/>
        <v>6882.585779235058</v>
      </c>
      <c r="N9" s="14">
        <f t="shared" si="20"/>
        <v>9650.6893697486084</v>
      </c>
      <c r="O9" s="54">
        <f t="shared" si="21"/>
        <v>12059.339903976768</v>
      </c>
      <c r="P9" s="53">
        <f t="shared" si="22"/>
        <v>14160.60410434744</v>
      </c>
      <c r="R9" s="47">
        <v>50</v>
      </c>
      <c r="S9" s="22">
        <f t="shared" si="2"/>
        <v>130540.72893322786</v>
      </c>
      <c r="T9" s="6">
        <f t="shared" si="3"/>
        <v>130350.02927775805</v>
      </c>
      <c r="U9" s="7">
        <f t="shared" si="4"/>
        <v>130160.28188690809</v>
      </c>
      <c r="V9" s="8">
        <f t="shared" si="5"/>
        <v>129971.48145465847</v>
      </c>
      <c r="W9" s="6">
        <f t="shared" si="6"/>
        <v>129783.6227184727</v>
      </c>
      <c r="X9" s="7">
        <f t="shared" si="7"/>
        <v>129596.70045887168</v>
      </c>
      <c r="Y9" s="8">
        <f t="shared" si="8"/>
        <v>129410.70949901312</v>
      </c>
      <c r="Z9" s="6">
        <f t="shared" si="9"/>
        <v>129225.64470427611</v>
      </c>
      <c r="AA9" s="7">
        <f t="shared" si="10"/>
        <v>129041.50098185048</v>
      </c>
      <c r="AB9" s="8">
        <f t="shared" si="11"/>
        <v>128858.27328033104</v>
      </c>
      <c r="AC9" s="27">
        <f t="shared" si="12"/>
        <v>31.730339478555834</v>
      </c>
      <c r="AD9" s="13">
        <f t="shared" si="13"/>
        <v>62.881777558639442</v>
      </c>
      <c r="AE9" s="14">
        <f t="shared" si="14"/>
        <v>93.463718263197734</v>
      </c>
      <c r="AF9" s="27">
        <f t="shared" si="15"/>
        <v>123.48535507845008</v>
      </c>
      <c r="AG9" s="14">
        <f t="shared" si="16"/>
        <v>152.95567643771938</v>
      </c>
    </row>
    <row r="10" spans="1:34" x14ac:dyDescent="0.4">
      <c r="A10" s="47">
        <v>6</v>
      </c>
      <c r="B10" s="22">
        <f t="shared" si="23"/>
        <v>956677.22335056262</v>
      </c>
      <c r="C10" s="6">
        <f t="shared" si="23"/>
        <v>941051.84134708275</v>
      </c>
      <c r="D10" s="7">
        <f t="shared" si="23"/>
        <v>925931.44974126224</v>
      </c>
      <c r="E10" s="8">
        <f t="shared" si="23"/>
        <v>911292.00161498412</v>
      </c>
      <c r="F10" s="6">
        <f t="shared" si="23"/>
        <v>897110.95298646216</v>
      </c>
      <c r="G10" s="7">
        <f t="shared" si="23"/>
        <v>883367.14719975693</v>
      </c>
      <c r="H10" s="8">
        <f t="shared" si="23"/>
        <v>870040.70982433448</v>
      </c>
      <c r="I10" s="6">
        <f t="shared" si="23"/>
        <v>857112.9529666059</v>
      </c>
      <c r="J10" s="7">
        <f t="shared" si="23"/>
        <v>844566.28802456718</v>
      </c>
      <c r="K10" s="8">
        <f t="shared" si="23"/>
        <v>832384.14602898899</v>
      </c>
      <c r="L10" s="27">
        <f t="shared" si="18"/>
        <v>2576.0236645813275</v>
      </c>
      <c r="M10" s="13">
        <f t="shared" si="19"/>
        <v>4856.9732614474779</v>
      </c>
      <c r="N10" s="14">
        <f t="shared" si="20"/>
        <v>6881.8496774656378</v>
      </c>
      <c r="O10" s="27">
        <f t="shared" si="21"/>
        <v>8683.4522397917171</v>
      </c>
      <c r="P10" s="53">
        <f t="shared" si="22"/>
        <v>10289.539175423008</v>
      </c>
      <c r="R10" s="47">
        <v>51</v>
      </c>
      <c r="S10" s="22">
        <f t="shared" si="2"/>
        <v>128675.95658931672</v>
      </c>
      <c r="T10" s="6">
        <f t="shared" si="3"/>
        <v>128494.5459390144</v>
      </c>
      <c r="U10" s="7">
        <f t="shared" si="4"/>
        <v>128314.0363998472</v>
      </c>
      <c r="V10" s="8">
        <f t="shared" si="5"/>
        <v>128134.42308206775</v>
      </c>
      <c r="W10" s="6">
        <f t="shared" si="6"/>
        <v>127955.70113537571</v>
      </c>
      <c r="X10" s="7">
        <f t="shared" si="7"/>
        <v>127777.86574853989</v>
      </c>
      <c r="Y10" s="8">
        <f t="shared" si="8"/>
        <v>127600.91214902481</v>
      </c>
      <c r="Z10" s="6">
        <f t="shared" si="9"/>
        <v>127424.83560262142</v>
      </c>
      <c r="AA10" s="7">
        <f t="shared" si="10"/>
        <v>127249.63141308245</v>
      </c>
      <c r="AB10" s="8">
        <f t="shared" si="11"/>
        <v>127075.29492176177</v>
      </c>
      <c r="AC10" s="27">
        <f t="shared" si="12"/>
        <v>30.185016388832082</v>
      </c>
      <c r="AD10" s="13">
        <f t="shared" si="13"/>
        <v>59.822153609457018</v>
      </c>
      <c r="AE10" s="14">
        <f t="shared" si="14"/>
        <v>88.920079722578521</v>
      </c>
      <c r="AF10" s="27">
        <f t="shared" si="15"/>
        <v>117.48727169830272</v>
      </c>
      <c r="AG10" s="14">
        <f t="shared" si="16"/>
        <v>145.53202028888154</v>
      </c>
    </row>
    <row r="11" spans="1:34" x14ac:dyDescent="0.4">
      <c r="A11" s="47">
        <v>7</v>
      </c>
      <c r="B11" s="22">
        <f t="shared" si="23"/>
        <v>820550.9048125078</v>
      </c>
      <c r="C11" s="6">
        <f t="shared" si="23"/>
        <v>809051.82233344065</v>
      </c>
      <c r="D11" s="7">
        <f t="shared" si="23"/>
        <v>797872.97555594763</v>
      </c>
      <c r="E11" s="8">
        <f t="shared" si="23"/>
        <v>787001.20435374451</v>
      </c>
      <c r="F11" s="6">
        <f t="shared" si="23"/>
        <v>776424.0599621617</v>
      </c>
      <c r="G11" s="7">
        <f t="shared" si="23"/>
        <v>766129.75755403901</v>
      </c>
      <c r="H11" s="8">
        <f t="shared" si="23"/>
        <v>756107.13255962823</v>
      </c>
      <c r="I11" s="6">
        <f t="shared" si="23"/>
        <v>746345.60039014148</v>
      </c>
      <c r="J11" s="7">
        <f t="shared" si="23"/>
        <v>736835.11925948539</v>
      </c>
      <c r="K11" s="8">
        <f t="shared" si="23"/>
        <v>727566.1558296635</v>
      </c>
      <c r="L11" s="27">
        <f t="shared" si="18"/>
        <v>1898.640127491497</v>
      </c>
      <c r="M11" s="13">
        <f t="shared" si="19"/>
        <v>3609.005969571168</v>
      </c>
      <c r="N11" s="14">
        <f t="shared" si="20"/>
        <v>5152.7375165806152</v>
      </c>
      <c r="O11" s="27">
        <f t="shared" si="21"/>
        <v>6548.4672118649032</v>
      </c>
      <c r="P11" s="14">
        <f t="shared" si="22"/>
        <v>7812.3142039041704</v>
      </c>
      <c r="R11" s="47">
        <v>52</v>
      </c>
      <c r="S11" s="22">
        <f t="shared" si="2"/>
        <v>126901.82150725789</v>
      </c>
      <c r="T11" s="6">
        <f t="shared" si="3"/>
        <v>126729.20658506185</v>
      </c>
      <c r="U11" s="7">
        <f t="shared" si="4"/>
        <v>126557.44560720901</v>
      </c>
      <c r="V11" s="8">
        <f t="shared" si="5"/>
        <v>126386.53406193471</v>
      </c>
      <c r="W11" s="6">
        <f t="shared" si="6"/>
        <v>126216.46747333421</v>
      </c>
      <c r="X11" s="7">
        <f t="shared" si="7"/>
        <v>126047.24140102646</v>
      </c>
      <c r="Y11" s="8">
        <f t="shared" si="8"/>
        <v>125878.85143982143</v>
      </c>
      <c r="Z11" s="6">
        <f t="shared" si="9"/>
        <v>125711.29321939172</v>
      </c>
      <c r="AA11" s="7">
        <f t="shared" si="10"/>
        <v>125544.56240394762</v>
      </c>
      <c r="AB11" s="8">
        <f t="shared" si="11"/>
        <v>125378.65469191596</v>
      </c>
      <c r="AC11" s="27">
        <f t="shared" si="12"/>
        <v>28.721684422427643</v>
      </c>
      <c r="AD11" s="13">
        <f t="shared" si="13"/>
        <v>56.92409749349099</v>
      </c>
      <c r="AE11" s="14">
        <f t="shared" si="14"/>
        <v>84.615238781729204</v>
      </c>
      <c r="AF11" s="27">
        <f t="shared" si="15"/>
        <v>111.80293405785778</v>
      </c>
      <c r="AG11" s="14">
        <f t="shared" si="16"/>
        <v>138.49483963386956</v>
      </c>
    </row>
    <row r="12" spans="1:34" x14ac:dyDescent="0.4">
      <c r="A12" s="47">
        <v>8</v>
      </c>
      <c r="B12" s="22">
        <f t="shared" si="23"/>
        <v>718529.65343277191</v>
      </c>
      <c r="C12" s="6">
        <f t="shared" si="23"/>
        <v>709717.00264692248</v>
      </c>
      <c r="D12" s="7">
        <f t="shared" si="23"/>
        <v>701120.01402514637</v>
      </c>
      <c r="E12" s="8">
        <f t="shared" si="23"/>
        <v>692730.89279570209</v>
      </c>
      <c r="F12" s="6">
        <f t="shared" si="23"/>
        <v>684542.21536950546</v>
      </c>
      <c r="G12" s="7">
        <f t="shared" si="23"/>
        <v>676546.90750585787</v>
      </c>
      <c r="H12" s="8">
        <f t="shared" si="23"/>
        <v>668738.22400149563</v>
      </c>
      <c r="I12" s="6">
        <f t="shared" si="23"/>
        <v>661109.72978039505</v>
      </c>
      <c r="J12" s="7">
        <f t="shared" si="23"/>
        <v>653655.28227290919</v>
      </c>
      <c r="K12" s="8">
        <f t="shared" si="23"/>
        <v>646369.01498282806</v>
      </c>
      <c r="L12" s="27">
        <f t="shared" si="18"/>
        <v>1456.7449981907848</v>
      </c>
      <c r="M12" s="13">
        <f t="shared" si="19"/>
        <v>2786.1035726128612</v>
      </c>
      <c r="N12" s="14">
        <f t="shared" si="20"/>
        <v>4001.0284244751383</v>
      </c>
      <c r="O12" s="27">
        <f t="shared" si="21"/>
        <v>5112.8734453225479</v>
      </c>
      <c r="P12" s="14">
        <f t="shared" si="22"/>
        <v>6131.6279420715146</v>
      </c>
      <c r="R12" s="47">
        <v>53</v>
      </c>
      <c r="S12" s="22">
        <f t="shared" si="2"/>
        <v>125213.56581562257</v>
      </c>
      <c r="T12" s="6">
        <f t="shared" si="3"/>
        <v>125049.29154097848</v>
      </c>
      <c r="U12" s="7">
        <f t="shared" si="4"/>
        <v>124885.82766716962</v>
      </c>
      <c r="V12" s="8">
        <f t="shared" si="5"/>
        <v>124723.17002634997</v>
      </c>
      <c r="W12" s="6">
        <f t="shared" si="6"/>
        <v>124561.31448333822</v>
      </c>
      <c r="X12" s="7">
        <f t="shared" si="7"/>
        <v>124400.25693531806</v>
      </c>
      <c r="Y12" s="8">
        <f t="shared" si="8"/>
        <v>124239.99331154149</v>
      </c>
      <c r="Z12" s="6">
        <f t="shared" si="9"/>
        <v>124080.51957303568</v>
      </c>
      <c r="AA12" s="7">
        <f t="shared" si="10"/>
        <v>123921.83171231326</v>
      </c>
      <c r="AB12" s="8">
        <f t="shared" si="11"/>
        <v>123763.92575308548</v>
      </c>
      <c r="AC12" s="27">
        <f t="shared" si="12"/>
        <v>27.333997710442418</v>
      </c>
      <c r="AD12" s="13">
        <f t="shared" si="13"/>
        <v>54.175137140888182</v>
      </c>
      <c r="AE12" s="14">
        <f t="shared" si="14"/>
        <v>80.530809413396128</v>
      </c>
      <c r="AF12" s="27">
        <f t="shared" si="15"/>
        <v>106.40824726267056</v>
      </c>
      <c r="AG12" s="14">
        <f t="shared" si="16"/>
        <v>131.81452890791843</v>
      </c>
    </row>
    <row r="13" spans="1:34" x14ac:dyDescent="0.4">
      <c r="A13" s="47">
        <v>9</v>
      </c>
      <c r="B13" s="22">
        <f t="shared" si="23"/>
        <v>639245.32214996614</v>
      </c>
      <c r="C13" s="6">
        <f t="shared" si="23"/>
        <v>632278.84442401188</v>
      </c>
      <c r="D13" s="7">
        <f t="shared" si="23"/>
        <v>625464.45547268738</v>
      </c>
      <c r="E13" s="8">
        <f t="shared" si="23"/>
        <v>618797.24945390015</v>
      </c>
      <c r="F13" s="6">
        <f t="shared" si="23"/>
        <v>612272.52928754408</v>
      </c>
      <c r="G13" s="7">
        <f t="shared" si="23"/>
        <v>605885.79566802946</v>
      </c>
      <c r="H13" s="8">
        <f t="shared" si="23"/>
        <v>599632.73676352785</v>
      </c>
      <c r="I13" s="6">
        <f t="shared" si="23"/>
        <v>593509.21855237987</v>
      </c>
      <c r="J13" s="7">
        <f t="shared" si="23"/>
        <v>587511.27575114951</v>
      </c>
      <c r="K13" s="8">
        <f t="shared" si="23"/>
        <v>581635.10329249431</v>
      </c>
      <c r="L13" s="27">
        <f t="shared" si="18"/>
        <v>1152.5995211627378</v>
      </c>
      <c r="M13" s="13">
        <f t="shared" si="19"/>
        <v>2215.0341489473649</v>
      </c>
      <c r="N13" s="14">
        <f t="shared" si="20"/>
        <v>3195.5236920307434</v>
      </c>
      <c r="O13" s="27">
        <f t="shared" si="21"/>
        <v>4101.3754192509805</v>
      </c>
      <c r="P13" s="14">
        <f t="shared" si="22"/>
        <v>4939.1046572915875</v>
      </c>
      <c r="R13" s="47">
        <v>54</v>
      </c>
      <c r="S13" s="22">
        <f t="shared" si="2"/>
        <v>123606.79774997896</v>
      </c>
      <c r="T13" s="6">
        <f t="shared" si="3"/>
        <v>123450.44378825549</v>
      </c>
      <c r="U13" s="7">
        <f t="shared" si="4"/>
        <v>123294.85998353476</v>
      </c>
      <c r="V13" s="8">
        <f t="shared" si="5"/>
        <v>123140.04248152049</v>
      </c>
      <c r="W13" s="6">
        <f t="shared" si="6"/>
        <v>122985.98745772944</v>
      </c>
      <c r="X13" s="7">
        <f t="shared" si="7"/>
        <v>122832.69111722344</v>
      </c>
      <c r="Y13" s="8">
        <f t="shared" si="8"/>
        <v>122680.14969434438</v>
      </c>
      <c r="Z13" s="6">
        <f t="shared" si="9"/>
        <v>122528.35945245226</v>
      </c>
      <c r="AA13" s="7">
        <f t="shared" si="10"/>
        <v>122377.31668366592</v>
      </c>
      <c r="AB13" s="8">
        <f t="shared" si="11"/>
        <v>122227.01770860683</v>
      </c>
      <c r="AC13" s="27">
        <f t="shared" si="12"/>
        <v>26.016183266870939</v>
      </c>
      <c r="AD13" s="13">
        <f t="shared" si="13"/>
        <v>51.5639222279151</v>
      </c>
      <c r="AE13" s="14">
        <f t="shared" si="14"/>
        <v>76.650053108249267</v>
      </c>
      <c r="AF13" s="27">
        <f t="shared" si="15"/>
        <v>101.28126750641241</v>
      </c>
      <c r="AG13" s="14">
        <f t="shared" si="16"/>
        <v>125.46411585597161</v>
      </c>
    </row>
    <row r="14" spans="1:34" x14ac:dyDescent="0.4">
      <c r="A14" s="47">
        <v>10</v>
      </c>
      <c r="B14" s="22">
        <f t="shared" si="23"/>
        <v>575877.04831436335</v>
      </c>
      <c r="C14" s="6">
        <f t="shared" si="23"/>
        <v>570233.60262508329</v>
      </c>
      <c r="D14" s="7">
        <f t="shared" si="23"/>
        <v>564701.3956116765</v>
      </c>
      <c r="E14" s="8">
        <f t="shared" si="23"/>
        <v>559277.18756128557</v>
      </c>
      <c r="F14" s="6">
        <f t="shared" si="23"/>
        <v>553957.86336790107</v>
      </c>
      <c r="G14" s="7">
        <f t="shared" si="23"/>
        <v>548740.42659870395</v>
      </c>
      <c r="H14" s="8">
        <f t="shared" si="23"/>
        <v>543621.99389627657</v>
      </c>
      <c r="I14" s="6">
        <f t="shared" si="23"/>
        <v>538599.78969470738</v>
      </c>
      <c r="J14" s="7">
        <f t="shared" si="23"/>
        <v>533671.14122924593</v>
      </c>
      <c r="K14" s="8">
        <f t="shared" si="23"/>
        <v>528833.47382065584</v>
      </c>
      <c r="L14" s="27">
        <f t="shared" si="18"/>
        <v>934.37409460465278</v>
      </c>
      <c r="M14" s="13">
        <f t="shared" si="19"/>
        <v>1802.6061009182959</v>
      </c>
      <c r="N14" s="14">
        <f t="shared" si="20"/>
        <v>2610.1605916969129</v>
      </c>
      <c r="O14" s="27">
        <f t="shared" si="21"/>
        <v>3361.9509249844559</v>
      </c>
      <c r="P14" s="14">
        <f t="shared" si="22"/>
        <v>4062.4055945435612</v>
      </c>
      <c r="R14" s="47">
        <v>55</v>
      </c>
      <c r="S14" s="22">
        <f t="shared" si="2"/>
        <v>122077.45887614561</v>
      </c>
      <c r="T14" s="6">
        <f t="shared" si="3"/>
        <v>121928.63656315138</v>
      </c>
      <c r="U14" s="7">
        <f t="shared" si="4"/>
        <v>121780.54717424375</v>
      </c>
      <c r="V14" s="8">
        <f t="shared" si="5"/>
        <v>121633.18714154777</v>
      </c>
      <c r="W14" s="6">
        <f t="shared" si="6"/>
        <v>121486.55292445116</v>
      </c>
      <c r="X14" s="7">
        <f t="shared" si="7"/>
        <v>121340.64100936473</v>
      </c>
      <c r="Y14" s="8">
        <f t="shared" si="8"/>
        <v>121195.44790948494</v>
      </c>
      <c r="Z14" s="6">
        <f t="shared" si="9"/>
        <v>121050.97016455926</v>
      </c>
      <c r="AA14" s="7">
        <f t="shared" si="10"/>
        <v>120907.20434065413</v>
      </c>
      <c r="AB14" s="8">
        <f t="shared" si="11"/>
        <v>120764.14702992524</v>
      </c>
      <c r="AC14" s="27">
        <f t="shared" si="12"/>
        <v>24.762978747312445</v>
      </c>
      <c r="AD14" s="13">
        <f t="shared" si="13"/>
        <v>49.080102677122341</v>
      </c>
      <c r="AE14" s="14">
        <f t="shared" si="14"/>
        <v>72.957700968450808</v>
      </c>
      <c r="AF14" s="27">
        <f t="shared" si="15"/>
        <v>96.401970484930644</v>
      </c>
      <c r="AG14" s="14">
        <f t="shared" si="16"/>
        <v>119.41897887544292</v>
      </c>
    </row>
    <row r="15" spans="1:34" x14ac:dyDescent="0.4">
      <c r="A15" s="47">
        <v>11</v>
      </c>
      <c r="B15" s="22">
        <f t="shared" si="23"/>
        <v>524084.30641678488</v>
      </c>
      <c r="C15" s="6">
        <f t="shared" si="23"/>
        <v>519421.24737513077</v>
      </c>
      <c r="D15" s="7">
        <f t="shared" si="23"/>
        <v>514841.99047134147</v>
      </c>
      <c r="E15" s="8">
        <f t="shared" si="23"/>
        <v>510344.31111965369</v>
      </c>
      <c r="F15" s="6">
        <f t="shared" si="23"/>
        <v>505926.06279225548</v>
      </c>
      <c r="G15" s="7">
        <f t="shared" si="23"/>
        <v>501585.1736254642</v>
      </c>
      <c r="H15" s="8">
        <f t="shared" si="23"/>
        <v>497319.64320144773</v>
      </c>
      <c r="I15" s="6">
        <f t="shared" si="23"/>
        <v>493127.53949498606</v>
      </c>
      <c r="J15" s="7">
        <f t="shared" si="23"/>
        <v>489006.99597548041</v>
      </c>
      <c r="K15" s="8">
        <f t="shared" si="23"/>
        <v>484956.20885508216</v>
      </c>
      <c r="L15" s="27">
        <f t="shared" si="18"/>
        <v>772.50693663647689</v>
      </c>
      <c r="M15" s="13">
        <f t="shared" si="19"/>
        <v>1495.0642874618643</v>
      </c>
      <c r="N15" s="14">
        <f t="shared" si="20"/>
        <v>2171.4450976355438</v>
      </c>
      <c r="O15" s="27">
        <f t="shared" si="21"/>
        <v>2805.0736921408388</v>
      </c>
      <c r="P15" s="14">
        <f t="shared" si="22"/>
        <v>3399.0642151319917</v>
      </c>
      <c r="R15" s="47">
        <v>56</v>
      </c>
      <c r="S15" s="22">
        <f t="shared" si="2"/>
        <v>120621.79485039054</v>
      </c>
      <c r="T15" s="6">
        <f t="shared" si="3"/>
        <v>120480.14444570553</v>
      </c>
      <c r="U15" s="7">
        <f t="shared" si="4"/>
        <v>120339.19248494107</v>
      </c>
      <c r="V15" s="8">
        <f t="shared" si="5"/>
        <v>120198.93566236352</v>
      </c>
      <c r="W15" s="6">
        <f t="shared" si="6"/>
        <v>120059.37069721731</v>
      </c>
      <c r="X15" s="7">
        <f t="shared" si="7"/>
        <v>119920.49433350979</v>
      </c>
      <c r="Y15" s="8">
        <f t="shared" si="8"/>
        <v>119782.30333979851</v>
      </c>
      <c r="Z15" s="6">
        <f t="shared" si="9"/>
        <v>119644.79450898062</v>
      </c>
      <c r="AA15" s="7">
        <f t="shared" si="10"/>
        <v>119507.9646580846</v>
      </c>
      <c r="AB15" s="8">
        <f t="shared" si="11"/>
        <v>119371.81062806421</v>
      </c>
      <c r="AC15" s="27">
        <f t="shared" si="12"/>
        <v>23.569577883434249</v>
      </c>
      <c r="AD15" s="13">
        <f t="shared" si="13"/>
        <v>46.714222091452029</v>
      </c>
      <c r="AE15" s="14">
        <f t="shared" si="14"/>
        <v>69.439797596043718</v>
      </c>
      <c r="AF15" s="27">
        <f t="shared" si="15"/>
        <v>91.752048088281299</v>
      </c>
      <c r="AG15" s="14">
        <f t="shared" si="16"/>
        <v>113.65659876044811</v>
      </c>
    </row>
    <row r="16" spans="1:34" x14ac:dyDescent="0.4">
      <c r="A16" s="47">
        <v>12</v>
      </c>
      <c r="B16" s="22">
        <f t="shared" si="23"/>
        <v>480973.43447441305</v>
      </c>
      <c r="C16" s="6">
        <f t="shared" si="23"/>
        <v>477056.9868179207</v>
      </c>
      <c r="D16" s="7">
        <f t="shared" si="23"/>
        <v>473205.23515142873</v>
      </c>
      <c r="E16" s="8">
        <f t="shared" si="23"/>
        <v>469416.60177492909</v>
      </c>
      <c r="F16" s="6">
        <f t="shared" si="23"/>
        <v>465689.55988410988</v>
      </c>
      <c r="G16" s="7">
        <f t="shared" si="23"/>
        <v>462022.63153452991</v>
      </c>
      <c r="H16" s="8">
        <f t="shared" si="23"/>
        <v>458414.38570273737</v>
      </c>
      <c r="I16" s="6">
        <f t="shared" si="23"/>
        <v>454863.43643898948</v>
      </c>
      <c r="J16" s="7">
        <f t="shared" si="23"/>
        <v>451368.44110656285</v>
      </c>
      <c r="K16" s="8">
        <f t="shared" si="23"/>
        <v>447928.09870295686</v>
      </c>
      <c r="L16" s="27">
        <f t="shared" si="18"/>
        <v>649.1372087943746</v>
      </c>
      <c r="M16" s="13">
        <f t="shared" si="19"/>
        <v>1259.6344050871921</v>
      </c>
      <c r="N16" s="14">
        <f t="shared" si="20"/>
        <v>1834.1798712439195</v>
      </c>
      <c r="O16" s="27">
        <f t="shared" si="21"/>
        <v>2375.2326238034366</v>
      </c>
      <c r="P16" s="14">
        <f t="shared" si="22"/>
        <v>2885.0458337793534</v>
      </c>
      <c r="R16" s="47">
        <v>57</v>
      </c>
      <c r="S16" s="22">
        <f t="shared" si="2"/>
        <v>119236.32928359474</v>
      </c>
      <c r="T16" s="6">
        <f t="shared" si="3"/>
        <v>119101.51751287126</v>
      </c>
      <c r="U16" s="7">
        <f t="shared" si="4"/>
        <v>118967.37222740903</v>
      </c>
      <c r="V16" s="8">
        <f t="shared" si="5"/>
        <v>118833.89036184624</v>
      </c>
      <c r="W16" s="6">
        <f t="shared" si="6"/>
        <v>118701.06887374856</v>
      </c>
      <c r="X16" s="7">
        <f t="shared" si="7"/>
        <v>118568.90474341606</v>
      </c>
      <c r="Y16" s="8">
        <f t="shared" si="8"/>
        <v>118437.39497369181</v>
      </c>
      <c r="Z16" s="6">
        <f t="shared" si="9"/>
        <v>118306.53658977286</v>
      </c>
      <c r="AA16" s="7">
        <f t="shared" si="10"/>
        <v>118176.32663902295</v>
      </c>
      <c r="AB16" s="8">
        <f t="shared" si="11"/>
        <v>118046.76219078735</v>
      </c>
      <c r="AC16" s="27">
        <f t="shared" si="12"/>
        <v>22.431582525605336</v>
      </c>
      <c r="AD16" s="13">
        <f t="shared" si="13"/>
        <v>44.457624051543462</v>
      </c>
      <c r="AE16" s="14">
        <f t="shared" si="14"/>
        <v>66.083563763617349</v>
      </c>
      <c r="AF16" s="27">
        <f t="shared" si="15"/>
        <v>87.314729473853731</v>
      </c>
      <c r="AG16" s="14">
        <f t="shared" si="16"/>
        <v>108.15634012104601</v>
      </c>
    </row>
    <row r="17" spans="1:33" x14ac:dyDescent="0.4">
      <c r="A17" s="47">
        <v>13</v>
      </c>
      <c r="B17" s="22">
        <f t="shared" si="23"/>
        <v>444541.14825858007</v>
      </c>
      <c r="C17" s="6">
        <f t="shared" si="23"/>
        <v>441206.3673087788</v>
      </c>
      <c r="D17" s="7">
        <f t="shared" si="23"/>
        <v>437922.57043531898</v>
      </c>
      <c r="E17" s="8">
        <f t="shared" si="23"/>
        <v>434688.60787366668</v>
      </c>
      <c r="F17" s="6">
        <f t="shared" si="23"/>
        <v>431503.3641826284</v>
      </c>
      <c r="G17" s="7">
        <f t="shared" si="23"/>
        <v>428365.75697311858</v>
      </c>
      <c r="H17" s="8">
        <f t="shared" si="23"/>
        <v>425274.73569301073</v>
      </c>
      <c r="I17" s="6">
        <f t="shared" si="23"/>
        <v>422229.28046520794</v>
      </c>
      <c r="J17" s="7">
        <f t="shared" si="23"/>
        <v>419228.40097623062</v>
      </c>
      <c r="K17" s="8">
        <f t="shared" si="23"/>
        <v>416271.13541277952</v>
      </c>
      <c r="L17" s="27">
        <f t="shared" si="18"/>
        <v>552.95720709359011</v>
      </c>
      <c r="M17" s="13">
        <f t="shared" si="19"/>
        <v>1075.411261555877</v>
      </c>
      <c r="N17" s="14">
        <f t="shared" si="20"/>
        <v>1569.3289970111073</v>
      </c>
      <c r="O17" s="27">
        <f t="shared" si="21"/>
        <v>2036.5215377178756</v>
      </c>
      <c r="P17" s="14">
        <f t="shared" si="22"/>
        <v>2478.6590858507916</v>
      </c>
      <c r="R17" s="47">
        <v>58</v>
      </c>
      <c r="S17" s="22">
        <f t="shared" si="2"/>
        <v>117917.84033620964</v>
      </c>
      <c r="T17" s="6">
        <f t="shared" si="3"/>
        <v>117789.55818805029</v>
      </c>
      <c r="U17" s="7">
        <f t="shared" si="4"/>
        <v>117661.91288050715</v>
      </c>
      <c r="V17" s="8">
        <f t="shared" si="5"/>
        <v>117534.90156903816</v>
      </c>
      <c r="W17" s="6">
        <f t="shared" si="6"/>
        <v>117408.52143018525</v>
      </c>
      <c r="X17" s="7">
        <f t="shared" si="7"/>
        <v>117282.7696614009</v>
      </c>
      <c r="Y17" s="8">
        <f t="shared" si="8"/>
        <v>117157.64348087567</v>
      </c>
      <c r="Z17" s="6">
        <f t="shared" si="9"/>
        <v>117033.14012736826</v>
      </c>
      <c r="AA17" s="7">
        <f t="shared" si="10"/>
        <v>116909.2568600368</v>
      </c>
      <c r="AB17" s="8">
        <f t="shared" si="11"/>
        <v>116785.99095827217</v>
      </c>
      <c r="AC17" s="27">
        <f t="shared" si="12"/>
        <v>21.344960389873449</v>
      </c>
      <c r="AD17" s="13">
        <f t="shared" si="13"/>
        <v>42.30236952246014</v>
      </c>
      <c r="AE17" s="14">
        <f t="shared" si="14"/>
        <v>62.877275313889186</v>
      </c>
      <c r="AF17" s="27">
        <f t="shared" si="15"/>
        <v>83.074623216014515</v>
      </c>
      <c r="AG17" s="14">
        <f t="shared" si="16"/>
        <v>102.89925846739789</v>
      </c>
    </row>
    <row r="18" spans="1:33" x14ac:dyDescent="0.4">
      <c r="A18" s="47">
        <v>14</v>
      </c>
      <c r="B18" s="22">
        <f t="shared" si="23"/>
        <v>413356.54944387492</v>
      </c>
      <c r="C18" s="6">
        <f t="shared" si="23"/>
        <v>410483.73524630861</v>
      </c>
      <c r="D18" s="7">
        <f t="shared" si="23"/>
        <v>407651.81057127391</v>
      </c>
      <c r="E18" s="8">
        <f t="shared" si="23"/>
        <v>404859.9178501587</v>
      </c>
      <c r="F18" s="6">
        <f t="shared" si="23"/>
        <v>402107.22333759675</v>
      </c>
      <c r="G18" s="7">
        <f t="shared" si="23"/>
        <v>399392.91628997849</v>
      </c>
      <c r="H18" s="8">
        <f t="shared" si="23"/>
        <v>396716.20817772252</v>
      </c>
      <c r="I18" s="6">
        <f t="shared" si="23"/>
        <v>394076.33192969894</v>
      </c>
      <c r="J18" s="7">
        <f t="shared" si="23"/>
        <v>391472.54120828357</v>
      </c>
      <c r="K18" s="8">
        <f t="shared" si="23"/>
        <v>388904.10971360625</v>
      </c>
      <c r="L18" s="27">
        <f t="shared" si="18"/>
        <v>476.52538266062766</v>
      </c>
      <c r="M18" s="13">
        <f t="shared" si="19"/>
        <v>928.55068090454006</v>
      </c>
      <c r="N18" s="14">
        <f t="shared" si="20"/>
        <v>1357.5478641574955</v>
      </c>
      <c r="O18" s="27">
        <f t="shared" si="21"/>
        <v>1764.8801663654522</v>
      </c>
      <c r="P18" s="14">
        <f t="shared" si="22"/>
        <v>2151.8117336146315</v>
      </c>
      <c r="R18" s="47">
        <v>59</v>
      </c>
      <c r="S18" s="22">
        <f t="shared" si="2"/>
        <v>116663.33972153305</v>
      </c>
      <c r="T18" s="6">
        <f t="shared" si="3"/>
        <v>116541.30046918248</v>
      </c>
      <c r="U18" s="7">
        <f t="shared" si="4"/>
        <v>116419.87054032632</v>
      </c>
      <c r="V18" s="8">
        <f t="shared" si="5"/>
        <v>116299.0472936533</v>
      </c>
      <c r="W18" s="6">
        <f t="shared" si="6"/>
        <v>116178.82810727663</v>
      </c>
      <c r="X18" s="7">
        <f t="shared" si="7"/>
        <v>116059.21037857734</v>
      </c>
      <c r="Y18" s="8">
        <f t="shared" si="8"/>
        <v>115940.19152404937</v>
      </c>
      <c r="Z18" s="6">
        <f t="shared" si="9"/>
        <v>115821.76897914593</v>
      </c>
      <c r="AA18" s="7">
        <f t="shared" si="10"/>
        <v>115703.94019812757</v>
      </c>
      <c r="AB18" s="8">
        <f t="shared" si="11"/>
        <v>115586.702653912</v>
      </c>
      <c r="AC18" s="27">
        <f t="shared" si="12"/>
        <v>20.306007742006841</v>
      </c>
      <c r="AD18" s="13">
        <f t="shared" si="13"/>
        <v>40.241163879747546</v>
      </c>
      <c r="AE18" s="14">
        <f t="shared" si="14"/>
        <v>59.810156118039231</v>
      </c>
      <c r="AF18" s="27">
        <f t="shared" si="15"/>
        <v>79.017577722044734</v>
      </c>
      <c r="AG18" s="14">
        <f t="shared" si="16"/>
        <v>97.867929546564483</v>
      </c>
    </row>
    <row r="19" spans="1:33" x14ac:dyDescent="0.4">
      <c r="A19" s="47">
        <v>15</v>
      </c>
      <c r="B19" s="22">
        <f t="shared" si="23"/>
        <v>386370.33051562734</v>
      </c>
      <c r="C19" s="6">
        <f t="shared" si="23"/>
        <v>383870.51541275537</v>
      </c>
      <c r="D19" s="7">
        <f t="shared" si="23"/>
        <v>381403.99431578233</v>
      </c>
      <c r="E19" s="8">
        <f t="shared" si="23"/>
        <v>378970.11465597805</v>
      </c>
      <c r="F19" s="6">
        <f t="shared" si="23"/>
        <v>376568.24081624625</v>
      </c>
      <c r="G19" s="7">
        <f t="shared" si="23"/>
        <v>374197.75358429982</v>
      </c>
      <c r="H19" s="8">
        <f t="shared" si="23"/>
        <v>371858.04962686833</v>
      </c>
      <c r="I19" s="6">
        <f t="shared" si="23"/>
        <v>369548.54098399956</v>
      </c>
      <c r="J19" s="7">
        <f t="shared" si="23"/>
        <v>367268.65458256437</v>
      </c>
      <c r="K19" s="8">
        <f t="shared" si="23"/>
        <v>365017.83176812035</v>
      </c>
      <c r="L19" s="27">
        <f t="shared" si="18"/>
        <v>414.78211986573297</v>
      </c>
      <c r="M19" s="13">
        <f t="shared" si="19"/>
        <v>809.58942919983383</v>
      </c>
      <c r="N19" s="14">
        <f t="shared" si="20"/>
        <v>1185.5453331782774</v>
      </c>
      <c r="O19" s="27">
        <f t="shared" si="21"/>
        <v>1543.6954536129269</v>
      </c>
      <c r="P19" s="14">
        <f t="shared" si="22"/>
        <v>1885.0141047167563</v>
      </c>
      <c r="R19" s="47">
        <v>60</v>
      </c>
      <c r="S19" s="22">
        <f t="shared" si="2"/>
        <v>115470.05383792517</v>
      </c>
      <c r="T19" s="6">
        <f t="shared" si="3"/>
        <v>115353.99125995394</v>
      </c>
      <c r="U19" s="7">
        <f t="shared" si="4"/>
        <v>115238.51244800043</v>
      </c>
      <c r="V19" s="8">
        <f t="shared" si="5"/>
        <v>115123.61494813765</v>
      </c>
      <c r="W19" s="6">
        <f t="shared" si="6"/>
        <v>115009.29632436663</v>
      </c>
      <c r="X19" s="7">
        <f t="shared" si="7"/>
        <v>114895.55415847506</v>
      </c>
      <c r="Y19" s="8">
        <f t="shared" si="8"/>
        <v>114782.38604989744</v>
      </c>
      <c r="Z19" s="6">
        <f t="shared" si="9"/>
        <v>114669.78961557634</v>
      </c>
      <c r="AA19" s="7">
        <f t="shared" si="10"/>
        <v>114557.76248982555</v>
      </c>
      <c r="AB19" s="8">
        <f t="shared" si="11"/>
        <v>114446.30232419408</v>
      </c>
      <c r="AC19" s="27">
        <f t="shared" si="12"/>
        <v>19.311316365052335</v>
      </c>
      <c r="AD19" s="13">
        <f t="shared" si="13"/>
        <v>38.267292285177973</v>
      </c>
      <c r="AE19" s="14">
        <f t="shared" si="14"/>
        <v>56.872283242410049</v>
      </c>
      <c r="AF19" s="27">
        <f t="shared" si="15"/>
        <v>75.130557517079069</v>
      </c>
      <c r="AG19" s="14">
        <f t="shared" si="16"/>
        <v>93.046298019782625</v>
      </c>
    </row>
    <row r="20" spans="1:33" x14ac:dyDescent="0.4">
      <c r="A20" s="47">
        <v>16</v>
      </c>
      <c r="B20" s="22">
        <f t="shared" ref="B20:K45" si="24">1/(SIN(RADIANS($A20+B$2)))*100000</f>
        <v>362795.52785433002</v>
      </c>
      <c r="C20" s="6">
        <f t="shared" si="24"/>
        <v>360601.21168917167</v>
      </c>
      <c r="D20" s="7">
        <f t="shared" si="24"/>
        <v>358434.36523721612</v>
      </c>
      <c r="E20" s="8">
        <f t="shared" si="24"/>
        <v>356294.48317727936</v>
      </c>
      <c r="F20" s="6">
        <f t="shared" si="24"/>
        <v>354181.07251479616</v>
      </c>
      <c r="G20" s="7">
        <f t="shared" si="24"/>
        <v>352093.65220828814</v>
      </c>
      <c r="H20" s="8">
        <f t="shared" si="24"/>
        <v>350031.75280933437</v>
      </c>
      <c r="I20" s="6">
        <f t="shared" si="24"/>
        <v>347994.9161154757</v>
      </c>
      <c r="J20" s="7">
        <f t="shared" si="24"/>
        <v>345982.69483551616</v>
      </c>
      <c r="K20" s="8">
        <f t="shared" si="24"/>
        <v>343994.65226670774</v>
      </c>
      <c r="L20" s="27">
        <f t="shared" si="18"/>
        <v>364.19012068575103</v>
      </c>
      <c r="M20" s="13">
        <f t="shared" si="19"/>
        <v>711.88103427507303</v>
      </c>
      <c r="N20" s="14">
        <f t="shared" si="20"/>
        <v>1043.9449121740399</v>
      </c>
      <c r="O20" s="27">
        <f t="shared" si="21"/>
        <v>1361.1971000191843</v>
      </c>
      <c r="P20" s="14">
        <f t="shared" si="22"/>
        <v>1664.400573828585</v>
      </c>
      <c r="R20" s="47">
        <v>61</v>
      </c>
      <c r="S20" s="22">
        <f t="shared" si="2"/>
        <v>114335.406787332</v>
      </c>
      <c r="T20" s="6">
        <f t="shared" si="3"/>
        <v>114225.07356485724</v>
      </c>
      <c r="U20" s="7">
        <f t="shared" si="4"/>
        <v>114115.3003592241</v>
      </c>
      <c r="V20" s="8">
        <f t="shared" si="5"/>
        <v>114006.08488959278</v>
      </c>
      <c r="W20" s="6">
        <f t="shared" si="6"/>
        <v>113897.42489170034</v>
      </c>
      <c r="X20" s="7">
        <f t="shared" si="7"/>
        <v>113789.31811773303</v>
      </c>
      <c r="Y20" s="8">
        <f t="shared" si="8"/>
        <v>113681.76233619978</v>
      </c>
      <c r="Z20" s="6">
        <f t="shared" si="9"/>
        <v>113574.75533180698</v>
      </c>
      <c r="AA20" s="7">
        <f t="shared" si="10"/>
        <v>113468.29490533465</v>
      </c>
      <c r="AB20" s="8">
        <f t="shared" si="11"/>
        <v>113362.37887351357</v>
      </c>
      <c r="AC20" s="27">
        <f t="shared" si="12"/>
        <v>18.357744252210978</v>
      </c>
      <c r="AD20" s="13">
        <f t="shared" si="13"/>
        <v>36.374562327260719</v>
      </c>
      <c r="AE20" s="14">
        <f t="shared" si="14"/>
        <v>54.054502741711985</v>
      </c>
      <c r="AF20" s="27">
        <f t="shared" si="15"/>
        <v>71.401533347543591</v>
      </c>
      <c r="AG20" s="14">
        <f t="shared" si="16"/>
        <v>88.419542988063768</v>
      </c>
    </row>
    <row r="21" spans="1:33" x14ac:dyDescent="0.4">
      <c r="A21" s="47">
        <v>17</v>
      </c>
      <c r="B21" s="22">
        <f t="shared" si="24"/>
        <v>342030.36198332685</v>
      </c>
      <c r="C21" s="6">
        <f t="shared" si="24"/>
        <v>340089.40753618017</v>
      </c>
      <c r="D21" s="7">
        <f t="shared" si="24"/>
        <v>338171.38216259138</v>
      </c>
      <c r="E21" s="8">
        <f t="shared" si="24"/>
        <v>336275.88850644603</v>
      </c>
      <c r="F21" s="6">
        <f t="shared" si="24"/>
        <v>334402.53834789188</v>
      </c>
      <c r="G21" s="7">
        <f t="shared" si="24"/>
        <v>332550.95234230417</v>
      </c>
      <c r="H21" s="8">
        <f t="shared" si="24"/>
        <v>330720.75976815156</v>
      </c>
      <c r="I21" s="6">
        <f t="shared" si="24"/>
        <v>328911.59828340879</v>
      </c>
      <c r="J21" s="7">
        <f t="shared" si="24"/>
        <v>327123.11369017913</v>
      </c>
      <c r="K21" s="8">
        <f t="shared" si="24"/>
        <v>325354.95970720815</v>
      </c>
      <c r="L21" s="27">
        <f t="shared" si="18"/>
        <v>322.21609856797295</v>
      </c>
      <c r="M21" s="13">
        <f t="shared" si="19"/>
        <v>630.64642804113828</v>
      </c>
      <c r="N21" s="14">
        <f t="shared" si="20"/>
        <v>925.97838791826507</v>
      </c>
      <c r="O21" s="27">
        <f t="shared" si="21"/>
        <v>1208.8570850246288</v>
      </c>
      <c r="P21" s="14">
        <f t="shared" si="22"/>
        <v>1479.8884679347539</v>
      </c>
      <c r="R21" s="47">
        <v>62</v>
      </c>
      <c r="S21" s="22">
        <f t="shared" si="2"/>
        <v>113257.00506890392</v>
      </c>
      <c r="T21" s="6">
        <f t="shared" si="3"/>
        <v>113152.17133977493</v>
      </c>
      <c r="U21" s="7">
        <f t="shared" si="4"/>
        <v>113047.87554998594</v>
      </c>
      <c r="V21" s="8">
        <f t="shared" si="5"/>
        <v>112944.1155788683</v>
      </c>
      <c r="W21" s="6">
        <f t="shared" si="6"/>
        <v>112840.88932110883</v>
      </c>
      <c r="X21" s="7">
        <f t="shared" si="7"/>
        <v>112738.19468663425</v>
      </c>
      <c r="Y21" s="8">
        <f t="shared" si="8"/>
        <v>112636.02960049661</v>
      </c>
      <c r="Z21" s="6">
        <f t="shared" si="9"/>
        <v>112534.39200276023</v>
      </c>
      <c r="AA21" s="7">
        <f t="shared" si="10"/>
        <v>112433.27984838937</v>
      </c>
      <c r="AB21" s="8">
        <f t="shared" si="11"/>
        <v>112332.69110713725</v>
      </c>
      <c r="AC21" s="27">
        <f t="shared" si="12"/>
        <v>17.442389547022685</v>
      </c>
      <c r="AD21" s="13">
        <f t="shared" si="13"/>
        <v>34.557252996815805</v>
      </c>
      <c r="AE21" s="14">
        <f t="shared" si="14"/>
        <v>51.348354722571457</v>
      </c>
      <c r="AF21" s="27">
        <f t="shared" si="15"/>
        <v>67.819384344271384</v>
      </c>
      <c r="AG21" s="14">
        <f t="shared" si="16"/>
        <v>83.973958227190451</v>
      </c>
    </row>
    <row r="22" spans="1:33" x14ac:dyDescent="0.4">
      <c r="A22" s="47">
        <v>18</v>
      </c>
      <c r="B22" s="22">
        <f t="shared" si="24"/>
        <v>323606.79774997896</v>
      </c>
      <c r="C22" s="6">
        <f t="shared" si="24"/>
        <v>321878.29671809805</v>
      </c>
      <c r="D22" s="7">
        <f t="shared" si="24"/>
        <v>320169.13278968999</v>
      </c>
      <c r="E22" s="8">
        <f t="shared" si="24"/>
        <v>318478.98922253359</v>
      </c>
      <c r="F22" s="6">
        <f t="shared" si="24"/>
        <v>316807.55616168201</v>
      </c>
      <c r="G22" s="7">
        <f t="shared" si="24"/>
        <v>315154.53045332362</v>
      </c>
      <c r="H22" s="8">
        <f t="shared" si="24"/>
        <v>313519.61546464602</v>
      </c>
      <c r="I22" s="6">
        <f t="shared" si="24"/>
        <v>311902.52090948063</v>
      </c>
      <c r="J22" s="7">
        <f t="shared" si="24"/>
        <v>310302.96267951117</v>
      </c>
      <c r="K22" s="8">
        <f t="shared" si="24"/>
        <v>308720.66268084163</v>
      </c>
      <c r="L22" s="27">
        <f t="shared" si="18"/>
        <v>287.00725223495465</v>
      </c>
      <c r="M22" s="13">
        <f t="shared" si="19"/>
        <v>562.37796062444613</v>
      </c>
      <c r="N22" s="14">
        <f t="shared" si="20"/>
        <v>826.66118802094206</v>
      </c>
      <c r="O22" s="27">
        <f t="shared" si="21"/>
        <v>1080.3739975922799</v>
      </c>
      <c r="P22" s="14">
        <f t="shared" si="22"/>
        <v>1324.0037009774314</v>
      </c>
      <c r="R22" s="47">
        <v>63</v>
      </c>
      <c r="S22" s="22">
        <f t="shared" si="2"/>
        <v>112232.62376343607</v>
      </c>
      <c r="T22" s="6">
        <f t="shared" si="3"/>
        <v>112133.07581628821</v>
      </c>
      <c r="U22" s="7">
        <f t="shared" si="4"/>
        <v>112034.04527915829</v>
      </c>
      <c r="V22" s="8">
        <f t="shared" si="5"/>
        <v>111935.53017986663</v>
      </c>
      <c r="W22" s="6">
        <f t="shared" si="6"/>
        <v>111837.52856048332</v>
      </c>
      <c r="X22" s="7">
        <f t="shared" si="7"/>
        <v>111740.0384772238</v>
      </c>
      <c r="Y22" s="8">
        <f t="shared" si="8"/>
        <v>111643.05800034513</v>
      </c>
      <c r="Z22" s="6">
        <f t="shared" si="9"/>
        <v>111546.58521404334</v>
      </c>
      <c r="AA22" s="7">
        <f t="shared" si="10"/>
        <v>111450.618216352</v>
      </c>
      <c r="AB22" s="8">
        <f t="shared" si="11"/>
        <v>111355.15511904134</v>
      </c>
      <c r="AC22" s="27">
        <f t="shared" si="12"/>
        <v>16.562567320275775</v>
      </c>
      <c r="AD22" s="13">
        <f t="shared" si="13"/>
        <v>32.810069198794736</v>
      </c>
      <c r="AE22" s="14">
        <f t="shared" si="14"/>
        <v>48.74600651149558</v>
      </c>
      <c r="AF22" s="27">
        <f t="shared" si="15"/>
        <v>64.373810732602578</v>
      </c>
      <c r="AG22" s="14">
        <f t="shared" si="16"/>
        <v>79.69684529206279</v>
      </c>
    </row>
    <row r="23" spans="1:33" x14ac:dyDescent="0.4">
      <c r="A23" s="47">
        <v>19</v>
      </c>
      <c r="B23" s="22">
        <f t="shared" si="24"/>
        <v>307155.34867572424</v>
      </c>
      <c r="C23" s="6">
        <f t="shared" si="24"/>
        <v>305606.75412925985</v>
      </c>
      <c r="D23" s="7">
        <f t="shared" si="24"/>
        <v>304074.61806088901</v>
      </c>
      <c r="E23" s="8">
        <f t="shared" si="24"/>
        <v>302558.68490049947</v>
      </c>
      <c r="F23" s="6">
        <f t="shared" si="24"/>
        <v>301058.70434898487</v>
      </c>
      <c r="G23" s="7">
        <f t="shared" si="24"/>
        <v>299574.43124309264</v>
      </c>
      <c r="H23" s="8">
        <f t="shared" si="24"/>
        <v>298105.62542441039</v>
      </c>
      <c r="I23" s="6">
        <f t="shared" si="24"/>
        <v>296652.05161234224</v>
      </c>
      <c r="J23" s="7">
        <f t="shared" si="24"/>
        <v>295213.47928093397</v>
      </c>
      <c r="K23" s="8">
        <f t="shared" si="24"/>
        <v>293789.68253941246</v>
      </c>
      <c r="L23" s="27">
        <f t="shared" si="18"/>
        <v>257.18314261230989</v>
      </c>
      <c r="M23" s="13">
        <f t="shared" si="19"/>
        <v>504.45407925563632</v>
      </c>
      <c r="N23" s="14">
        <f t="shared" si="20"/>
        <v>742.25664485467496</v>
      </c>
      <c r="O23" s="27">
        <f t="shared" si="21"/>
        <v>971.01010295281958</v>
      </c>
      <c r="P23" s="14">
        <f t="shared" si="22"/>
        <v>1191.1107865883023</v>
      </c>
      <c r="R23" s="47">
        <v>64</v>
      </c>
      <c r="S23" s="22">
        <f t="shared" si="2"/>
        <v>111260.19404751887</v>
      </c>
      <c r="T23" s="6">
        <f t="shared" si="3"/>
        <v>111165.73314073071</v>
      </c>
      <c r="U23" s="7">
        <f t="shared" si="4"/>
        <v>111071.7705510637</v>
      </c>
      <c r="V23" s="8">
        <f t="shared" si="5"/>
        <v>110978.30444424886</v>
      </c>
      <c r="W23" s="6">
        <f t="shared" si="6"/>
        <v>110885.33299926558</v>
      </c>
      <c r="X23" s="7">
        <f t="shared" si="7"/>
        <v>110792.85440824664</v>
      </c>
      <c r="Y23" s="8">
        <f t="shared" si="8"/>
        <v>110700.86687638443</v>
      </c>
      <c r="Z23" s="6">
        <f t="shared" si="9"/>
        <v>110609.36862183778</v>
      </c>
      <c r="AA23" s="7">
        <f t="shared" si="10"/>
        <v>110518.35787563995</v>
      </c>
      <c r="AB23" s="8">
        <f t="shared" si="11"/>
        <v>110427.83288160736</v>
      </c>
      <c r="AC23" s="27">
        <f t="shared" si="12"/>
        <v>15.715788830188103</v>
      </c>
      <c r="AD23" s="13">
        <f t="shared" si="13"/>
        <v>31.128101112273725</v>
      </c>
      <c r="AE23" s="14">
        <f t="shared" si="14"/>
        <v>46.240192922590722</v>
      </c>
      <c r="AF23" s="27">
        <f t="shared" si="15"/>
        <v>61.055255785197005</v>
      </c>
      <c r="AG23" s="14">
        <f t="shared" si="16"/>
        <v>75.57641790269372</v>
      </c>
    </row>
    <row r="24" spans="1:33" x14ac:dyDescent="0.4">
      <c r="A24" s="47">
        <v>20</v>
      </c>
      <c r="B24" s="22">
        <f t="shared" si="24"/>
        <v>292380.44001630874</v>
      </c>
      <c r="C24" s="6">
        <f t="shared" si="24"/>
        <v>290985.53474704019</v>
      </c>
      <c r="D24" s="7">
        <f t="shared" si="24"/>
        <v>289604.75406483188</v>
      </c>
      <c r="E24" s="8">
        <f t="shared" si="24"/>
        <v>288237.88949486183</v>
      </c>
      <c r="F24" s="6">
        <f t="shared" si="24"/>
        <v>286884.73665151966</v>
      </c>
      <c r="G24" s="7">
        <f t="shared" si="24"/>
        <v>285545.09513867256</v>
      </c>
      <c r="H24" s="8">
        <f t="shared" si="24"/>
        <v>284218.76845283573</v>
      </c>
      <c r="I24" s="6">
        <f t="shared" si="24"/>
        <v>282905.56388915016</v>
      </c>
      <c r="J24" s="7">
        <f t="shared" si="24"/>
        <v>281605.29245007155</v>
      </c>
      <c r="K24" s="8">
        <f t="shared" si="24"/>
        <v>280317.76875668182</v>
      </c>
      <c r="L24" s="27">
        <f t="shared" si="18"/>
        <v>231.69821687065269</v>
      </c>
      <c r="M24" s="13">
        <f t="shared" si="19"/>
        <v>454.88367423565796</v>
      </c>
      <c r="N24" s="14">
        <f t="shared" si="20"/>
        <v>669.91901756817242</v>
      </c>
      <c r="O24" s="27">
        <f t="shared" si="21"/>
        <v>877.14777297100591</v>
      </c>
      <c r="P24" s="14">
        <f t="shared" si="22"/>
        <v>1076.8955637787549</v>
      </c>
      <c r="R24" s="47">
        <v>65</v>
      </c>
      <c r="S24" s="22">
        <f t="shared" si="2"/>
        <v>110337.79189624917</v>
      </c>
      <c r="T24" s="6">
        <f t="shared" si="3"/>
        <v>110248.233188678</v>
      </c>
      <c r="U24" s="7">
        <f t="shared" si="4"/>
        <v>110159.1550405211</v>
      </c>
      <c r="V24" s="8">
        <f t="shared" si="5"/>
        <v>110070.55574583283</v>
      </c>
      <c r="W24" s="6">
        <f t="shared" si="6"/>
        <v>109982.43361100749</v>
      </c>
      <c r="X24" s="7">
        <f t="shared" si="7"/>
        <v>109894.78695469366</v>
      </c>
      <c r="Y24" s="8">
        <f t="shared" si="8"/>
        <v>109807.61410770852</v>
      </c>
      <c r="Z24" s="6">
        <f t="shared" si="9"/>
        <v>109720.91341295371</v>
      </c>
      <c r="AA24" s="7">
        <f t="shared" si="10"/>
        <v>109634.68322533181</v>
      </c>
      <c r="AB24" s="8">
        <f t="shared" si="11"/>
        <v>109548.92191166327</v>
      </c>
      <c r="AC24" s="27">
        <f t="shared" si="12"/>
        <v>14.899742960620642</v>
      </c>
      <c r="AD24" s="13">
        <f t="shared" si="13"/>
        <v>29.506787804248233</v>
      </c>
      <c r="AE24" s="14">
        <f t="shared" si="14"/>
        <v>43.824162756738588</v>
      </c>
      <c r="AF24" s="27">
        <f t="shared" si="15"/>
        <v>57.85483589002979</v>
      </c>
      <c r="AG24" s="14">
        <f t="shared" si="16"/>
        <v>71.601716238978042</v>
      </c>
    </row>
    <row r="25" spans="1:33" x14ac:dyDescent="0.4">
      <c r="A25" s="47">
        <v>21</v>
      </c>
      <c r="B25" s="22">
        <f t="shared" si="24"/>
        <v>279042.81096253358</v>
      </c>
      <c r="C25" s="6">
        <f t="shared" si="24"/>
        <v>277780.24066994549</v>
      </c>
      <c r="D25" s="7">
        <f t="shared" si="24"/>
        <v>276529.88284866547</v>
      </c>
      <c r="E25" s="8">
        <f t="shared" si="24"/>
        <v>275291.56575682631</v>
      </c>
      <c r="F25" s="6">
        <f t="shared" si="24"/>
        <v>274065.12086411682</v>
      </c>
      <c r="G25" s="7">
        <f t="shared" si="24"/>
        <v>272850.38277709665</v>
      </c>
      <c r="H25" s="8">
        <f t="shared" si="24"/>
        <v>271647.1891665872</v>
      </c>
      <c r="I25" s="6">
        <f t="shared" si="24"/>
        <v>270455.38069706829</v>
      </c>
      <c r="J25" s="7">
        <f t="shared" si="24"/>
        <v>269274.80095801951</v>
      </c>
      <c r="K25" s="8">
        <f t="shared" si="24"/>
        <v>268105.296397142</v>
      </c>
      <c r="L25" s="27">
        <f t="shared" si="18"/>
        <v>209.74884465383002</v>
      </c>
      <c r="M25" s="13">
        <f t="shared" si="19"/>
        <v>412.13251790697905</v>
      </c>
      <c r="N25" s="14">
        <f t="shared" si="20"/>
        <v>607.4502151597153</v>
      </c>
      <c r="O25" s="27">
        <f t="shared" si="21"/>
        <v>795.98607521105805</v>
      </c>
      <c r="P25" s="14">
        <f t="shared" si="22"/>
        <v>978.01009520510706</v>
      </c>
      <c r="R25" s="47">
        <v>66</v>
      </c>
      <c r="S25" s="22">
        <f t="shared" si="2"/>
        <v>109463.62785060468</v>
      </c>
      <c r="T25" s="6">
        <f t="shared" si="3"/>
        <v>109378.79943256744</v>
      </c>
      <c r="U25" s="7">
        <f t="shared" si="4"/>
        <v>109294.4350596373</v>
      </c>
      <c r="V25" s="8">
        <f t="shared" si="5"/>
        <v>109210.53314549496</v>
      </c>
      <c r="W25" s="6">
        <f t="shared" si="6"/>
        <v>109127.09211533683</v>
      </c>
      <c r="X25" s="7">
        <f t="shared" si="7"/>
        <v>109044.11040579714</v>
      </c>
      <c r="Y25" s="8">
        <f t="shared" si="8"/>
        <v>108961.58646487055</v>
      </c>
      <c r="Z25" s="6">
        <f t="shared" si="9"/>
        <v>108879.51875183539</v>
      </c>
      <c r="AA25" s="7">
        <f t="shared" si="10"/>
        <v>108797.90573717788</v>
      </c>
      <c r="AB25" s="8">
        <f t="shared" si="11"/>
        <v>108716.74590251692</v>
      </c>
      <c r="AC25" s="27">
        <f t="shared" si="12"/>
        <v>14.11227957328083</v>
      </c>
      <c r="AD25" s="13">
        <f t="shared" si="13"/>
        <v>27.941884582618513</v>
      </c>
      <c r="AE25" s="14">
        <f t="shared" si="14"/>
        <v>41.491630780190462</v>
      </c>
      <c r="AF25" s="27">
        <f t="shared" si="15"/>
        <v>54.764277756374213</v>
      </c>
      <c r="AG25" s="14">
        <f t="shared" si="16"/>
        <v>67.762529953815829</v>
      </c>
    </row>
    <row r="26" spans="1:33" x14ac:dyDescent="0.4">
      <c r="A26" s="47">
        <v>22</v>
      </c>
      <c r="B26" s="22">
        <f t="shared" si="24"/>
        <v>266946.71625540144</v>
      </c>
      <c r="C26" s="6">
        <f t="shared" si="24"/>
        <v>265798.91250383487</v>
      </c>
      <c r="D26" s="7">
        <f t="shared" si="24"/>
        <v>264661.73978206544</v>
      </c>
      <c r="E26" s="8">
        <f t="shared" si="24"/>
        <v>263535.05533847091</v>
      </c>
      <c r="F26" s="6">
        <f t="shared" si="24"/>
        <v>262418.71897195576</v>
      </c>
      <c r="G26" s="7">
        <f t="shared" si="24"/>
        <v>261312.59297527533</v>
      </c>
      <c r="H26" s="8">
        <f t="shared" si="24"/>
        <v>260216.54207986468</v>
      </c>
      <c r="I26" s="6">
        <f t="shared" si="24"/>
        <v>259130.43340212636</v>
      </c>
      <c r="J26" s="7">
        <f t="shared" si="24"/>
        <v>258054.13639113074</v>
      </c>
      <c r="K26" s="8">
        <f t="shared" si="24"/>
        <v>256987.52277768753</v>
      </c>
      <c r="L26" s="27">
        <f t="shared" si="18"/>
        <v>190.70912600849988</v>
      </c>
      <c r="M26" s="13">
        <f t="shared" si="19"/>
        <v>375.00299533906218</v>
      </c>
      <c r="N26" s="14">
        <f t="shared" si="20"/>
        <v>553.13063799390511</v>
      </c>
      <c r="O26" s="27">
        <f t="shared" si="21"/>
        <v>725.32909686824132</v>
      </c>
      <c r="P26" s="14">
        <f t="shared" si="22"/>
        <v>891.82412478825063</v>
      </c>
      <c r="R26" s="47">
        <v>67</v>
      </c>
      <c r="S26" s="22">
        <f t="shared" si="2"/>
        <v>108636.03774052962</v>
      </c>
      <c r="T26" s="6">
        <f t="shared" si="3"/>
        <v>108555.77975487759</v>
      </c>
      <c r="U26" s="7">
        <f t="shared" si="4"/>
        <v>108475.97046013377</v>
      </c>
      <c r="V26" s="8">
        <f t="shared" si="5"/>
        <v>108396.60838171035</v>
      </c>
      <c r="W26" s="6">
        <f t="shared" si="6"/>
        <v>108317.69205578687</v>
      </c>
      <c r="X26" s="7">
        <f t="shared" si="7"/>
        <v>108239.2200292394</v>
      </c>
      <c r="Y26" s="8">
        <f t="shared" si="8"/>
        <v>108161.19085957018</v>
      </c>
      <c r="Z26" s="6">
        <f t="shared" si="9"/>
        <v>108083.60311483809</v>
      </c>
      <c r="AA26" s="7">
        <f t="shared" si="10"/>
        <v>108006.45537358959</v>
      </c>
      <c r="AB26" s="8">
        <f t="shared" si="11"/>
        <v>107929.74622479051</v>
      </c>
      <c r="AC26" s="27">
        <f t="shared" si="12"/>
        <v>13.351394544708455</v>
      </c>
      <c r="AD26" s="13">
        <f t="shared" si="13"/>
        <v>26.429433641811556</v>
      </c>
      <c r="AE26" s="14">
        <f t="shared" si="14"/>
        <v>39.236734529567912</v>
      </c>
      <c r="AF26" s="27">
        <f t="shared" si="15"/>
        <v>51.775861909969535</v>
      </c>
      <c r="AG26" s="14">
        <f t="shared" si="16"/>
        <v>64.049328869974488</v>
      </c>
    </row>
    <row r="27" spans="1:33" x14ac:dyDescent="0.4">
      <c r="A27" s="47">
        <v>23</v>
      </c>
      <c r="B27" s="22">
        <f t="shared" si="24"/>
        <v>255930.46652474522</v>
      </c>
      <c r="C27" s="6">
        <f t="shared" si="24"/>
        <v>254882.84377907938</v>
      </c>
      <c r="D27" s="7">
        <f t="shared" si="24"/>
        <v>253844.53282422989</v>
      </c>
      <c r="E27" s="8">
        <f t="shared" si="24"/>
        <v>252815.41403465075</v>
      </c>
      <c r="F27" s="6">
        <f t="shared" si="24"/>
        <v>251795.36983103494</v>
      </c>
      <c r="G27" s="7">
        <f t="shared" si="24"/>
        <v>250784.28463678012</v>
      </c>
      <c r="H27" s="8">
        <f t="shared" si="24"/>
        <v>249782.04483556148</v>
      </c>
      <c r="I27" s="6">
        <f t="shared" si="24"/>
        <v>248788.53872997832</v>
      </c>
      <c r="J27" s="7">
        <f t="shared" si="24"/>
        <v>247803.65650124307</v>
      </c>
      <c r="K27" s="8">
        <f t="shared" si="24"/>
        <v>246827.29016988308</v>
      </c>
      <c r="L27" s="27">
        <f t="shared" si="18"/>
        <v>174.08572655022363</v>
      </c>
      <c r="M27" s="13">
        <f t="shared" si="19"/>
        <v>342.54921409979215</v>
      </c>
      <c r="N27" s="14">
        <f t="shared" si="20"/>
        <v>505.59940942515823</v>
      </c>
      <c r="O27" s="27">
        <f t="shared" si="21"/>
        <v>663.43562050395849</v>
      </c>
      <c r="P27" s="14">
        <f t="shared" si="22"/>
        <v>816.24805384777574</v>
      </c>
      <c r="R27" s="47">
        <v>68</v>
      </c>
      <c r="S27" s="22">
        <f t="shared" si="2"/>
        <v>107853.47426775833</v>
      </c>
      <c r="T27" s="6">
        <f t="shared" si="3"/>
        <v>107777.63811209533</v>
      </c>
      <c r="U27" s="7">
        <f t="shared" si="4"/>
        <v>107702.23637762204</v>
      </c>
      <c r="V27" s="8">
        <f t="shared" si="5"/>
        <v>107627.26769431161</v>
      </c>
      <c r="W27" s="6">
        <f t="shared" si="6"/>
        <v>107552.73070222477</v>
      </c>
      <c r="X27" s="7">
        <f t="shared" si="7"/>
        <v>107478.62405144522</v>
      </c>
      <c r="Y27" s="8">
        <f t="shared" si="8"/>
        <v>107404.94640201585</v>
      </c>
      <c r="Z27" s="6">
        <f t="shared" si="9"/>
        <v>107331.69642387546</v>
      </c>
      <c r="AA27" s="7">
        <f t="shared" si="10"/>
        <v>107258.87279679607</v>
      </c>
      <c r="AB27" s="8">
        <f t="shared" si="11"/>
        <v>107186.4742103209</v>
      </c>
      <c r="AC27" s="27">
        <f t="shared" si="12"/>
        <v>12.615216288853844</v>
      </c>
      <c r="AD27" s="13">
        <f t="shared" si="13"/>
        <v>24.965737612285011</v>
      </c>
      <c r="AE27" s="14">
        <f t="shared" si="14"/>
        <v>37.05399537465928</v>
      </c>
      <c r="AF27" s="27">
        <f t="shared" si="15"/>
        <v>48.88237173804373</v>
      </c>
      <c r="AG27" s="14">
        <f t="shared" si="16"/>
        <v>60.453200459383879</v>
      </c>
    </row>
    <row r="28" spans="1:33" x14ac:dyDescent="0.4">
      <c r="A28" s="47">
        <v>24</v>
      </c>
      <c r="B28" s="22">
        <f t="shared" si="24"/>
        <v>245859.33355742382</v>
      </c>
      <c r="C28" s="6">
        <f t="shared" si="24"/>
        <v>244899.68224902681</v>
      </c>
      <c r="D28" s="7">
        <f t="shared" si="24"/>
        <v>243948.23355705367</v>
      </c>
      <c r="E28" s="8">
        <f t="shared" si="24"/>
        <v>243004.8864855296</v>
      </c>
      <c r="F28" s="6">
        <f t="shared" si="24"/>
        <v>242069.54169548146</v>
      </c>
      <c r="G28" s="7">
        <f t="shared" si="24"/>
        <v>241142.10147112343</v>
      </c>
      <c r="H28" s="8">
        <f t="shared" si="24"/>
        <v>240222.46968686889</v>
      </c>
      <c r="I28" s="6">
        <f t="shared" si="24"/>
        <v>239310.55177514281</v>
      </c>
      <c r="J28" s="7">
        <f t="shared" si="24"/>
        <v>238406.25469497274</v>
      </c>
      <c r="K28" s="8">
        <f t="shared" si="24"/>
        <v>237509.48690133731</v>
      </c>
      <c r="L28" s="27">
        <f t="shared" si="18"/>
        <v>159.48555694607057</v>
      </c>
      <c r="M28" s="13">
        <f t="shared" si="19"/>
        <v>314.01608007244795</v>
      </c>
      <c r="N28" s="14">
        <f t="shared" si="20"/>
        <v>463.76817819108328</v>
      </c>
      <c r="O28" s="27">
        <f t="shared" si="21"/>
        <v>608.91063858804773</v>
      </c>
      <c r="P28" s="14">
        <f t="shared" si="22"/>
        <v>749.60484574935253</v>
      </c>
      <c r="R28" s="47">
        <v>69</v>
      </c>
      <c r="S28" s="22">
        <f t="shared" si="2"/>
        <v>107114.4993637029</v>
      </c>
      <c r="T28" s="6">
        <f t="shared" si="3"/>
        <v>107042.94696584386</v>
      </c>
      <c r="U28" s="7">
        <f t="shared" si="4"/>
        <v>106971.81573523405</v>
      </c>
      <c r="V28" s="8">
        <f t="shared" si="5"/>
        <v>106901.1043998926</v>
      </c>
      <c r="W28" s="6">
        <f t="shared" si="6"/>
        <v>106830.81169730822</v>
      </c>
      <c r="X28" s="7">
        <f t="shared" si="7"/>
        <v>106760.93637438065</v>
      </c>
      <c r="Y28" s="8">
        <f t="shared" si="8"/>
        <v>106691.47718736263</v>
      </c>
      <c r="Z28" s="6">
        <f t="shared" si="9"/>
        <v>106622.4329018024</v>
      </c>
      <c r="AA28" s="7">
        <f t="shared" si="10"/>
        <v>106553.80229248677</v>
      </c>
      <c r="AB28" s="8">
        <f t="shared" si="11"/>
        <v>106485.58414338462</v>
      </c>
      <c r="AC28" s="27">
        <f t="shared" si="12"/>
        <v>11.901993591383871</v>
      </c>
      <c r="AD28" s="13">
        <f t="shared" si="13"/>
        <v>23.547335675075374</v>
      </c>
      <c r="AE28" s="14">
        <f t="shared" si="14"/>
        <v>34.938283343164585</v>
      </c>
      <c r="AF28" s="27">
        <f t="shared" si="15"/>
        <v>46.077047438924637</v>
      </c>
      <c r="AG28" s="14">
        <f t="shared" si="16"/>
        <v>56.965793317625867</v>
      </c>
    </row>
    <row r="29" spans="1:33" x14ac:dyDescent="0.4">
      <c r="A29" s="47">
        <v>25</v>
      </c>
      <c r="B29" s="22">
        <f t="shared" si="24"/>
        <v>236620.15831524986</v>
      </c>
      <c r="C29" s="6">
        <f t="shared" si="24"/>
        <v>235738.18029455747</v>
      </c>
      <c r="D29" s="7">
        <f t="shared" si="24"/>
        <v>234863.46560543519</v>
      </c>
      <c r="E29" s="8">
        <f t="shared" si="24"/>
        <v>233995.92839455622</v>
      </c>
      <c r="F29" s="6">
        <f t="shared" si="24"/>
        <v>233135.48416191968</v>
      </c>
      <c r="G29" s="7">
        <f t="shared" si="24"/>
        <v>232282.04973431752</v>
      </c>
      <c r="H29" s="8">
        <f t="shared" si="24"/>
        <v>231435.5432394238</v>
      </c>
      <c r="I29" s="6">
        <f t="shared" si="24"/>
        <v>230595.88408048821</v>
      </c>
      <c r="J29" s="7">
        <f t="shared" si="24"/>
        <v>229762.99291161846</v>
      </c>
      <c r="K29" s="8">
        <f t="shared" si="24"/>
        <v>228936.79161363561</v>
      </c>
      <c r="L29" s="27">
        <f t="shared" si="18"/>
        <v>146.59228559225812</v>
      </c>
      <c r="M29" s="13">
        <f t="shared" si="19"/>
        <v>288.79490727985103</v>
      </c>
      <c r="N29" s="14">
        <f t="shared" si="20"/>
        <v>426.75815249469815</v>
      </c>
      <c r="O29" s="27">
        <f t="shared" si="21"/>
        <v>560.62590833540526</v>
      </c>
      <c r="P29" s="14">
        <f t="shared" si="22"/>
        <v>690.53599113142263</v>
      </c>
      <c r="R29" s="47">
        <v>70</v>
      </c>
      <c r="S29" s="22">
        <f t="shared" si="2"/>
        <v>106417.77724759122</v>
      </c>
      <c r="T29" s="6">
        <f t="shared" si="3"/>
        <v>106350.38040727272</v>
      </c>
      <c r="U29" s="7">
        <f t="shared" si="4"/>
        <v>106283.39243361139</v>
      </c>
      <c r="V29" s="8">
        <f t="shared" si="5"/>
        <v>106216.81214675147</v>
      </c>
      <c r="W29" s="6">
        <f t="shared" si="6"/>
        <v>106150.63837574521</v>
      </c>
      <c r="X29" s="7">
        <f t="shared" si="7"/>
        <v>106084.86995849971</v>
      </c>
      <c r="Y29" s="8">
        <f t="shared" si="8"/>
        <v>106019.50574172416</v>
      </c>
      <c r="Z29" s="6">
        <f t="shared" si="9"/>
        <v>105954.54458087763</v>
      </c>
      <c r="AA29" s="7">
        <f t="shared" si="10"/>
        <v>105889.98534011724</v>
      </c>
      <c r="AB29" s="8">
        <f t="shared" si="11"/>
        <v>105825.82689224702</v>
      </c>
      <c r="AC29" s="27">
        <f t="shared" si="12"/>
        <v>11.210084604022995</v>
      </c>
      <c r="AD29" s="13">
        <f t="shared" si="13"/>
        <v>22.170981944951563</v>
      </c>
      <c r="AE29" s="14">
        <f t="shared" si="14"/>
        <v>32.884785273374291</v>
      </c>
      <c r="AF29" s="27">
        <f t="shared" si="15"/>
        <v>43.353544311508813</v>
      </c>
      <c r="AG29" s="14">
        <f t="shared" si="16"/>
        <v>53.579265944523286</v>
      </c>
    </row>
    <row r="30" spans="1:33" x14ac:dyDescent="0.4">
      <c r="A30" s="47">
        <v>26</v>
      </c>
      <c r="B30" s="22">
        <f t="shared" si="24"/>
        <v>228117.20327048594</v>
      </c>
      <c r="C30" s="6">
        <f t="shared" si="24"/>
        <v>227304.15214619576</v>
      </c>
      <c r="D30" s="7">
        <f t="shared" si="24"/>
        <v>226497.56366235355</v>
      </c>
      <c r="E30" s="8">
        <f t="shared" si="24"/>
        <v>225697.3643761058</v>
      </c>
      <c r="F30" s="6">
        <f t="shared" si="24"/>
        <v>224903.48195865352</v>
      </c>
      <c r="G30" s="7">
        <f t="shared" si="24"/>
        <v>224115.84517423465</v>
      </c>
      <c r="H30" s="8">
        <f t="shared" si="24"/>
        <v>223334.38385958178</v>
      </c>
      <c r="I30" s="6">
        <f t="shared" si="24"/>
        <v>222559.02890384052</v>
      </c>
      <c r="J30" s="7">
        <f t="shared" si="24"/>
        <v>221789.71222893771</v>
      </c>
      <c r="K30" s="8">
        <f t="shared" si="24"/>
        <v>221026.36677038809</v>
      </c>
      <c r="L30" s="27">
        <f t="shared" si="18"/>
        <v>135.14902947091105</v>
      </c>
      <c r="M30" s="13">
        <f t="shared" si="19"/>
        <v>266.39062548487709</v>
      </c>
      <c r="N30" s="14">
        <f t="shared" si="20"/>
        <v>393.85347585130148</v>
      </c>
      <c r="O30" s="27">
        <f t="shared" si="21"/>
        <v>517.66099030433179</v>
      </c>
      <c r="P30" s="14">
        <f t="shared" si="22"/>
        <v>637.93156228601219</v>
      </c>
      <c r="R30" s="47">
        <v>71</v>
      </c>
      <c r="S30" s="22">
        <f t="shared" si="2"/>
        <v>105762.06811866707</v>
      </c>
      <c r="T30" s="6">
        <f t="shared" si="3"/>
        <v>105698.70790932325</v>
      </c>
      <c r="U30" s="7">
        <f t="shared" si="4"/>
        <v>105635.74516265752</v>
      </c>
      <c r="V30" s="8">
        <f t="shared" si="5"/>
        <v>105573.17878555847</v>
      </c>
      <c r="W30" s="6">
        <f t="shared" si="6"/>
        <v>105511.00769331254</v>
      </c>
      <c r="X30" s="7">
        <f t="shared" si="7"/>
        <v>105449.23080955567</v>
      </c>
      <c r="Y30" s="8">
        <f t="shared" si="8"/>
        <v>105387.84706622528</v>
      </c>
      <c r="Z30" s="6">
        <f t="shared" si="9"/>
        <v>105326.85540351292</v>
      </c>
      <c r="AA30" s="7">
        <f t="shared" si="10"/>
        <v>105266.25476981721</v>
      </c>
      <c r="AB30" s="8">
        <f t="shared" si="11"/>
        <v>105206.0441216973</v>
      </c>
      <c r="AC30" s="27">
        <f t="shared" si="12"/>
        <v>10.537946865813865</v>
      </c>
      <c r="AD30" s="13">
        <f t="shared" si="13"/>
        <v>20.833625862534973</v>
      </c>
      <c r="AE30" s="14">
        <f t="shared" si="14"/>
        <v>30.888975914460389</v>
      </c>
      <c r="AF30" s="27">
        <f t="shared" si="15"/>
        <v>40.705894889275442</v>
      </c>
      <c r="AG30" s="14">
        <f t="shared" si="16"/>
        <v>50.286240226103473</v>
      </c>
    </row>
    <row r="31" spans="1:33" x14ac:dyDescent="0.4">
      <c r="A31" s="47">
        <v>27</v>
      </c>
      <c r="B31" s="22">
        <f t="shared" si="24"/>
        <v>220268.92645852669</v>
      </c>
      <c r="C31" s="6">
        <f t="shared" si="24"/>
        <v>219517.3262001572</v>
      </c>
      <c r="D31" s="7">
        <f t="shared" si="24"/>
        <v>218771.50186060544</v>
      </c>
      <c r="E31" s="8">
        <f t="shared" si="24"/>
        <v>218031.39024616635</v>
      </c>
      <c r="F31" s="6">
        <f t="shared" si="24"/>
        <v>217296.92908693638</v>
      </c>
      <c r="G31" s="7">
        <f t="shared" si="24"/>
        <v>216568.05702002003</v>
      </c>
      <c r="H31" s="8">
        <f t="shared" si="24"/>
        <v>215844.71357310124</v>
      </c>
      <c r="I31" s="6">
        <f t="shared" si="24"/>
        <v>215126.83914837107</v>
      </c>
      <c r="J31" s="7">
        <f t="shared" si="24"/>
        <v>214414.37500680215</v>
      </c>
      <c r="K31" s="8">
        <f t="shared" si="24"/>
        <v>213707.26325276119</v>
      </c>
      <c r="L31" s="27">
        <f t="shared" si="18"/>
        <v>124.94543334773334</v>
      </c>
      <c r="M31" s="13">
        <f t="shared" si="19"/>
        <v>246.39724746605862</v>
      </c>
      <c r="N31" s="14">
        <f t="shared" si="20"/>
        <v>364.46627122343489</v>
      </c>
      <c r="O31" s="27">
        <f t="shared" si="21"/>
        <v>479.25894958281788</v>
      </c>
      <c r="P31" s="14">
        <f t="shared" si="22"/>
        <v>590.87755332152665</v>
      </c>
      <c r="R31" s="47">
        <v>72</v>
      </c>
      <c r="S31" s="22">
        <f t="shared" si="2"/>
        <v>105146.22242382672</v>
      </c>
      <c r="T31" s="6">
        <f t="shared" si="3"/>
        <v>105086.78864894781</v>
      </c>
      <c r="U31" s="7">
        <f t="shared" si="4"/>
        <v>105027.74177782639</v>
      </c>
      <c r="V31" s="8">
        <f t="shared" si="5"/>
        <v>104969.08079920708</v>
      </c>
      <c r="W31" s="6">
        <f t="shared" si="6"/>
        <v>104910.80470976884</v>
      </c>
      <c r="X31" s="7">
        <f t="shared" si="7"/>
        <v>104852.91251408106</v>
      </c>
      <c r="Y31" s="8">
        <f t="shared" si="8"/>
        <v>104795.40322456018</v>
      </c>
      <c r="Z31" s="6">
        <f t="shared" si="9"/>
        <v>104738.27586142637</v>
      </c>
      <c r="AA31" s="7">
        <f t="shared" si="10"/>
        <v>104681.52945266114</v>
      </c>
      <c r="AB31" s="8">
        <f t="shared" si="11"/>
        <v>104625.16303396478</v>
      </c>
      <c r="AC31" s="27">
        <f t="shared" si="12"/>
        <v>9.8841282346038497</v>
      </c>
      <c r="AD31" s="13">
        <f t="shared" si="13"/>
        <v>19.532394367210145</v>
      </c>
      <c r="AE31" s="14">
        <f t="shared" si="14"/>
        <v>28.946591640002225</v>
      </c>
      <c r="AF31" s="27">
        <f t="shared" si="15"/>
        <v>38.128474483355603</v>
      </c>
      <c r="AG31" s="14">
        <f t="shared" si="16"/>
        <v>47.079759085940168</v>
      </c>
    </row>
    <row r="32" spans="1:33" x14ac:dyDescent="0.4">
      <c r="A32" s="47">
        <v>28</v>
      </c>
      <c r="B32" s="22">
        <f t="shared" si="24"/>
        <v>213005.44681895123</v>
      </c>
      <c r="C32" s="6">
        <f t="shared" si="24"/>
        <v>212308.86945167594</v>
      </c>
      <c r="D32" s="7">
        <f t="shared" si="24"/>
        <v>211617.47569641637</v>
      </c>
      <c r="E32" s="8">
        <f t="shared" si="24"/>
        <v>210931.21088371493</v>
      </c>
      <c r="F32" s="6">
        <f t="shared" si="24"/>
        <v>210250.0211153563</v>
      </c>
      <c r="G32" s="7">
        <f t="shared" si="24"/>
        <v>209573.85325084018</v>
      </c>
      <c r="H32" s="8">
        <f t="shared" si="24"/>
        <v>208902.65489413732</v>
      </c>
      <c r="I32" s="6">
        <f t="shared" si="24"/>
        <v>208236.37438072287</v>
      </c>
      <c r="J32" s="7">
        <f t="shared" si="24"/>
        <v>207574.96076487927</v>
      </c>
      <c r="K32" s="8">
        <f t="shared" si="24"/>
        <v>206918.36380726367</v>
      </c>
      <c r="L32" s="27">
        <f t="shared" si="18"/>
        <v>115.80791036805022</v>
      </c>
      <c r="M32" s="13">
        <f t="shared" si="19"/>
        <v>228.47930111566166</v>
      </c>
      <c r="N32" s="14">
        <f t="shared" si="20"/>
        <v>338.1101315693486</v>
      </c>
      <c r="O32" s="27">
        <f t="shared" si="21"/>
        <v>444.79269552349797</v>
      </c>
      <c r="P32" s="14">
        <f t="shared" si="22"/>
        <v>548.61579058427742</v>
      </c>
      <c r="R32" s="47">
        <v>73</v>
      </c>
      <c r="S32" s="22">
        <f t="shared" si="2"/>
        <v>104569.17564871479</v>
      </c>
      <c r="T32" s="6">
        <f t="shared" si="3"/>
        <v>104513.56634792431</v>
      </c>
      <c r="U32" s="7">
        <f t="shared" si="4"/>
        <v>104458.33419020103</v>
      </c>
      <c r="V32" s="8">
        <f t="shared" si="5"/>
        <v>104403.47824170663</v>
      </c>
      <c r="W32" s="6">
        <f t="shared" si="6"/>
        <v>104348.9975761166</v>
      </c>
      <c r="X32" s="7">
        <f t="shared" si="7"/>
        <v>104294.89127458018</v>
      </c>
      <c r="Y32" s="8">
        <f t="shared" si="8"/>
        <v>104241.15842568116</v>
      </c>
      <c r="Z32" s="6">
        <f t="shared" si="9"/>
        <v>104187.79812539856</v>
      </c>
      <c r="AA32" s="7">
        <f t="shared" si="10"/>
        <v>104134.80947706812</v>
      </c>
      <c r="AB32" s="8">
        <f t="shared" si="11"/>
        <v>104082.19159134384</v>
      </c>
      <c r="AC32" s="27">
        <f t="shared" si="12"/>
        <v>9.2472586258609226</v>
      </c>
      <c r="AD32" s="13">
        <f t="shared" si="13"/>
        <v>18.264575649833205</v>
      </c>
      <c r="AE32" s="14">
        <f t="shared" si="14"/>
        <v>27.053606480247254</v>
      </c>
      <c r="AF32" s="27">
        <f t="shared" si="15"/>
        <v>35.615969750637305</v>
      </c>
      <c r="AG32" s="14">
        <f t="shared" si="16"/>
        <v>43.953247836721857</v>
      </c>
    </row>
    <row r="33" spans="1:33" x14ac:dyDescent="0.4">
      <c r="A33" s="47">
        <v>29</v>
      </c>
      <c r="B33" s="22">
        <f t="shared" si="24"/>
        <v>206266.53396273142</v>
      </c>
      <c r="C33" s="6">
        <f t="shared" si="24"/>
        <v>205619.42236841196</v>
      </c>
      <c r="D33" s="7">
        <f t="shared" si="24"/>
        <v>204976.98083202858</v>
      </c>
      <c r="E33" s="8">
        <f t="shared" si="24"/>
        <v>204339.16182045807</v>
      </c>
      <c r="F33" s="6">
        <f t="shared" si="24"/>
        <v>203705.91844852362</v>
      </c>
      <c r="G33" s="7">
        <f t="shared" si="24"/>
        <v>203077.20446801567</v>
      </c>
      <c r="H33" s="8">
        <f t="shared" si="24"/>
        <v>202452.9742569355</v>
      </c>
      <c r="I33" s="6">
        <f t="shared" si="24"/>
        <v>201833.18280895596</v>
      </c>
      <c r="J33" s="7">
        <f t="shared" si="24"/>
        <v>201217.78572309422</v>
      </c>
      <c r="K33" s="8">
        <f t="shared" si="24"/>
        <v>200606.73919359245</v>
      </c>
      <c r="L33" s="27">
        <f t="shared" si="18"/>
        <v>107.59218996523123</v>
      </c>
      <c r="M33" s="13">
        <f t="shared" si="19"/>
        <v>212.35762467173481</v>
      </c>
      <c r="N33" s="14">
        <f t="shared" si="20"/>
        <v>314.37980230726316</v>
      </c>
      <c r="O33" s="27">
        <f t="shared" si="21"/>
        <v>413.73913713357979</v>
      </c>
      <c r="P33" s="14">
        <f t="shared" si="22"/>
        <v>510.51309723759914</v>
      </c>
      <c r="R33" s="47">
        <v>74</v>
      </c>
      <c r="S33" s="22">
        <f t="shared" si="2"/>
        <v>104029.9435861602</v>
      </c>
      <c r="T33" s="6">
        <f t="shared" si="3"/>
        <v>103978.06458669445</v>
      </c>
      <c r="U33" s="7">
        <f t="shared" si="4"/>
        <v>103926.55372532946</v>
      </c>
      <c r="V33" s="8">
        <f t="shared" si="5"/>
        <v>103875.41014161696</v>
      </c>
      <c r="W33" s="6">
        <f t="shared" si="6"/>
        <v>103824.63298224096</v>
      </c>
      <c r="X33" s="7">
        <f t="shared" si="7"/>
        <v>103774.22140098174</v>
      </c>
      <c r="Y33" s="8">
        <f t="shared" si="8"/>
        <v>103724.17455868001</v>
      </c>
      <c r="Z33" s="6">
        <f t="shared" si="9"/>
        <v>103674.49162320165</v>
      </c>
      <c r="AA33" s="7">
        <f t="shared" si="10"/>
        <v>103625.17176940259</v>
      </c>
      <c r="AB33" s="8">
        <f t="shared" si="11"/>
        <v>103576.21417909402</v>
      </c>
      <c r="AC33" s="27">
        <f t="shared" si="12"/>
        <v>8.6260424681295262</v>
      </c>
      <c r="AD33" s="13">
        <f t="shared" si="13"/>
        <v>17.027604307908405</v>
      </c>
      <c r="AE33" s="14">
        <f t="shared" si="14"/>
        <v>25.206210212780206</v>
      </c>
      <c r="AF33" s="27">
        <f t="shared" si="15"/>
        <v>33.163349947704774</v>
      </c>
      <c r="AG33" s="14">
        <f t="shared" si="16"/>
        <v>40.900478817256953</v>
      </c>
    </row>
    <row r="34" spans="1:33" x14ac:dyDescent="0.4">
      <c r="A34" s="47">
        <v>30</v>
      </c>
      <c r="B34" s="22">
        <f t="shared" si="24"/>
        <v>200000</v>
      </c>
      <c r="C34" s="6">
        <f t="shared" si="24"/>
        <v>199397.52549745428</v>
      </c>
      <c r="D34" s="7">
        <f t="shared" si="24"/>
        <v>198799.27360715382</v>
      </c>
      <c r="E34" s="8">
        <f t="shared" si="24"/>
        <v>198205.20280702043</v>
      </c>
      <c r="F34" s="6">
        <f t="shared" si="24"/>
        <v>197615.27212254595</v>
      </c>
      <c r="G34" s="7">
        <f t="shared" si="24"/>
        <v>197029.44111781841</v>
      </c>
      <c r="H34" s="8">
        <f t="shared" si="24"/>
        <v>196447.66988672485</v>
      </c>
      <c r="I34" s="6">
        <f t="shared" si="24"/>
        <v>195869.91904432565</v>
      </c>
      <c r="J34" s="7">
        <f t="shared" si="24"/>
        <v>195296.14971839692</v>
      </c>
      <c r="K34" s="8">
        <f t="shared" si="24"/>
        <v>194726.32354113739</v>
      </c>
      <c r="L34" s="27">
        <f t="shared" si="18"/>
        <v>100.17757007724867</v>
      </c>
      <c r="M34" s="13">
        <f t="shared" si="19"/>
        <v>197.79839149662075</v>
      </c>
      <c r="N34" s="14">
        <f t="shared" si="20"/>
        <v>292.93545628281936</v>
      </c>
      <c r="O34" s="27">
        <f t="shared" si="21"/>
        <v>385.65914680692367</v>
      </c>
      <c r="P34" s="14">
        <f t="shared" si="22"/>
        <v>476.03734861090925</v>
      </c>
      <c r="R34" s="47">
        <v>75</v>
      </c>
      <c r="S34" s="22">
        <f t="shared" si="2"/>
        <v>103527.61804100829</v>
      </c>
      <c r="T34" s="6">
        <f t="shared" si="3"/>
        <v>103479.38255076474</v>
      </c>
      <c r="U34" s="7">
        <f t="shared" si="4"/>
        <v>103431.50691083597</v>
      </c>
      <c r="V34" s="8">
        <f t="shared" si="5"/>
        <v>103383.99033051477</v>
      </c>
      <c r="W34" s="6">
        <f t="shared" si="6"/>
        <v>103336.83202588088</v>
      </c>
      <c r="X34" s="7">
        <f t="shared" si="7"/>
        <v>103290.03121976854</v>
      </c>
      <c r="Y34" s="8">
        <f t="shared" si="8"/>
        <v>103243.58714173398</v>
      </c>
      <c r="Z34" s="6">
        <f t="shared" si="9"/>
        <v>103197.49902802362</v>
      </c>
      <c r="AA34" s="7">
        <f t="shared" si="10"/>
        <v>103151.7661215422</v>
      </c>
      <c r="AB34" s="8">
        <f t="shared" si="11"/>
        <v>103106.38767182161</v>
      </c>
      <c r="AC34" s="27">
        <f t="shared" si="12"/>
        <v>8.0192517948671593</v>
      </c>
      <c r="AD34" s="13">
        <f t="shared" si="13"/>
        <v>15.819047746132128</v>
      </c>
      <c r="AE34" s="14">
        <f t="shared" si="14"/>
        <v>23.400788281236601</v>
      </c>
      <c r="AF34" s="27">
        <f t="shared" si="15"/>
        <v>30.765840569893044</v>
      </c>
      <c r="AG34" s="14">
        <f t="shared" si="16"/>
        <v>37.915538947107052</v>
      </c>
    </row>
    <row r="35" spans="1:33" x14ac:dyDescent="0.4">
      <c r="A35" s="47">
        <v>31</v>
      </c>
      <c r="B35" s="22">
        <f t="shared" si="24"/>
        <v>194160.40264103567</v>
      </c>
      <c r="C35" s="6">
        <f t="shared" si="24"/>
        <v>193598.34963489437</v>
      </c>
      <c r="D35" s="7">
        <f t="shared" si="24"/>
        <v>193040.12762000776</v>
      </c>
      <c r="E35" s="8">
        <f t="shared" si="24"/>
        <v>192485.7001664892</v>
      </c>
      <c r="F35" s="6">
        <f t="shared" si="24"/>
        <v>191935.03130974551</v>
      </c>
      <c r="G35" s="7">
        <f t="shared" si="24"/>
        <v>191388.08554309429</v>
      </c>
      <c r="H35" s="8">
        <f t="shared" si="24"/>
        <v>190844.82781052176</v>
      </c>
      <c r="I35" s="6">
        <f t="shared" si="24"/>
        <v>190305.22349957764</v>
      </c>
      <c r="J35" s="7">
        <f t="shared" si="24"/>
        <v>189769.23843440393</v>
      </c>
      <c r="K35" s="8">
        <f t="shared" si="24"/>
        <v>189236.83886889499</v>
      </c>
      <c r="L35" s="27">
        <f t="shared" si="18"/>
        <v>93.462442335669039</v>
      </c>
      <c r="M35" s="13">
        <f t="shared" si="19"/>
        <v>184.60455170108617</v>
      </c>
      <c r="N35" s="14">
        <f t="shared" si="20"/>
        <v>273.49041204301102</v>
      </c>
      <c r="O35" s="27">
        <f t="shared" si="21"/>
        <v>360.18188700527026</v>
      </c>
      <c r="P35" s="14">
        <f t="shared" si="22"/>
        <v>444.73871293277625</v>
      </c>
      <c r="R35" s="47">
        <v>76</v>
      </c>
      <c r="S35" s="22">
        <f t="shared" si="2"/>
        <v>103061.36293498983</v>
      </c>
      <c r="T35" s="6">
        <f t="shared" si="3"/>
        <v>103016.69117374004</v>
      </c>
      <c r="U35" s="7">
        <f t="shared" si="4"/>
        <v>102972.37165730055</v>
      </c>
      <c r="V35" s="8">
        <f t="shared" si="5"/>
        <v>102928.40366140446</v>
      </c>
      <c r="W35" s="6">
        <f t="shared" si="6"/>
        <v>102884.78646825993</v>
      </c>
      <c r="X35" s="7">
        <f t="shared" si="7"/>
        <v>102841.51936652086</v>
      </c>
      <c r="Y35" s="8">
        <f t="shared" si="8"/>
        <v>102798.60165125759</v>
      </c>
      <c r="Z35" s="6">
        <f t="shared" si="9"/>
        <v>102756.03262392805</v>
      </c>
      <c r="AA35" s="7">
        <f t="shared" si="10"/>
        <v>102713.81159234938</v>
      </c>
      <c r="AB35" s="8">
        <f t="shared" si="11"/>
        <v>102671.93787066948</v>
      </c>
      <c r="AC35" s="27">
        <f t="shared" si="12"/>
        <v>7.4257199013645732</v>
      </c>
      <c r="AD35" s="13">
        <f t="shared" si="13"/>
        <v>14.636593682842431</v>
      </c>
      <c r="AE35" s="14">
        <f t="shared" si="14"/>
        <v>21.633903337249649</v>
      </c>
      <c r="AF35" s="27">
        <f t="shared" si="15"/>
        <v>28.418899108288315</v>
      </c>
      <c r="AG35" s="14">
        <f t="shared" si="16"/>
        <v>34.992799871895841</v>
      </c>
    </row>
    <row r="36" spans="1:33" x14ac:dyDescent="0.4">
      <c r="A36" s="47">
        <v>32</v>
      </c>
      <c r="B36" s="22">
        <f t="shared" si="24"/>
        <v>188707.99147998585</v>
      </c>
      <c r="C36" s="6">
        <f t="shared" si="24"/>
        <v>188182.6633610659</v>
      </c>
      <c r="D36" s="7">
        <f t="shared" si="24"/>
        <v>187660.82201551556</v>
      </c>
      <c r="E36" s="8">
        <f t="shared" si="24"/>
        <v>187142.43535036274</v>
      </c>
      <c r="F36" s="6">
        <f t="shared" si="24"/>
        <v>186627.47167005672</v>
      </c>
      <c r="G36" s="7">
        <f t="shared" si="24"/>
        <v>186115.89967035779</v>
      </c>
      <c r="H36" s="8">
        <f t="shared" si="24"/>
        <v>185607.68843233801</v>
      </c>
      <c r="I36" s="6">
        <f t="shared" si="24"/>
        <v>185102.80741649331</v>
      </c>
      <c r="J36" s="7">
        <f t="shared" si="24"/>
        <v>184601.2264569627</v>
      </c>
      <c r="K36" s="8">
        <f t="shared" si="24"/>
        <v>184102.91575585279</v>
      </c>
      <c r="L36" s="27">
        <f t="shared" si="18"/>
        <v>87.360777926576702</v>
      </c>
      <c r="M36" s="13">
        <f t="shared" si="19"/>
        <v>172.60910095777217</v>
      </c>
      <c r="N36" s="14">
        <f t="shared" si="20"/>
        <v>255.80145990222809</v>
      </c>
      <c r="O36" s="27">
        <f t="shared" si="21"/>
        <v>336.99244691451531</v>
      </c>
      <c r="P36" s="14">
        <f t="shared" si="22"/>
        <v>416.23483262371519</v>
      </c>
      <c r="R36" s="47">
        <v>77</v>
      </c>
      <c r="S36" s="22">
        <f t="shared" si="2"/>
        <v>102630.41077933916</v>
      </c>
      <c r="T36" s="6">
        <f t="shared" si="3"/>
        <v>102589.22964508443</v>
      </c>
      <c r="U36" s="7">
        <f t="shared" si="4"/>
        <v>102548.39380087922</v>
      </c>
      <c r="V36" s="8">
        <f t="shared" si="5"/>
        <v>102507.9025859182</v>
      </c>
      <c r="W36" s="6">
        <f t="shared" si="6"/>
        <v>102467.75534559003</v>
      </c>
      <c r="X36" s="7">
        <f t="shared" si="7"/>
        <v>102427.95143145091</v>
      </c>
      <c r="Y36" s="8">
        <f t="shared" si="8"/>
        <v>102388.49020119834</v>
      </c>
      <c r="Z36" s="6">
        <f t="shared" si="9"/>
        <v>102349.37101864508</v>
      </c>
      <c r="AA36" s="7">
        <f t="shared" si="10"/>
        <v>102310.59325369367</v>
      </c>
      <c r="AB36" s="8">
        <f t="shared" si="11"/>
        <v>102272.15628231094</v>
      </c>
      <c r="AC36" s="27">
        <f t="shared" si="12"/>
        <v>6.8443355034432898</v>
      </c>
      <c r="AD36" s="13">
        <f t="shared" si="13"/>
        <v>13.478038638368162</v>
      </c>
      <c r="AE36" s="14">
        <f t="shared" si="14"/>
        <v>19.902278223413305</v>
      </c>
      <c r="AF36" s="27">
        <f t="shared" si="15"/>
        <v>26.118192686535622</v>
      </c>
      <c r="AG36" s="14">
        <f t="shared" si="16"/>
        <v>32.126890407664177</v>
      </c>
    </row>
    <row r="37" spans="1:33" x14ac:dyDescent="0.4">
      <c r="A37" s="47">
        <v>33</v>
      </c>
      <c r="B37" s="22">
        <f t="shared" si="24"/>
        <v>183607.84587766632</v>
      </c>
      <c r="C37" s="6">
        <f t="shared" si="24"/>
        <v>183115.98774383051</v>
      </c>
      <c r="D37" s="7">
        <f t="shared" si="24"/>
        <v>182627.31262732536</v>
      </c>
      <c r="E37" s="8">
        <f t="shared" si="24"/>
        <v>182141.79214740815</v>
      </c>
      <c r="F37" s="6">
        <f t="shared" si="24"/>
        <v>181659.39826443297</v>
      </c>
      <c r="G37" s="7">
        <f t="shared" si="24"/>
        <v>181180.10327476292</v>
      </c>
      <c r="H37" s="8">
        <f t="shared" si="24"/>
        <v>180703.87980577344</v>
      </c>
      <c r="I37" s="6">
        <f t="shared" si="24"/>
        <v>180230.7008109442</v>
      </c>
      <c r="J37" s="7">
        <f t="shared" si="24"/>
        <v>179760.53956503855</v>
      </c>
      <c r="K37" s="8">
        <f t="shared" si="24"/>
        <v>179293.36965936789</v>
      </c>
      <c r="L37" s="27">
        <f t="shared" si="18"/>
        <v>81.799345446605003</v>
      </c>
      <c r="M37" s="13">
        <f t="shared" si="19"/>
        <v>161.66974389346433</v>
      </c>
      <c r="N37" s="14">
        <f t="shared" si="20"/>
        <v>239.66118163811552</v>
      </c>
      <c r="O37" s="27">
        <f t="shared" si="21"/>
        <v>315.82201361361513</v>
      </c>
      <c r="P37" s="14">
        <f t="shared" si="22"/>
        <v>390.19902771438865</v>
      </c>
      <c r="R37" s="47">
        <v>78</v>
      </c>
      <c r="S37" s="22">
        <f t="shared" si="2"/>
        <v>102234.05948650293</v>
      </c>
      <c r="T37" s="6">
        <f t="shared" si="3"/>
        <v>102196.3022542901</v>
      </c>
      <c r="U37" s="7">
        <f t="shared" si="4"/>
        <v>102158.88397968275</v>
      </c>
      <c r="V37" s="8">
        <f t="shared" si="5"/>
        <v>102121.80406265674</v>
      </c>
      <c r="W37" s="6">
        <f t="shared" si="6"/>
        <v>102085.06190912946</v>
      </c>
      <c r="X37" s="7">
        <f t="shared" si="7"/>
        <v>102048.65693093617</v>
      </c>
      <c r="Y37" s="8">
        <f t="shared" si="8"/>
        <v>102012.58854580634</v>
      </c>
      <c r="Z37" s="6">
        <f t="shared" si="9"/>
        <v>101976.8561773407</v>
      </c>
      <c r="AA37" s="7">
        <f t="shared" si="10"/>
        <v>101941.45925498796</v>
      </c>
      <c r="AB37" s="8">
        <f t="shared" si="11"/>
        <v>101906.39721402247</v>
      </c>
      <c r="AC37" s="27">
        <f t="shared" si="12"/>
        <v>6.2740373412871122</v>
      </c>
      <c r="AD37" s="13">
        <f t="shared" si="13"/>
        <v>12.341277294257452</v>
      </c>
      <c r="AE37" s="14">
        <f t="shared" si="14"/>
        <v>18.202780234207239</v>
      </c>
      <c r="AF37" s="27">
        <f t="shared" si="15"/>
        <v>23.859577364553843</v>
      </c>
      <c r="AG37" s="14">
        <f t="shared" si="16"/>
        <v>29.31267102342099</v>
      </c>
    </row>
    <row r="38" spans="1:33" x14ac:dyDescent="0.4">
      <c r="A38" s="47">
        <v>34</v>
      </c>
      <c r="B38" s="22">
        <f t="shared" si="24"/>
        <v>178829.16499714003</v>
      </c>
      <c r="C38" s="6">
        <f t="shared" si="24"/>
        <v>178367.89978888939</v>
      </c>
      <c r="D38" s="7">
        <f t="shared" si="24"/>
        <v>177909.54854798672</v>
      </c>
      <c r="E38" s="8">
        <f t="shared" si="24"/>
        <v>177454.08608622849</v>
      </c>
      <c r="F38" s="6">
        <f t="shared" si="24"/>
        <v>177001.48750950216</v>
      </c>
      <c r="G38" s="7">
        <f t="shared" si="24"/>
        <v>176551.72821352759</v>
      </c>
      <c r="H38" s="8">
        <f t="shared" si="24"/>
        <v>176104.78387967206</v>
      </c>
      <c r="I38" s="6">
        <f t="shared" si="24"/>
        <v>175660.6304708375</v>
      </c>
      <c r="J38" s="7">
        <f t="shared" si="24"/>
        <v>175219.24422741894</v>
      </c>
      <c r="K38" s="8">
        <f t="shared" si="24"/>
        <v>174780.60166333214</v>
      </c>
      <c r="L38" s="27">
        <f t="shared" si="18"/>
        <v>76.715491541559459</v>
      </c>
      <c r="M38" s="13">
        <f t="shared" si="19"/>
        <v>151.66463135933373</v>
      </c>
      <c r="N38" s="14">
        <f t="shared" si="20"/>
        <v>224.89180771492465</v>
      </c>
      <c r="O38" s="27">
        <f t="shared" si="21"/>
        <v>296.44000085600055</v>
      </c>
      <c r="P38" s="14">
        <f t="shared" si="22"/>
        <v>366.3508369508927</v>
      </c>
      <c r="R38" s="47">
        <v>79</v>
      </c>
      <c r="S38" s="22">
        <f t="shared" si="2"/>
        <v>101871.66949552142</v>
      </c>
      <c r="T38" s="6">
        <f t="shared" si="3"/>
        <v>101837.27554634301</v>
      </c>
      <c r="U38" s="7">
        <f t="shared" si="4"/>
        <v>101803.21481910424</v>
      </c>
      <c r="V38" s="8">
        <f t="shared" si="5"/>
        <v>101769.48677215941</v>
      </c>
      <c r="W38" s="6">
        <f t="shared" si="6"/>
        <v>101736.09086957858</v>
      </c>
      <c r="X38" s="7">
        <f t="shared" si="7"/>
        <v>101703.02658112656</v>
      </c>
      <c r="Y38" s="8">
        <f t="shared" si="8"/>
        <v>101670.29338224178</v>
      </c>
      <c r="Z38" s="6">
        <f t="shared" si="9"/>
        <v>101637.8907540158</v>
      </c>
      <c r="AA38" s="7">
        <f t="shared" si="10"/>
        <v>101605.8181831728</v>
      </c>
      <c r="AB38" s="8">
        <f t="shared" si="11"/>
        <v>101574.07516204932</v>
      </c>
      <c r="AC38" s="27">
        <f t="shared" si="12"/>
        <v>5.7138091778160742</v>
      </c>
      <c r="AD38" s="13">
        <f t="shared" si="13"/>
        <v>11.224292624192458</v>
      </c>
      <c r="AE38" s="14">
        <f t="shared" si="14"/>
        <v>16.53240650884436</v>
      </c>
      <c r="AF38" s="27">
        <f t="shared" si="15"/>
        <v>21.639078918065934</v>
      </c>
      <c r="AG38" s="14">
        <f t="shared" si="16"/>
        <v>26.545210127578684</v>
      </c>
    </row>
    <row r="39" spans="1:33" x14ac:dyDescent="0.4">
      <c r="A39" s="47">
        <v>35</v>
      </c>
      <c r="B39" s="22">
        <f t="shared" si="24"/>
        <v>174344.67956210981</v>
      </c>
      <c r="C39" s="6">
        <f t="shared" si="24"/>
        <v>173911.45497306407</v>
      </c>
      <c r="D39" s="7">
        <f t="shared" si="24"/>
        <v>173480.90520751459</v>
      </c>
      <c r="E39" s="8">
        <f t="shared" si="24"/>
        <v>173053.00783508093</v>
      </c>
      <c r="F39" s="6">
        <f t="shared" si="24"/>
        <v>172627.74068003736</v>
      </c>
      <c r="G39" s="7">
        <f t="shared" si="24"/>
        <v>172205.08181772995</v>
      </c>
      <c r="H39" s="8">
        <f t="shared" si="24"/>
        <v>171785.00957105341</v>
      </c>
      <c r="I39" s="6">
        <f t="shared" si="24"/>
        <v>171367.50250698748</v>
      </c>
      <c r="J39" s="7">
        <f t="shared" si="24"/>
        <v>170952.53943319159</v>
      </c>
      <c r="K39" s="8">
        <f t="shared" si="24"/>
        <v>170540.0993946557</v>
      </c>
      <c r="L39" s="27">
        <f t="shared" si="18"/>
        <v>72.055357882345561</v>
      </c>
      <c r="M39" s="13">
        <f t="shared" si="19"/>
        <v>142.48893152321398</v>
      </c>
      <c r="N39" s="14">
        <f t="shared" si="20"/>
        <v>211.34027005271128</v>
      </c>
      <c r="O39" s="27">
        <f t="shared" si="21"/>
        <v>278.64770219720231</v>
      </c>
      <c r="P39" s="14">
        <f t="shared" si="22"/>
        <v>344.44838172873278</v>
      </c>
      <c r="R39" s="47">
        <v>80</v>
      </c>
      <c r="S39" s="22">
        <f t="shared" si="2"/>
        <v>101542.66118857451</v>
      </c>
      <c r="T39" s="6">
        <f t="shared" si="3"/>
        <v>101511.57576625019</v>
      </c>
      <c r="U39" s="7">
        <f t="shared" si="4"/>
        <v>101480.81840413158</v>
      </c>
      <c r="V39" s="8">
        <f t="shared" si="5"/>
        <v>101450.38861680802</v>
      </c>
      <c r="W39" s="6">
        <f t="shared" si="6"/>
        <v>101420.28592438386</v>
      </c>
      <c r="X39" s="7">
        <f t="shared" si="7"/>
        <v>101390.5098524599</v>
      </c>
      <c r="Y39" s="8">
        <f t="shared" si="8"/>
        <v>101361.05993211473</v>
      </c>
      <c r="Z39" s="6">
        <f t="shared" si="9"/>
        <v>101331.93569988648</v>
      </c>
      <c r="AA39" s="7">
        <f t="shared" si="10"/>
        <v>101303.13669775479</v>
      </c>
      <c r="AB39" s="8">
        <f t="shared" si="11"/>
        <v>101274.66247312295</v>
      </c>
      <c r="AC39" s="27">
        <f t="shared" si="12"/>
        <v>5.1626751460080413</v>
      </c>
      <c r="AD39" s="13">
        <f t="shared" si="13"/>
        <v>10.125146707185195</v>
      </c>
      <c r="AE39" s="14">
        <f t="shared" si="14"/>
        <v>14.888270424511575</v>
      </c>
      <c r="AF39" s="27">
        <f t="shared" si="15"/>
        <v>19.452874921878902</v>
      </c>
      <c r="AG39" s="14">
        <f t="shared" si="16"/>
        <v>23.819761947206644</v>
      </c>
    </row>
    <row r="40" spans="1:33" x14ac:dyDescent="0.4">
      <c r="A40" s="47">
        <v>36</v>
      </c>
      <c r="B40" s="22">
        <f t="shared" si="24"/>
        <v>170130.16167040798</v>
      </c>
      <c r="C40" s="6">
        <f t="shared" si="24"/>
        <v>169722.70577027655</v>
      </c>
      <c r="D40" s="7">
        <f t="shared" si="24"/>
        <v>169317.71143170499</v>
      </c>
      <c r="E40" s="8">
        <f t="shared" si="24"/>
        <v>168915.1586166207</v>
      </c>
      <c r="F40" s="6">
        <f t="shared" si="24"/>
        <v>168515.02750835475</v>
      </c>
      <c r="G40" s="7">
        <f t="shared" si="24"/>
        <v>168117.2985086125</v>
      </c>
      <c r="H40" s="8">
        <f t="shared" si="24"/>
        <v>167721.95223449371</v>
      </c>
      <c r="I40" s="6">
        <f t="shared" si="24"/>
        <v>167328.96951556159</v>
      </c>
      <c r="J40" s="7">
        <f t="shared" si="24"/>
        <v>166938.33139095959</v>
      </c>
      <c r="K40" s="8">
        <f t="shared" si="24"/>
        <v>166550.01910657491</v>
      </c>
      <c r="L40" s="27">
        <f t="shared" si="18"/>
        <v>67.772439118270995</v>
      </c>
      <c r="M40" s="13">
        <f t="shared" si="19"/>
        <v>134.05205345324066</v>
      </c>
      <c r="N40" s="14">
        <f t="shared" si="20"/>
        <v>198.87419161434082</v>
      </c>
      <c r="O40" s="27">
        <f t="shared" si="21"/>
        <v>262.2731401730598</v>
      </c>
      <c r="P40" s="14">
        <f t="shared" si="22"/>
        <v>324.28216214401982</v>
      </c>
      <c r="R40" s="47">
        <v>81</v>
      </c>
      <c r="S40" s="22">
        <f t="shared" si="2"/>
        <v>101246.51257880029</v>
      </c>
      <c r="T40" s="6">
        <f t="shared" si="3"/>
        <v>101218.68657298488</v>
      </c>
      <c r="U40" s="7">
        <f t="shared" si="4"/>
        <v>101191.18401924626</v>
      </c>
      <c r="V40" s="8">
        <f t="shared" si="5"/>
        <v>101164.00448650862</v>
      </c>
      <c r="W40" s="6">
        <f t="shared" si="6"/>
        <v>101137.14754903407</v>
      </c>
      <c r="X40" s="7">
        <f t="shared" si="7"/>
        <v>101110.6127864062</v>
      </c>
      <c r="Y40" s="8">
        <f t="shared" si="8"/>
        <v>101084.39978351371</v>
      </c>
      <c r="Z40" s="6">
        <f t="shared" si="9"/>
        <v>101058.50813053448</v>
      </c>
      <c r="AA40" s="7">
        <f t="shared" si="10"/>
        <v>101032.93742291974</v>
      </c>
      <c r="AB40" s="8">
        <f t="shared" si="11"/>
        <v>101007.68726137844</v>
      </c>
      <c r="AC40" s="27">
        <f t="shared" si="12"/>
        <v>4.6196954041206482</v>
      </c>
      <c r="AD40" s="13">
        <f t="shared" si="13"/>
        <v>9.0419721423604642</v>
      </c>
      <c r="AE40" s="14">
        <f t="shared" si="14"/>
        <v>13.267588871176486</v>
      </c>
      <c r="AF40" s="27">
        <f t="shared" si="15"/>
        <v>17.297277981308071</v>
      </c>
      <c r="AG40" s="14">
        <f t="shared" si="16"/>
        <v>21.131745808934284</v>
      </c>
    </row>
    <row r="41" spans="1:33" x14ac:dyDescent="0.4">
      <c r="A41" s="47">
        <v>37</v>
      </c>
      <c r="B41" s="22">
        <f t="shared" si="24"/>
        <v>166164.01411224832</v>
      </c>
      <c r="C41" s="6">
        <f t="shared" si="24"/>
        <v>165780.29805902892</v>
      </c>
      <c r="D41" s="7">
        <f t="shared" si="24"/>
        <v>165398.85279647334</v>
      </c>
      <c r="E41" s="8">
        <f t="shared" si="24"/>
        <v>165019.66036998807</v>
      </c>
      <c r="F41" s="6">
        <f t="shared" si="24"/>
        <v>164642.70301821493</v>
      </c>
      <c r="G41" s="7">
        <f t="shared" si="24"/>
        <v>164267.96317045816</v>
      </c>
      <c r="H41" s="8">
        <f t="shared" si="24"/>
        <v>163895.42344415234</v>
      </c>
      <c r="I41" s="6">
        <f t="shared" si="24"/>
        <v>163525.06664237112</v>
      </c>
      <c r="J41" s="7">
        <f t="shared" si="24"/>
        <v>163156.87575137502</v>
      </c>
      <c r="K41" s="8">
        <f t="shared" si="24"/>
        <v>162790.83393819837</v>
      </c>
      <c r="L41" s="27">
        <f t="shared" si="18"/>
        <v>63.826409268771386</v>
      </c>
      <c r="M41" s="13">
        <f t="shared" si="19"/>
        <v>126.27538504895347</v>
      </c>
      <c r="N41" s="14">
        <f t="shared" si="20"/>
        <v>187.37861541022176</v>
      </c>
      <c r="O41" s="27">
        <f t="shared" si="21"/>
        <v>247.1668606867006</v>
      </c>
      <c r="P41" s="14">
        <f t="shared" si="22"/>
        <v>305.66998620434606</v>
      </c>
      <c r="R41" s="47">
        <v>82</v>
      </c>
      <c r="S41" s="22">
        <f t="shared" si="2"/>
        <v>100982.75725186181</v>
      </c>
      <c r="T41" s="6">
        <f t="shared" si="3"/>
        <v>100958.14700554837</v>
      </c>
      <c r="U41" s="7">
        <f t="shared" si="4"/>
        <v>100933.85613882882</v>
      </c>
      <c r="V41" s="8">
        <f t="shared" si="5"/>
        <v>100909.88427329125</v>
      </c>
      <c r="W41" s="6">
        <f t="shared" si="6"/>
        <v>100886.23103570683</v>
      </c>
      <c r="X41" s="7">
        <f t="shared" si="7"/>
        <v>100862.89605801528</v>
      </c>
      <c r="Y41" s="8">
        <f t="shared" si="8"/>
        <v>100839.87897731084</v>
      </c>
      <c r="Z41" s="6">
        <f t="shared" si="9"/>
        <v>100817.1794358284</v>
      </c>
      <c r="AA41" s="7">
        <f t="shared" si="10"/>
        <v>100794.79708092973</v>
      </c>
      <c r="AB41" s="8">
        <f t="shared" si="11"/>
        <v>100772.73156509009</v>
      </c>
      <c r="AC41" s="27">
        <f t="shared" si="12"/>
        <v>4.083962061580678</v>
      </c>
      <c r="AD41" s="13">
        <f t="shared" si="13"/>
        <v>7.9729639921843045</v>
      </c>
      <c r="AE41" s="14">
        <f t="shared" si="14"/>
        <v>11.667670300041209</v>
      </c>
      <c r="AF41" s="27">
        <f t="shared" si="15"/>
        <v>15.168719970286475</v>
      </c>
      <c r="AG41" s="14">
        <f t="shared" si="16"/>
        <v>18.476726647724718</v>
      </c>
    </row>
    <row r="42" spans="1:33" x14ac:dyDescent="0.4">
      <c r="A42" s="47">
        <v>38</v>
      </c>
      <c r="B42" s="22">
        <f t="shared" si="24"/>
        <v>162426.9245482744</v>
      </c>
      <c r="C42" s="6">
        <f t="shared" si="24"/>
        <v>162065.13110309761</v>
      </c>
      <c r="D42" s="7">
        <f t="shared" si="24"/>
        <v>161705.43729792276</v>
      </c>
      <c r="E42" s="8">
        <f t="shared" si="24"/>
        <v>161347.82699950022</v>
      </c>
      <c r="F42" s="6">
        <f t="shared" si="24"/>
        <v>160992.28424384643</v>
      </c>
      <c r="G42" s="7">
        <f t="shared" si="24"/>
        <v>160638.79323404949</v>
      </c>
      <c r="H42" s="8">
        <f t="shared" si="24"/>
        <v>160287.33833810838</v>
      </c>
      <c r="I42" s="6">
        <f t="shared" si="24"/>
        <v>159937.90408680629</v>
      </c>
      <c r="J42" s="7">
        <f t="shared" si="24"/>
        <v>159590.47517161618</v>
      </c>
      <c r="K42" s="8">
        <f t="shared" si="24"/>
        <v>159245.03644263931</v>
      </c>
      <c r="L42" s="27">
        <f t="shared" si="18"/>
        <v>60.18216092431976</v>
      </c>
      <c r="M42" s="13">
        <f t="shared" si="19"/>
        <v>119.09043922887213</v>
      </c>
      <c r="N42" s="14">
        <f t="shared" si="20"/>
        <v>176.75332111164607</v>
      </c>
      <c r="O42" s="27">
        <f t="shared" si="21"/>
        <v>233.1984794321088</v>
      </c>
      <c r="P42" s="14">
        <f t="shared" si="22"/>
        <v>288.45280166343582</v>
      </c>
      <c r="R42" s="47">
        <v>83</v>
      </c>
      <c r="S42" s="22">
        <f t="shared" si="2"/>
        <v>100750.98254588484</v>
      </c>
      <c r="T42" s="6">
        <f t="shared" si="3"/>
        <v>100729.54968597645</v>
      </c>
      <c r="U42" s="7">
        <f t="shared" si="4"/>
        <v>100708.43265310161</v>
      </c>
      <c r="V42" s="8">
        <f t="shared" si="5"/>
        <v>100687.63112005852</v>
      </c>
      <c r="W42" s="6">
        <f t="shared" si="6"/>
        <v>100667.14476469444</v>
      </c>
      <c r="X42" s="7">
        <f t="shared" si="7"/>
        <v>100646.97326989351</v>
      </c>
      <c r="Y42" s="8">
        <f t="shared" si="8"/>
        <v>100627.11632356454</v>
      </c>
      <c r="Z42" s="6">
        <f t="shared" si="9"/>
        <v>100607.57361862921</v>
      </c>
      <c r="AA42" s="7">
        <f t="shared" si="10"/>
        <v>100588.34485301042</v>
      </c>
      <c r="AB42" s="8">
        <f t="shared" si="11"/>
        <v>100569.42972962087</v>
      </c>
      <c r="AC42" s="27">
        <f t="shared" si="12"/>
        <v>3.5545953415894473</v>
      </c>
      <c r="AD42" s="13">
        <f t="shared" si="13"/>
        <v>6.9163721874137991</v>
      </c>
      <c r="AE42" s="14">
        <f t="shared" si="14"/>
        <v>10.085903447241435</v>
      </c>
      <c r="AF42" s="27">
        <f t="shared" si="15"/>
        <v>13.063737147031134</v>
      </c>
      <c r="AG42" s="14">
        <f t="shared" si="16"/>
        <v>15.850396584568443</v>
      </c>
    </row>
    <row r="43" spans="1:33" x14ac:dyDescent="0.4">
      <c r="A43" s="47">
        <v>39</v>
      </c>
      <c r="B43" s="22">
        <f t="shared" si="24"/>
        <v>158901.57290657496</v>
      </c>
      <c r="C43" s="6">
        <f t="shared" si="24"/>
        <v>158560.06972472186</v>
      </c>
      <c r="D43" s="7">
        <f t="shared" si="24"/>
        <v>158220.51221100971</v>
      </c>
      <c r="E43" s="8">
        <f t="shared" si="24"/>
        <v>157882.88583006113</v>
      </c>
      <c r="F43" s="6">
        <f t="shared" si="24"/>
        <v>157547.17619528293</v>
      </c>
      <c r="G43" s="7">
        <f t="shared" si="24"/>
        <v>157213.36906698643</v>
      </c>
      <c r="H43" s="8">
        <f t="shared" si="24"/>
        <v>156881.45035053659</v>
      </c>
      <c r="I43" s="6">
        <f t="shared" si="24"/>
        <v>156551.40609452847</v>
      </c>
      <c r="J43" s="7">
        <f t="shared" si="24"/>
        <v>156223.22248899197</v>
      </c>
      <c r="K43" s="8">
        <f t="shared" si="24"/>
        <v>155896.88586362297</v>
      </c>
      <c r="L43" s="27">
        <f t="shared" si="18"/>
        <v>56.809014268505052</v>
      </c>
      <c r="M43" s="13">
        <f t="shared" si="19"/>
        <v>112.43732628151338</v>
      </c>
      <c r="N43" s="14">
        <f t="shared" si="20"/>
        <v>166.91061164812527</v>
      </c>
      <c r="O43" s="27">
        <f t="shared" si="21"/>
        <v>220.25383048719232</v>
      </c>
      <c r="P43" s="14">
        <f t="shared" si="22"/>
        <v>272.4912513973959</v>
      </c>
      <c r="R43" s="47">
        <v>84</v>
      </c>
      <c r="S43" s="22">
        <f t="shared" si="2"/>
        <v>100550.82795635164</v>
      </c>
      <c r="T43" s="6">
        <f t="shared" si="3"/>
        <v>100532.53924606125</v>
      </c>
      <c r="U43" s="7">
        <f t="shared" si="4"/>
        <v>100514.5633165647</v>
      </c>
      <c r="V43" s="8">
        <f t="shared" si="5"/>
        <v>100496.89989062282</v>
      </c>
      <c r="W43" s="6">
        <f t="shared" si="6"/>
        <v>100479.54869593181</v>
      </c>
      <c r="X43" s="7">
        <f t="shared" si="7"/>
        <v>100462.50946511282</v>
      </c>
      <c r="Y43" s="8">
        <f t="shared" si="8"/>
        <v>100445.78193570195</v>
      </c>
      <c r="Z43" s="6">
        <f t="shared" si="9"/>
        <v>100429.36585014037</v>
      </c>
      <c r="AA43" s="7">
        <f t="shared" si="10"/>
        <v>100413.26095576449</v>
      </c>
      <c r="AB43" s="8">
        <f t="shared" si="11"/>
        <v>100397.46700479639</v>
      </c>
      <c r="AC43" s="27">
        <f t="shared" si="12"/>
        <v>3.0307399494449783</v>
      </c>
      <c r="AD43" s="13">
        <f t="shared" si="13"/>
        <v>5.8704943325992645</v>
      </c>
      <c r="AE43" s="14">
        <f t="shared" si="14"/>
        <v>8.5197466424324375</v>
      </c>
      <c r="AF43" s="27">
        <f t="shared" si="15"/>
        <v>10.978956028584435</v>
      </c>
      <c r="AG43" s="14">
        <f t="shared" si="16"/>
        <v>13.248557427048581</v>
      </c>
    </row>
    <row r="44" spans="1:33" x14ac:dyDescent="0.4">
      <c r="A44" s="47">
        <v>40</v>
      </c>
      <c r="B44" s="22">
        <f t="shared" si="24"/>
        <v>155572.38268604127</v>
      </c>
      <c r="C44" s="6">
        <f t="shared" si="24"/>
        <v>155249.69956007463</v>
      </c>
      <c r="D44" s="7">
        <f t="shared" si="24"/>
        <v>154928.82322406859</v>
      </c>
      <c r="E44" s="8">
        <f t="shared" si="24"/>
        <v>154609.74054922099</v>
      </c>
      <c r="F44" s="6">
        <f t="shared" si="24"/>
        <v>154292.43853794175</v>
      </c>
      <c r="G44" s="7">
        <f t="shared" si="24"/>
        <v>153976.90432223663</v>
      </c>
      <c r="H44" s="8">
        <f t="shared" si="24"/>
        <v>153663.1251621152</v>
      </c>
      <c r="I44" s="6">
        <f t="shared" si="24"/>
        <v>153351.08844402191</v>
      </c>
      <c r="J44" s="7">
        <f t="shared" si="24"/>
        <v>153040.78167929073</v>
      </c>
      <c r="K44" s="8">
        <f t="shared" si="24"/>
        <v>152732.19250262185</v>
      </c>
      <c r="L44" s="27">
        <f t="shared" si="18"/>
        <v>53.680062460865884</v>
      </c>
      <c r="M44" s="13">
        <f t="shared" si="19"/>
        <v>106.26348840110768</v>
      </c>
      <c r="N44" s="14">
        <f t="shared" si="20"/>
        <v>157.77347800466669</v>
      </c>
      <c r="O44" s="27">
        <f t="shared" si="21"/>
        <v>208.23259998986759</v>
      </c>
      <c r="P44" s="14">
        <f t="shared" si="22"/>
        <v>257.66281224319755</v>
      </c>
      <c r="R44" s="47">
        <v>85</v>
      </c>
      <c r="S44" s="22">
        <f t="shared" si="2"/>
        <v>100381.98375433474</v>
      </c>
      <c r="T44" s="6">
        <f t="shared" si="3"/>
        <v>100366.81096634528</v>
      </c>
      <c r="U44" s="7">
        <f t="shared" si="4"/>
        <v>100351.94840765212</v>
      </c>
      <c r="V44" s="8">
        <f t="shared" si="5"/>
        <v>100337.39584992884</v>
      </c>
      <c r="W44" s="6">
        <f t="shared" si="6"/>
        <v>100323.15306969</v>
      </c>
      <c r="X44" s="7">
        <f t="shared" si="7"/>
        <v>100309.21984828256</v>
      </c>
      <c r="Y44" s="8">
        <f t="shared" si="8"/>
        <v>100295.59597187783</v>
      </c>
      <c r="Z44" s="6">
        <f t="shared" si="9"/>
        <v>100282.28123146336</v>
      </c>
      <c r="AA44" s="7">
        <f t="shared" si="10"/>
        <v>100269.2754228351</v>
      </c>
      <c r="AB44" s="8">
        <f t="shared" si="11"/>
        <v>100256.57834658974</v>
      </c>
      <c r="AC44" s="27">
        <f t="shared" si="12"/>
        <v>2.5115616179464268</v>
      </c>
      <c r="AD44" s="13">
        <f t="shared" si="13"/>
        <v>4.8336688558174501</v>
      </c>
      <c r="AE44" s="14">
        <f t="shared" si="14"/>
        <v>6.9667176188740996</v>
      </c>
      <c r="AF44" s="27">
        <f t="shared" si="15"/>
        <v>8.9110799146292266</v>
      </c>
      <c r="AG44" s="14">
        <f t="shared" si="16"/>
        <v>10.667103957426662</v>
      </c>
    </row>
    <row r="45" spans="1:33" x14ac:dyDescent="0.4">
      <c r="A45" s="47">
        <v>41</v>
      </c>
      <c r="B45" s="22">
        <f t="shared" si="24"/>
        <v>152425.30867058141</v>
      </c>
      <c r="C45" s="6">
        <f t="shared" si="24"/>
        <v>152120.11806012265</v>
      </c>
      <c r="D45" s="7">
        <f t="shared" si="24"/>
        <v>151816.60866712872</v>
      </c>
      <c r="E45" s="8">
        <f t="shared" si="24"/>
        <v>151514.76860497671</v>
      </c>
      <c r="F45" s="6">
        <f t="shared" si="24"/>
        <v>151214.58610312265</v>
      </c>
      <c r="G45" s="7">
        <f t="shared" ref="B45:K48" si="25">1/(SIN(RADIANS($A45+G$2)))*100000</f>
        <v>150916.0495057067</v>
      </c>
      <c r="H45" s="8">
        <f t="shared" si="25"/>
        <v>150619.14727017874</v>
      </c>
      <c r="I45" s="6">
        <f t="shared" si="25"/>
        <v>150323.86796594365</v>
      </c>
      <c r="J45" s="7">
        <f t="shared" si="25"/>
        <v>150030.20027302587</v>
      </c>
      <c r="K45" s="8">
        <f t="shared" si="25"/>
        <v>149738.13298075349</v>
      </c>
      <c r="L45" s="27">
        <f t="shared" si="18"/>
        <v>50.771627158448609</v>
      </c>
      <c r="M45" s="13">
        <f t="shared" si="19"/>
        <v>100.52264620886854</v>
      </c>
      <c r="N45" s="14">
        <f t="shared" si="20"/>
        <v>149.27407011850846</v>
      </c>
      <c r="O45" s="27">
        <f t="shared" si="21"/>
        <v>197.04635281389528</v>
      </c>
      <c r="P45" s="14">
        <f t="shared" si="22"/>
        <v>243.8594070073068</v>
      </c>
      <c r="R45" s="47">
        <v>86</v>
      </c>
      <c r="S45" s="22">
        <f t="shared" si="2"/>
        <v>100244.18980811723</v>
      </c>
      <c r="T45" s="6">
        <f t="shared" si="3"/>
        <v>100232.10961759339</v>
      </c>
      <c r="U45" s="7">
        <f t="shared" si="4"/>
        <v>100220.33758997302</v>
      </c>
      <c r="V45" s="8">
        <f t="shared" si="5"/>
        <v>100208.87354498269</v>
      </c>
      <c r="W45" s="6">
        <f t="shared" si="6"/>
        <v>100197.71730711422</v>
      </c>
      <c r="X45" s="7">
        <f t="shared" si="7"/>
        <v>100186.86870561793</v>
      </c>
      <c r="Y45" s="8">
        <f t="shared" si="8"/>
        <v>100176.32757449638</v>
      </c>
      <c r="Z45" s="6">
        <f t="shared" si="9"/>
        <v>100166.09375249807</v>
      </c>
      <c r="AA45" s="7">
        <f t="shared" si="10"/>
        <v>100156.16708311148</v>
      </c>
      <c r="AB45" s="8">
        <f t="shared" si="11"/>
        <v>100146.54741455917</v>
      </c>
      <c r="AC45" s="27">
        <f t="shared" si="12"/>
        <v>1.9962438033926446</v>
      </c>
      <c r="AD45" s="13">
        <f t="shared" si="13"/>
        <v>3.8042684501942858</v>
      </c>
      <c r="AE45" s="14">
        <f t="shared" si="14"/>
        <v>5.4243837474950851</v>
      </c>
      <c r="AF45" s="27">
        <f t="shared" si="15"/>
        <v>6.8568759583922656</v>
      </c>
      <c r="AG45" s="14">
        <f t="shared" si="16"/>
        <v>8.1020078822639334</v>
      </c>
    </row>
    <row r="46" spans="1:33" x14ac:dyDescent="0.4">
      <c r="A46" s="47">
        <v>42</v>
      </c>
      <c r="B46" s="22">
        <f t="shared" si="25"/>
        <v>149447.65498646087</v>
      </c>
      <c r="C46" s="6">
        <f t="shared" si="25"/>
        <v>149158.75529420984</v>
      </c>
      <c r="D46" s="7">
        <f t="shared" si="25"/>
        <v>148871.42301352922</v>
      </c>
      <c r="E46" s="8">
        <f t="shared" si="25"/>
        <v>148585.64735817179</v>
      </c>
      <c r="F46" s="6">
        <f t="shared" si="25"/>
        <v>148301.41764488962</v>
      </c>
      <c r="G46" s="7">
        <f t="shared" si="25"/>
        <v>148018.72329222612</v>
      </c>
      <c r="H46" s="8">
        <f t="shared" si="25"/>
        <v>147737.55381932517</v>
      </c>
      <c r="I46" s="6">
        <f t="shared" si="25"/>
        <v>147457.89884475735</v>
      </c>
      <c r="J46" s="7">
        <f t="shared" si="25"/>
        <v>147179.74808536228</v>
      </c>
      <c r="K46" s="8">
        <f t="shared" si="25"/>
        <v>146903.0913551074</v>
      </c>
      <c r="L46" s="27">
        <f t="shared" si="18"/>
        <v>48.062803493050524</v>
      </c>
      <c r="M46" s="13">
        <f t="shared" si="19"/>
        <v>95.173917620059001</v>
      </c>
      <c r="N46" s="14">
        <f t="shared" si="20"/>
        <v>141.35241687718553</v>
      </c>
      <c r="O46" s="27">
        <f t="shared" si="21"/>
        <v>186.61687936933959</v>
      </c>
      <c r="P46" s="14">
        <f t="shared" si="22"/>
        <v>230.98540226445039</v>
      </c>
      <c r="R46" s="47">
        <v>87</v>
      </c>
      <c r="S46" s="22">
        <f t="shared" si="2"/>
        <v>100137.23459979209</v>
      </c>
      <c r="T46" s="6">
        <f t="shared" si="3"/>
        <v>100128.22849648417</v>
      </c>
      <c r="U46" s="7">
        <f t="shared" si="4"/>
        <v>100119.52896702694</v>
      </c>
      <c r="V46" s="8">
        <f t="shared" si="5"/>
        <v>100111.13587852438</v>
      </c>
      <c r="W46" s="6">
        <f t="shared" si="6"/>
        <v>100103.04910278798</v>
      </c>
      <c r="X46" s="7">
        <f t="shared" si="7"/>
        <v>100095.268516332</v>
      </c>
      <c r="Y46" s="8">
        <f t="shared" si="8"/>
        <v>100087.79400036878</v>
      </c>
      <c r="Z46" s="6">
        <f t="shared" si="9"/>
        <v>100080.6254408044</v>
      </c>
      <c r="AA46" s="7">
        <f t="shared" si="10"/>
        <v>100073.76272823439</v>
      </c>
      <c r="AB46" s="8">
        <f t="shared" si="11"/>
        <v>100067.20575793952</v>
      </c>
      <c r="AC46" s="27">
        <f t="shared" si="12"/>
        <v>1.4839845073547622</v>
      </c>
      <c r="AD46" s="13">
        <f t="shared" si="13"/>
        <v>2.7806937583336548</v>
      </c>
      <c r="AE46" s="14">
        <f t="shared" si="14"/>
        <v>3.8903526222547953</v>
      </c>
      <c r="AF46" s="27">
        <f t="shared" si="15"/>
        <v>4.8131626889080508</v>
      </c>
      <c r="AG46" s="14">
        <f t="shared" si="16"/>
        <v>5.5493023250382976</v>
      </c>
    </row>
    <row r="47" spans="1:33" x14ac:dyDescent="0.4">
      <c r="A47" s="47">
        <v>43</v>
      </c>
      <c r="B47" s="22">
        <f t="shared" si="25"/>
        <v>146627.91856396248</v>
      </c>
      <c r="C47" s="6">
        <f t="shared" si="25"/>
        <v>146354.2197167901</v>
      </c>
      <c r="D47" s="7">
        <f t="shared" si="25"/>
        <v>146081.9849122513</v>
      </c>
      <c r="E47" s="8">
        <f t="shared" si="25"/>
        <v>145811.20434172658</v>
      </c>
      <c r="F47" s="6">
        <f t="shared" si="25"/>
        <v>145541.86828825163</v>
      </c>
      <c r="G47" s="7">
        <f t="shared" si="25"/>
        <v>145273.96712546819</v>
      </c>
      <c r="H47" s="8">
        <f t="shared" si="25"/>
        <v>145007.49131658871</v>
      </c>
      <c r="I47" s="6">
        <f t="shared" si="25"/>
        <v>144742.43141337598</v>
      </c>
      <c r="J47" s="7">
        <f t="shared" si="25"/>
        <v>144478.77805513615</v>
      </c>
      <c r="K47" s="8">
        <f t="shared" si="25"/>
        <v>144216.5219677258</v>
      </c>
      <c r="L47" s="27">
        <f t="shared" si="18"/>
        <v>45.535078090224488</v>
      </c>
      <c r="M47" s="13">
        <f t="shared" si="19"/>
        <v>90.181077564642692</v>
      </c>
      <c r="N47" s="14">
        <f t="shared" si="20"/>
        <v>133.95534988753207</v>
      </c>
      <c r="O47" s="27">
        <f t="shared" si="21"/>
        <v>176.87480450945259</v>
      </c>
      <c r="P47" s="14">
        <f t="shared" si="22"/>
        <v>218.95592230903094</v>
      </c>
      <c r="R47" s="47">
        <v>88</v>
      </c>
      <c r="S47" s="22">
        <f t="shared" si="2"/>
        <v>100060.95442988217</v>
      </c>
      <c r="T47" s="6">
        <f t="shared" si="3"/>
        <v>100055.00864870241</v>
      </c>
      <c r="U47" s="7">
        <f t="shared" si="4"/>
        <v>100049.36832371443</v>
      </c>
      <c r="V47" s="8">
        <f t="shared" si="5"/>
        <v>100044.03336890333</v>
      </c>
      <c r="W47" s="6">
        <f t="shared" si="6"/>
        <v>100039.00370292172</v>
      </c>
      <c r="X47" s="7">
        <f t="shared" si="7"/>
        <v>100034.27924908679</v>
      </c>
      <c r="Y47" s="8">
        <f t="shared" si="8"/>
        <v>100029.85993537754</v>
      </c>
      <c r="Z47" s="6">
        <f t="shared" si="9"/>
        <v>100025.7456944319</v>
      </c>
      <c r="AA47" s="7">
        <f t="shared" si="10"/>
        <v>100021.93646354441</v>
      </c>
      <c r="AB47" s="8">
        <f t="shared" si="11"/>
        <v>100018.43218466378</v>
      </c>
      <c r="AC47" s="27">
        <f t="shared" si="12"/>
        <v>0.9739932009633776</v>
      </c>
      <c r="AD47" s="13">
        <f t="shared" si="13"/>
        <v>1.7613672533916542</v>
      </c>
      <c r="AE47" s="14">
        <f t="shared" si="14"/>
        <v>2.3622629282526759</v>
      </c>
      <c r="AF47" s="27">
        <f t="shared" si="15"/>
        <v>2.7767978939755267</v>
      </c>
      <c r="AG47" s="14">
        <f t="shared" si="16"/>
        <v>3.0050667495306698</v>
      </c>
    </row>
    <row r="48" spans="1:33" x14ac:dyDescent="0.4">
      <c r="A48" s="48">
        <v>44</v>
      </c>
      <c r="B48" s="23">
        <f t="shared" si="25"/>
        <v>143955.65396257263</v>
      </c>
      <c r="C48" s="9">
        <f t="shared" si="25"/>
        <v>143696.16493570941</v>
      </c>
      <c r="D48" s="10">
        <f t="shared" si="25"/>
        <v>143438.04586682099</v>
      </c>
      <c r="E48" s="11">
        <f t="shared" si="25"/>
        <v>143181.28781830429</v>
      </c>
      <c r="F48" s="9">
        <f t="shared" si="25"/>
        <v>142925.88193434116</v>
      </c>
      <c r="G48" s="10">
        <f t="shared" si="25"/>
        <v>142671.81943998352</v>
      </c>
      <c r="H48" s="11">
        <f t="shared" si="25"/>
        <v>142419.09164025093</v>
      </c>
      <c r="I48" s="9">
        <f t="shared" si="25"/>
        <v>142167.68991924042</v>
      </c>
      <c r="J48" s="10">
        <f t="shared" si="25"/>
        <v>141917.60573924813</v>
      </c>
      <c r="K48" s="11">
        <f t="shared" si="25"/>
        <v>141668.83063990244</v>
      </c>
      <c r="L48" s="28">
        <f t="shared" si="18"/>
        <v>43.172007027935251</v>
      </c>
      <c r="M48" s="16">
        <f t="shared" si="19"/>
        <v>85.511933398061956</v>
      </c>
      <c r="N48" s="17">
        <f t="shared" si="20"/>
        <v>127.03559475805559</v>
      </c>
      <c r="O48" s="28">
        <f t="shared" si="21"/>
        <v>167.75841209225837</v>
      </c>
      <c r="P48" s="17">
        <f t="shared" si="22"/>
        <v>207.69542344980255</v>
      </c>
      <c r="R48" s="47">
        <v>89</v>
      </c>
      <c r="S48" s="22">
        <f t="shared" si="2"/>
        <v>100015.23280439078</v>
      </c>
      <c r="T48" s="6">
        <f t="shared" si="3"/>
        <v>100012.33827397617</v>
      </c>
      <c r="U48" s="7">
        <f t="shared" si="4"/>
        <v>100009.74854931908</v>
      </c>
      <c r="V48" s="8">
        <f t="shared" si="5"/>
        <v>100007.46359096513</v>
      </c>
      <c r="W48" s="6">
        <f t="shared" si="6"/>
        <v>100005.48336410511</v>
      </c>
      <c r="X48" s="7">
        <f t="shared" si="7"/>
        <v>100003.8078385737</v>
      </c>
      <c r="Y48" s="8">
        <f t="shared" si="8"/>
        <v>100002.43698884823</v>
      </c>
      <c r="Z48" s="6">
        <f t="shared" si="9"/>
        <v>100001.37079404783</v>
      </c>
      <c r="AA48" s="7">
        <f t="shared" si="10"/>
        <v>100000.60923793263</v>
      </c>
      <c r="AB48" s="8">
        <f t="shared" si="11"/>
        <v>100000.1523089032</v>
      </c>
      <c r="AC48" s="27">
        <f t="shared" si="12"/>
        <v>0.46548782946774736</v>
      </c>
      <c r="AD48" s="13">
        <f t="shared" si="13"/>
        <v>0.74472727288230089</v>
      </c>
      <c r="AE48" s="14">
        <f t="shared" si="14"/>
        <v>0.83777552712490433</v>
      </c>
      <c r="AF48" s="27">
        <f t="shared" si="15"/>
        <v>0.74466677727650676</v>
      </c>
      <c r="AG48" s="14">
        <f t="shared" si="16"/>
        <v>0.46541220653671189</v>
      </c>
    </row>
    <row r="49" spans="18:33" x14ac:dyDescent="0.4">
      <c r="R49" s="48">
        <v>90</v>
      </c>
      <c r="S49" s="23">
        <f>1/(SIN(RADIANS($R49+B$2)))*100000</f>
        <v>100000</v>
      </c>
      <c r="T49" s="9"/>
      <c r="U49" s="10"/>
      <c r="V49" s="11"/>
      <c r="W49" s="9"/>
      <c r="X49" s="10"/>
      <c r="Y49" s="11"/>
      <c r="Z49" s="9"/>
      <c r="AA49" s="10"/>
      <c r="AB49" s="11"/>
      <c r="AC49" s="28"/>
      <c r="AD49" s="16"/>
      <c r="AE49" s="17"/>
      <c r="AF49" s="28"/>
      <c r="AG49" s="17"/>
    </row>
  </sheetData>
  <mergeCells count="6">
    <mergeCell ref="A1:P1"/>
    <mergeCell ref="R1:AG1"/>
    <mergeCell ref="A2:A3"/>
    <mergeCell ref="L2:P2"/>
    <mergeCell ref="R2:R3"/>
    <mergeCell ref="AC2:AG2"/>
  </mergeCells>
  <pageMargins left="0.7" right="0.7" top="0.75" bottom="0.75" header="0.3" footer="0.3"/>
  <pageSetup scale="6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3"/>
  <sheetViews>
    <sheetView zoomScaleNormal="100" workbookViewId="0">
      <selection sqref="A1:P1"/>
    </sheetView>
  </sheetViews>
  <sheetFormatPr defaultRowHeight="16.5" x14ac:dyDescent="0.4"/>
  <cols>
    <col min="1" max="1" width="3" style="49" customWidth="1"/>
    <col min="2" max="11" width="5.3984375" style="83" customWidth="1"/>
    <col min="12" max="16" width="4.09765625" style="83" customWidth="1"/>
    <col min="17" max="17" width="2.09765625" style="83" customWidth="1"/>
    <col min="18" max="18" width="3" style="83" customWidth="1"/>
    <col min="19" max="28" width="5.3984375" style="83" customWidth="1"/>
    <col min="29" max="33" width="4.09765625" style="83" customWidth="1"/>
    <col min="34" max="16384" width="8.796875" style="83"/>
  </cols>
  <sheetData>
    <row r="1" spans="1:34" x14ac:dyDescent="0.4">
      <c r="A1" s="245" t="s">
        <v>112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4"/>
      <c r="R1" s="245" t="s">
        <v>112</v>
      </c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</row>
    <row r="2" spans="1:34" ht="17.25" customHeight="1" x14ac:dyDescent="0.4">
      <c r="A2" s="246" t="s">
        <v>12</v>
      </c>
      <c r="B2" s="84">
        <v>0</v>
      </c>
      <c r="C2" s="86">
        <v>0.1</v>
      </c>
      <c r="D2" s="81">
        <v>0.2</v>
      </c>
      <c r="E2" s="91">
        <v>0.3</v>
      </c>
      <c r="F2" s="86">
        <v>0.4</v>
      </c>
      <c r="G2" s="81">
        <v>0.5</v>
      </c>
      <c r="H2" s="91">
        <v>0.6</v>
      </c>
      <c r="I2" s="86">
        <v>0.7</v>
      </c>
      <c r="J2" s="81">
        <v>0.8</v>
      </c>
      <c r="K2" s="91">
        <v>0.9</v>
      </c>
      <c r="L2" s="240" t="s">
        <v>1</v>
      </c>
      <c r="M2" s="241"/>
      <c r="N2" s="241"/>
      <c r="O2" s="241"/>
      <c r="P2" s="242"/>
      <c r="R2" s="246" t="s">
        <v>12</v>
      </c>
      <c r="S2" s="84">
        <v>0</v>
      </c>
      <c r="T2" s="86">
        <v>0.1</v>
      </c>
      <c r="U2" s="81">
        <v>0.2</v>
      </c>
      <c r="V2" s="91">
        <v>0.3</v>
      </c>
      <c r="W2" s="86">
        <v>0.4</v>
      </c>
      <c r="X2" s="81">
        <v>0.5</v>
      </c>
      <c r="Y2" s="91">
        <v>0.6</v>
      </c>
      <c r="Z2" s="86">
        <v>0.7</v>
      </c>
      <c r="AA2" s="81">
        <v>0.8</v>
      </c>
      <c r="AB2" s="91">
        <v>0.9</v>
      </c>
      <c r="AC2" s="240" t="s">
        <v>1</v>
      </c>
      <c r="AD2" s="241"/>
      <c r="AE2" s="241"/>
      <c r="AF2" s="241"/>
      <c r="AG2" s="242"/>
    </row>
    <row r="3" spans="1:34" x14ac:dyDescent="0.4">
      <c r="A3" s="247"/>
      <c r="B3" s="85" t="s">
        <v>2</v>
      </c>
      <c r="C3" s="87" t="s">
        <v>3</v>
      </c>
      <c r="D3" s="82" t="s">
        <v>4</v>
      </c>
      <c r="E3" s="92" t="s">
        <v>5</v>
      </c>
      <c r="F3" s="87" t="s">
        <v>6</v>
      </c>
      <c r="G3" s="82" t="s">
        <v>7</v>
      </c>
      <c r="H3" s="92" t="s">
        <v>8</v>
      </c>
      <c r="I3" s="87" t="s">
        <v>9</v>
      </c>
      <c r="J3" s="82" t="s">
        <v>10</v>
      </c>
      <c r="K3" s="92" t="s">
        <v>11</v>
      </c>
      <c r="L3" s="15">
        <v>1</v>
      </c>
      <c r="M3" s="94">
        <v>2</v>
      </c>
      <c r="N3" s="94">
        <v>3</v>
      </c>
      <c r="O3" s="15">
        <v>4</v>
      </c>
      <c r="P3" s="90">
        <v>5</v>
      </c>
      <c r="R3" s="247"/>
      <c r="S3" s="85" t="s">
        <v>2</v>
      </c>
      <c r="T3" s="87" t="s">
        <v>3</v>
      </c>
      <c r="U3" s="82" t="s">
        <v>4</v>
      </c>
      <c r="V3" s="92" t="s">
        <v>5</v>
      </c>
      <c r="W3" s="87" t="s">
        <v>6</v>
      </c>
      <c r="X3" s="82" t="s">
        <v>7</v>
      </c>
      <c r="Y3" s="92" t="s">
        <v>8</v>
      </c>
      <c r="Z3" s="87" t="s">
        <v>9</v>
      </c>
      <c r="AA3" s="82" t="s">
        <v>10</v>
      </c>
      <c r="AB3" s="92" t="s">
        <v>11</v>
      </c>
      <c r="AC3" s="15">
        <v>1</v>
      </c>
      <c r="AD3" s="94">
        <v>2</v>
      </c>
      <c r="AE3" s="94">
        <v>3</v>
      </c>
      <c r="AF3" s="15">
        <v>4</v>
      </c>
      <c r="AG3" s="90">
        <v>5</v>
      </c>
    </row>
    <row r="4" spans="1:34" x14ac:dyDescent="0.4">
      <c r="A4" s="46">
        <v>0</v>
      </c>
      <c r="B4" s="21">
        <f>1/(COS(RADIANS($A4+B$2)))*100000</f>
        <v>100000</v>
      </c>
      <c r="C4" s="50">
        <f t="shared" ref="C4:K19" si="0">1/(COS(RADIANS($A4+C$2)))*100000</f>
        <v>100000.1523089032</v>
      </c>
      <c r="D4" s="52">
        <f t="shared" si="0"/>
        <v>100000.60923793263</v>
      </c>
      <c r="E4" s="51">
        <f t="shared" si="0"/>
        <v>100001.37079404783</v>
      </c>
      <c r="F4" s="50">
        <f t="shared" si="0"/>
        <v>100002.43698884823</v>
      </c>
      <c r="G4" s="52">
        <f t="shared" si="0"/>
        <v>100003.8078385737</v>
      </c>
      <c r="H4" s="51">
        <f t="shared" si="0"/>
        <v>100005.48336410511</v>
      </c>
      <c r="I4" s="50">
        <f t="shared" si="0"/>
        <v>100007.46359096513</v>
      </c>
      <c r="J4" s="52">
        <f t="shared" si="0"/>
        <v>100009.74854931908</v>
      </c>
      <c r="K4" s="51">
        <f t="shared" si="0"/>
        <v>100012.33827397617</v>
      </c>
      <c r="L4" s="27">
        <f>ABS((1/(COS(RADIANS($A4+B$2+L$3*(1/6))))*10000)-(1/COS((RADIANS($A4+B$2)))*10000))</f>
        <v>4.2308124135161052E-2</v>
      </c>
      <c r="M4" s="25">
        <f t="shared" ref="M4:P4" si="1">ABS((1/(COS(RADIANS($A4+C$2+M$3*(1/6))))*10000)-(1/COS((RADIANS($A4+C$2)))*10000))</f>
        <v>0.2707778370622691</v>
      </c>
      <c r="N4" s="26">
        <f t="shared" si="1"/>
        <v>0.68543530324859603</v>
      </c>
      <c r="O4" s="24">
        <f t="shared" si="1"/>
        <v>1.2863296938357962</v>
      </c>
      <c r="P4" s="26">
        <f t="shared" si="1"/>
        <v>2.0735331998039328</v>
      </c>
      <c r="R4" s="47">
        <v>45</v>
      </c>
      <c r="S4" s="22">
        <f t="shared" ref="S4:S42" si="2">1/(COS(RADIANS($R4+B$2)))*100000</f>
        <v>141421.35623730949</v>
      </c>
      <c r="T4" s="6">
        <f t="shared" ref="T4:T42" si="3">1/(COS(RADIANS($R4+C$2)))*100000</f>
        <v>141668.83063990244</v>
      </c>
      <c r="U4" s="7">
        <f t="shared" ref="U4:U42" si="4">1/(COS(RADIANS($R4+D$2)))*100000</f>
        <v>141917.60573924813</v>
      </c>
      <c r="V4" s="8">
        <f t="shared" ref="V4:V42" si="5">1/(COS(RADIANS($R4+E$2)))*100000</f>
        <v>142167.68991924045</v>
      </c>
      <c r="W4" s="6">
        <f t="shared" ref="W4:W42" si="6">1/(COS(RADIANS($R4+F$2)))*100000</f>
        <v>142419.09164025093</v>
      </c>
      <c r="X4" s="7">
        <f t="shared" ref="X4:X42" si="7">1/(COS(RADIANS($R4+G$2)))*100000</f>
        <v>142671.81943998352</v>
      </c>
      <c r="Y4" s="8">
        <f t="shared" ref="Y4:Y42" si="8">1/(COS(RADIANS($R4+H$2)))*100000</f>
        <v>142925.88193434116</v>
      </c>
      <c r="Z4" s="6">
        <f t="shared" ref="Z4:Z42" si="9">1/(COS(RADIANS($R4+I$2)))*100000</f>
        <v>143181.28781830429</v>
      </c>
      <c r="AA4" s="7">
        <f t="shared" ref="AA4:AA42" si="10">1/(COS(RADIANS($R4+J$2)))*100000</f>
        <v>143438.04586682099</v>
      </c>
      <c r="AB4" s="8">
        <f t="shared" ref="AB4:AB42" si="11">1/(COS(RADIANS($R4+K$2)))*100000</f>
        <v>143696.16493570941</v>
      </c>
      <c r="AC4" s="27">
        <f t="shared" ref="AC4:AC45" si="12">ABS((1/(COS(RADIANS($R4+B$2+L$3*(1/6))))*10000)-(1/COS((RADIANS($R4+B$2)))*10000))</f>
        <v>41.317943100311822</v>
      </c>
      <c r="AD4" s="13">
        <f t="shared" ref="AD4:AD45" si="13">ABS((1/(COS(RADIANS($R4+C$2+M$3*(1/6))))*10000)-(1/COS((RADIANS($R4+C$2)))*10000))</f>
        <v>83.435583431983105</v>
      </c>
      <c r="AE4" s="14">
        <f t="shared" ref="AE4:AE45" si="14">ABS((1/(COS(RADIANS($R4+D$2+N$3*(1/6))))*10000)-(1/COS((RADIANS($R4+D$2)))*10000))</f>
        <v>126.36820790561615</v>
      </c>
      <c r="AF4" s="27">
        <f t="shared" ref="AF4:AF45" si="15">ABS((1/(COS(RADIANS($R4+E$2+O$3*(1/6))))*10000)-(1/COS((RADIANS($R4+E$2)))*10000))</f>
        <v>170.13149283942403</v>
      </c>
      <c r="AG4" s="14">
        <f t="shared" ref="AG4:AG45" si="16">ABS((1/(COS(RADIANS($R4+F$2+P$3*(1/6))))*10000)-(1/COS((RADIANS($R4+F$2)))*10000))</f>
        <v>214.74151591050941</v>
      </c>
      <c r="AH4" s="12"/>
    </row>
    <row r="5" spans="1:34" x14ac:dyDescent="0.4">
      <c r="A5" s="47">
        <v>1</v>
      </c>
      <c r="B5" s="22">
        <f t="shared" ref="B5:K43" si="17">1/(COS(RADIANS($A5+B$2)))*100000</f>
        <v>100015.23280439078</v>
      </c>
      <c r="C5" s="6">
        <f t="shared" si="0"/>
        <v>100018.43218466378</v>
      </c>
      <c r="D5" s="7">
        <f t="shared" si="0"/>
        <v>100021.93646354441</v>
      </c>
      <c r="E5" s="8">
        <f t="shared" si="0"/>
        <v>100025.7456944319</v>
      </c>
      <c r="F5" s="6">
        <f t="shared" si="0"/>
        <v>100029.85993537754</v>
      </c>
      <c r="G5" s="7">
        <f t="shared" si="0"/>
        <v>100034.27924908679</v>
      </c>
      <c r="H5" s="8">
        <f t="shared" si="0"/>
        <v>100039.00370292172</v>
      </c>
      <c r="I5" s="6">
        <f t="shared" si="0"/>
        <v>100044.03336890333</v>
      </c>
      <c r="J5" s="7">
        <f t="shared" si="0"/>
        <v>100049.36832371443</v>
      </c>
      <c r="K5" s="8">
        <f t="shared" si="0"/>
        <v>100055.00864870241</v>
      </c>
      <c r="L5" s="27">
        <f t="shared" ref="L5:L48" si="18">ABS((1/(COS(RADIANS($A5+B$2+L$3*(1/6))))*10000)-(1/COS((RADIANS($A5+B$2)))*10000))</f>
        <v>0.55016853697998158</v>
      </c>
      <c r="M5" s="13">
        <f t="shared" ref="M5:M48" si="19">ABS((1/(COS(RADIANS($A5+C$2+M$3*(1/6))))*10000)-(1/COS((RADIANS($A5+C$2)))*10000))</f>
        <v>1.2866955079080071</v>
      </c>
      <c r="N5" s="14">
        <f t="shared" ref="N5:N48" si="20">ABS((1/(COS(RADIANS($A5+D$2+N$3*(1/6))))*10000)-(1/COS((RADIANS($A5+D$2)))*10000))</f>
        <v>2.2096905358921504</v>
      </c>
      <c r="O5" s="27">
        <f t="shared" ref="O5:O48" si="21">ABS((1/(COS(RADIANS($A5+E$2+O$3*(1/6))))*10000)-(1/COS((RADIANS($A5+E$2)))*10000))</f>
        <v>3.3192863311742258</v>
      </c>
      <c r="P5" s="14">
        <f t="shared" ref="P5:P48" si="22">ABS((1/(COS(RADIANS($A5+F$2+P$3*(1/6))))*10000)-(1/COS((RADIANS($A5+F$2)))*10000))</f>
        <v>4.615638727465921</v>
      </c>
      <c r="R5" s="47">
        <v>46</v>
      </c>
      <c r="S5" s="22">
        <f t="shared" si="2"/>
        <v>143955.65396257263</v>
      </c>
      <c r="T5" s="6">
        <f t="shared" si="3"/>
        <v>144216.5219677258</v>
      </c>
      <c r="U5" s="7">
        <f t="shared" si="4"/>
        <v>144478.77805513615</v>
      </c>
      <c r="V5" s="8">
        <f t="shared" si="5"/>
        <v>144742.43141337598</v>
      </c>
      <c r="W5" s="6">
        <f t="shared" si="6"/>
        <v>145007.49131658871</v>
      </c>
      <c r="X5" s="7">
        <f t="shared" si="7"/>
        <v>145273.96712546816</v>
      </c>
      <c r="Y5" s="8">
        <f t="shared" si="8"/>
        <v>145541.86828825163</v>
      </c>
      <c r="Z5" s="6">
        <f t="shared" si="9"/>
        <v>145811.20434172655</v>
      </c>
      <c r="AA5" s="7">
        <f t="shared" si="10"/>
        <v>146081.9849122513</v>
      </c>
      <c r="AB5" s="8">
        <f t="shared" si="11"/>
        <v>146354.21971679013</v>
      </c>
      <c r="AC5" s="27">
        <f t="shared" si="12"/>
        <v>43.555059995371266</v>
      </c>
      <c r="AD5" s="13">
        <f t="shared" si="13"/>
        <v>87.963683086883975</v>
      </c>
      <c r="AE5" s="14">
        <f t="shared" si="14"/>
        <v>133.24262865904348</v>
      </c>
      <c r="AF5" s="27">
        <f t="shared" si="15"/>
        <v>179.40909208511403</v>
      </c>
      <c r="AG5" s="14">
        <f t="shared" si="16"/>
        <v>226.4807184306319</v>
      </c>
    </row>
    <row r="6" spans="1:34" x14ac:dyDescent="0.4">
      <c r="A6" s="47">
        <v>2</v>
      </c>
      <c r="B6" s="22">
        <f t="shared" si="17"/>
        <v>100060.95442988217</v>
      </c>
      <c r="C6" s="6">
        <f t="shared" si="0"/>
        <v>100067.20575793952</v>
      </c>
      <c r="D6" s="7">
        <f t="shared" si="0"/>
        <v>100073.76272823439</v>
      </c>
      <c r="E6" s="8">
        <f t="shared" si="0"/>
        <v>100080.6254408044</v>
      </c>
      <c r="F6" s="6">
        <f t="shared" si="0"/>
        <v>100087.79400036878</v>
      </c>
      <c r="G6" s="7">
        <f t="shared" si="0"/>
        <v>100095.268516332</v>
      </c>
      <c r="H6" s="8">
        <f t="shared" si="0"/>
        <v>100103.04910278798</v>
      </c>
      <c r="I6" s="6">
        <f t="shared" si="0"/>
        <v>100111.13587852438</v>
      </c>
      <c r="J6" s="7">
        <f t="shared" si="0"/>
        <v>100119.52896702694</v>
      </c>
      <c r="K6" s="8">
        <f t="shared" si="0"/>
        <v>100128.22849648417</v>
      </c>
      <c r="L6" s="27">
        <f t="shared" si="18"/>
        <v>1.0588675259750744</v>
      </c>
      <c r="M6" s="13">
        <f t="shared" si="19"/>
        <v>2.3045747057167318</v>
      </c>
      <c r="N6" s="14">
        <f t="shared" si="20"/>
        <v>3.737315029000456</v>
      </c>
      <c r="O6" s="27">
        <f t="shared" si="21"/>
        <v>5.3573052393203398</v>
      </c>
      <c r="P6" s="14">
        <f t="shared" si="22"/>
        <v>7.1647853936592583</v>
      </c>
      <c r="R6" s="47">
        <v>47</v>
      </c>
      <c r="S6" s="22">
        <f t="shared" si="2"/>
        <v>146627.91856396248</v>
      </c>
      <c r="T6" s="6">
        <f t="shared" si="3"/>
        <v>146903.0913551074</v>
      </c>
      <c r="U6" s="7">
        <f t="shared" si="4"/>
        <v>147179.74808536228</v>
      </c>
      <c r="V6" s="8">
        <f t="shared" si="5"/>
        <v>147457.89884475735</v>
      </c>
      <c r="W6" s="6">
        <f t="shared" si="6"/>
        <v>147737.55381932514</v>
      </c>
      <c r="X6" s="7">
        <f t="shared" si="7"/>
        <v>148018.72329222612</v>
      </c>
      <c r="Y6" s="8">
        <f t="shared" si="8"/>
        <v>148301.41764488962</v>
      </c>
      <c r="Z6" s="6">
        <f t="shared" si="9"/>
        <v>148585.64735817179</v>
      </c>
      <c r="AA6" s="7">
        <f t="shared" si="10"/>
        <v>148871.42301352919</v>
      </c>
      <c r="AB6" s="8">
        <f t="shared" si="11"/>
        <v>149158.75529420984</v>
      </c>
      <c r="AC6" s="27">
        <f t="shared" si="12"/>
        <v>45.944510831477601</v>
      </c>
      <c r="AD6" s="13">
        <f t="shared" si="13"/>
        <v>92.801683362873518</v>
      </c>
      <c r="AE6" s="14">
        <f t="shared" si="14"/>
        <v>140.58992728094927</v>
      </c>
      <c r="AF6" s="27">
        <f t="shared" si="15"/>
        <v>189.32814173521183</v>
      </c>
      <c r="AG6" s="14">
        <f t="shared" si="16"/>
        <v>239.03573110006437</v>
      </c>
    </row>
    <row r="7" spans="1:34" x14ac:dyDescent="0.4">
      <c r="A7" s="47">
        <v>3</v>
      </c>
      <c r="B7" s="22">
        <f t="shared" si="17"/>
        <v>100137.23459979209</v>
      </c>
      <c r="C7" s="6">
        <f t="shared" si="0"/>
        <v>100146.54741455917</v>
      </c>
      <c r="D7" s="7">
        <f t="shared" si="0"/>
        <v>100156.16708311148</v>
      </c>
      <c r="E7" s="8">
        <f t="shared" si="0"/>
        <v>100166.09375249807</v>
      </c>
      <c r="F7" s="6">
        <f t="shared" si="0"/>
        <v>100176.32757449638</v>
      </c>
      <c r="G7" s="7">
        <f t="shared" si="0"/>
        <v>100186.86870561793</v>
      </c>
      <c r="H7" s="8">
        <f t="shared" si="0"/>
        <v>100197.71730711422</v>
      </c>
      <c r="I7" s="6">
        <f t="shared" si="0"/>
        <v>100208.87354498269</v>
      </c>
      <c r="J7" s="7">
        <f t="shared" si="0"/>
        <v>100220.33758997302</v>
      </c>
      <c r="K7" s="8">
        <f t="shared" si="0"/>
        <v>100232.10961759339</v>
      </c>
      <c r="L7" s="27">
        <f t="shared" si="18"/>
        <v>1.5691823290399043</v>
      </c>
      <c r="M7" s="13">
        <f t="shared" si="19"/>
        <v>3.3259716987467982</v>
      </c>
      <c r="N7" s="14">
        <f t="shared" si="20"/>
        <v>5.2706461871202919</v>
      </c>
      <c r="O7" s="27">
        <f t="shared" si="21"/>
        <v>7.4035073797640507</v>
      </c>
      <c r="P7" s="14">
        <f t="shared" si="22"/>
        <v>9.7248804535011004</v>
      </c>
      <c r="R7" s="47">
        <v>48</v>
      </c>
      <c r="S7" s="22">
        <f t="shared" si="2"/>
        <v>149447.65498646087</v>
      </c>
      <c r="T7" s="6">
        <f t="shared" si="3"/>
        <v>149738.13298075349</v>
      </c>
      <c r="U7" s="7">
        <f t="shared" si="4"/>
        <v>150030.20027302584</v>
      </c>
      <c r="V7" s="8">
        <f t="shared" si="5"/>
        <v>150323.86796594365</v>
      </c>
      <c r="W7" s="6">
        <f t="shared" si="6"/>
        <v>150619.14727017874</v>
      </c>
      <c r="X7" s="7">
        <f t="shared" si="7"/>
        <v>150916.0495057067</v>
      </c>
      <c r="Y7" s="8">
        <f t="shared" si="8"/>
        <v>151214.58610312265</v>
      </c>
      <c r="Z7" s="6">
        <f t="shared" si="9"/>
        <v>151514.76860497671</v>
      </c>
      <c r="AA7" s="7">
        <f t="shared" si="10"/>
        <v>151816.60866712869</v>
      </c>
      <c r="AB7" s="8">
        <f t="shared" si="11"/>
        <v>152120.11806012265</v>
      </c>
      <c r="AC7" s="27">
        <f t="shared" si="12"/>
        <v>48.501225067002451</v>
      </c>
      <c r="AD7" s="13">
        <f t="shared" si="13"/>
        <v>97.980081338375385</v>
      </c>
      <c r="AE7" s="14">
        <f t="shared" si="14"/>
        <v>148.45683319508498</v>
      </c>
      <c r="AF7" s="27">
        <f t="shared" si="15"/>
        <v>199.9522960649374</v>
      </c>
      <c r="AG7" s="14">
        <f t="shared" si="16"/>
        <v>252.48785461274201</v>
      </c>
    </row>
    <row r="8" spans="1:34" x14ac:dyDescent="0.4">
      <c r="A8" s="47">
        <v>4</v>
      </c>
      <c r="B8" s="22">
        <f t="shared" si="17"/>
        <v>100244.18980811723</v>
      </c>
      <c r="C8" s="6">
        <f t="shared" si="0"/>
        <v>100256.57834658974</v>
      </c>
      <c r="D8" s="7">
        <f t="shared" si="0"/>
        <v>100269.2754228351</v>
      </c>
      <c r="E8" s="8">
        <f t="shared" si="0"/>
        <v>100282.28123146336</v>
      </c>
      <c r="F8" s="6">
        <f t="shared" si="0"/>
        <v>100295.59597187783</v>
      </c>
      <c r="G8" s="7">
        <f t="shared" si="0"/>
        <v>100309.21984828256</v>
      </c>
      <c r="H8" s="8">
        <f t="shared" si="0"/>
        <v>100323.15306969</v>
      </c>
      <c r="I8" s="6">
        <f t="shared" si="0"/>
        <v>100337.39584992884</v>
      </c>
      <c r="J8" s="7">
        <f t="shared" si="0"/>
        <v>100351.94840765212</v>
      </c>
      <c r="K8" s="8">
        <f t="shared" si="0"/>
        <v>100366.81096634528</v>
      </c>
      <c r="L8" s="27">
        <f t="shared" si="18"/>
        <v>2.0818962080265919</v>
      </c>
      <c r="M8" s="13">
        <f t="shared" si="19"/>
        <v>4.3524558757053455</v>
      </c>
      <c r="N8" s="14">
        <f t="shared" si="20"/>
        <v>6.8120427093745093</v>
      </c>
      <c r="O8" s="27">
        <f t="shared" si="21"/>
        <v>9.4610442659377441</v>
      </c>
      <c r="P8" s="14">
        <f t="shared" si="22"/>
        <v>12.299872060890266</v>
      </c>
      <c r="R8" s="47">
        <v>49</v>
      </c>
      <c r="S8" s="22">
        <f t="shared" si="2"/>
        <v>152425.30867058141</v>
      </c>
      <c r="T8" s="6">
        <f t="shared" si="3"/>
        <v>152732.19250262185</v>
      </c>
      <c r="U8" s="7">
        <f t="shared" si="4"/>
        <v>153040.78167929073</v>
      </c>
      <c r="V8" s="8">
        <f t="shared" si="5"/>
        <v>153351.08844402191</v>
      </c>
      <c r="W8" s="6">
        <f t="shared" si="6"/>
        <v>153663.1251621152</v>
      </c>
      <c r="X8" s="7">
        <f t="shared" si="7"/>
        <v>153976.90432223663</v>
      </c>
      <c r="Y8" s="8">
        <f t="shared" si="8"/>
        <v>154292.43853794175</v>
      </c>
      <c r="Z8" s="6">
        <f t="shared" si="9"/>
        <v>154609.74054922099</v>
      </c>
      <c r="AA8" s="7">
        <f t="shared" si="10"/>
        <v>154928.82322406859</v>
      </c>
      <c r="AB8" s="8">
        <f t="shared" si="11"/>
        <v>155249.69956007463</v>
      </c>
      <c r="AC8" s="27">
        <f t="shared" si="12"/>
        <v>51.241971380888572</v>
      </c>
      <c r="AD8" s="13">
        <f t="shared" si="13"/>
        <v>103.53314878902347</v>
      </c>
      <c r="AE8" s="14">
        <f t="shared" si="14"/>
        <v>156.8958869930284</v>
      </c>
      <c r="AF8" s="27">
        <f t="shared" si="15"/>
        <v>211.3531629721474</v>
      </c>
      <c r="AG8" s="14">
        <f t="shared" si="16"/>
        <v>266.92859698148459</v>
      </c>
    </row>
    <row r="9" spans="1:34" x14ac:dyDescent="0.4">
      <c r="A9" s="47">
        <v>5</v>
      </c>
      <c r="B9" s="22">
        <f t="shared" si="17"/>
        <v>100381.98375433474</v>
      </c>
      <c r="C9" s="6">
        <f t="shared" si="0"/>
        <v>100397.46700479642</v>
      </c>
      <c r="D9" s="7">
        <f t="shared" si="0"/>
        <v>100413.26095576449</v>
      </c>
      <c r="E9" s="8">
        <f t="shared" si="0"/>
        <v>100429.36585014037</v>
      </c>
      <c r="F9" s="6">
        <f t="shared" si="0"/>
        <v>100445.78193570195</v>
      </c>
      <c r="G9" s="7">
        <f t="shared" si="0"/>
        <v>100462.50946511279</v>
      </c>
      <c r="H9" s="8">
        <f t="shared" si="0"/>
        <v>100479.54869593181</v>
      </c>
      <c r="I9" s="6">
        <f t="shared" si="0"/>
        <v>100496.89989062282</v>
      </c>
      <c r="J9" s="7">
        <f t="shared" si="0"/>
        <v>100514.5633165647</v>
      </c>
      <c r="K9" s="8">
        <f t="shared" si="0"/>
        <v>100532.53924606125</v>
      </c>
      <c r="L9" s="27">
        <f t="shared" si="18"/>
        <v>2.5978013934891351</v>
      </c>
      <c r="M9" s="13">
        <f t="shared" si="19"/>
        <v>5.385615655219226</v>
      </c>
      <c r="N9" s="14">
        <f t="shared" si="20"/>
        <v>8.3638934858336142</v>
      </c>
      <c r="O9" s="27">
        <f t="shared" si="21"/>
        <v>11.533109870932094</v>
      </c>
      <c r="P9" s="14">
        <f t="shared" si="22"/>
        <v>14.893764214306429</v>
      </c>
      <c r="R9" s="47">
        <v>50</v>
      </c>
      <c r="S9" s="22">
        <f t="shared" si="2"/>
        <v>155572.38268604124</v>
      </c>
      <c r="T9" s="6">
        <f t="shared" si="3"/>
        <v>155896.88586362294</v>
      </c>
      <c r="U9" s="7">
        <f t="shared" si="4"/>
        <v>156223.22248899197</v>
      </c>
      <c r="V9" s="8">
        <f t="shared" si="5"/>
        <v>156551.40609452847</v>
      </c>
      <c r="W9" s="6">
        <f t="shared" si="6"/>
        <v>156881.45035053659</v>
      </c>
      <c r="X9" s="7">
        <f t="shared" si="7"/>
        <v>157213.36906698643</v>
      </c>
      <c r="Y9" s="8">
        <f t="shared" si="8"/>
        <v>157547.17619528293</v>
      </c>
      <c r="Z9" s="6">
        <f t="shared" si="9"/>
        <v>157882.88583006113</v>
      </c>
      <c r="AA9" s="7">
        <f t="shared" si="10"/>
        <v>158220.51221100971</v>
      </c>
      <c r="AB9" s="8">
        <f t="shared" si="11"/>
        <v>158560.06972472186</v>
      </c>
      <c r="AC9" s="27">
        <f t="shared" si="12"/>
        <v>54.185637889615464</v>
      </c>
      <c r="AD9" s="13">
        <f t="shared" si="13"/>
        <v>109.49950996502048</v>
      </c>
      <c r="AE9" s="14">
        <f t="shared" si="14"/>
        <v>165.96633410691538</v>
      </c>
      <c r="AF9" s="27">
        <f t="shared" si="15"/>
        <v>223.61153293206917</v>
      </c>
      <c r="AG9" s="14">
        <f t="shared" si="16"/>
        <v>282.4612582773243</v>
      </c>
    </row>
    <row r="10" spans="1:34" x14ac:dyDescent="0.4">
      <c r="A10" s="47">
        <v>6</v>
      </c>
      <c r="B10" s="22">
        <f t="shared" si="17"/>
        <v>100550.82795635164</v>
      </c>
      <c r="C10" s="6">
        <f t="shared" si="0"/>
        <v>100569.42972962087</v>
      </c>
      <c r="D10" s="7">
        <f t="shared" si="0"/>
        <v>100588.34485301042</v>
      </c>
      <c r="E10" s="8">
        <f t="shared" si="0"/>
        <v>100607.57361862921</v>
      </c>
      <c r="F10" s="6">
        <f t="shared" si="0"/>
        <v>100627.11632356454</v>
      </c>
      <c r="G10" s="7">
        <f t="shared" si="0"/>
        <v>100646.97326989351</v>
      </c>
      <c r="H10" s="8">
        <f t="shared" si="0"/>
        <v>100667.14476469444</v>
      </c>
      <c r="I10" s="6">
        <f t="shared" si="0"/>
        <v>100687.63112005852</v>
      </c>
      <c r="J10" s="7">
        <f t="shared" si="0"/>
        <v>100708.43265310161</v>
      </c>
      <c r="K10" s="8">
        <f t="shared" si="0"/>
        <v>100729.54968597645</v>
      </c>
      <c r="L10" s="27">
        <f t="shared" si="18"/>
        <v>3.1177020919822098</v>
      </c>
      <c r="M10" s="13">
        <f t="shared" si="19"/>
        <v>6.4270645281576435</v>
      </c>
      <c r="N10" s="14">
        <f t="shared" si="20"/>
        <v>9.9286267048100854</v>
      </c>
      <c r="O10" s="27">
        <f t="shared" si="21"/>
        <v>13.622952832110968</v>
      </c>
      <c r="P10" s="14">
        <f t="shared" si="22"/>
        <v>17.510632093486493</v>
      </c>
      <c r="R10" s="47">
        <v>51</v>
      </c>
      <c r="S10" s="22">
        <f t="shared" si="2"/>
        <v>158901.57290657493</v>
      </c>
      <c r="T10" s="6">
        <f t="shared" si="3"/>
        <v>159245.03644263928</v>
      </c>
      <c r="U10" s="7">
        <f t="shared" si="4"/>
        <v>159590.47517161618</v>
      </c>
      <c r="V10" s="8">
        <f t="shared" si="5"/>
        <v>159937.90408680626</v>
      </c>
      <c r="W10" s="6">
        <f t="shared" si="6"/>
        <v>160287.33833810838</v>
      </c>
      <c r="X10" s="7">
        <f t="shared" si="7"/>
        <v>160638.79323404949</v>
      </c>
      <c r="Y10" s="8">
        <f t="shared" si="8"/>
        <v>160992.28424384643</v>
      </c>
      <c r="Z10" s="6">
        <f t="shared" si="9"/>
        <v>161347.82699950019</v>
      </c>
      <c r="AA10" s="7">
        <f t="shared" si="10"/>
        <v>161705.43729792276</v>
      </c>
      <c r="AB10" s="8">
        <f t="shared" si="11"/>
        <v>162065.13110309761</v>
      </c>
      <c r="AC10" s="27">
        <f t="shared" si="12"/>
        <v>57.35356338602287</v>
      </c>
      <c r="AD10" s="13">
        <f t="shared" si="13"/>
        <v>115.92282507928758</v>
      </c>
      <c r="AE10" s="14">
        <f t="shared" si="14"/>
        <v>175.73518278840129</v>
      </c>
      <c r="AF10" s="27">
        <f t="shared" si="15"/>
        <v>236.8188350163291</v>
      </c>
      <c r="AG10" s="14">
        <f t="shared" si="16"/>
        <v>299.20280962767356</v>
      </c>
    </row>
    <row r="11" spans="1:34" x14ac:dyDescent="0.4">
      <c r="A11" s="47">
        <v>7</v>
      </c>
      <c r="B11" s="22">
        <f t="shared" si="17"/>
        <v>100750.98254588484</v>
      </c>
      <c r="C11" s="6">
        <f t="shared" si="0"/>
        <v>100772.73156509009</v>
      </c>
      <c r="D11" s="7">
        <f t="shared" si="0"/>
        <v>100794.79708092973</v>
      </c>
      <c r="E11" s="8">
        <f t="shared" si="0"/>
        <v>100817.1794358284</v>
      </c>
      <c r="F11" s="6">
        <f t="shared" si="0"/>
        <v>100839.87897731084</v>
      </c>
      <c r="G11" s="7">
        <f t="shared" si="0"/>
        <v>100862.89605801528</v>
      </c>
      <c r="H11" s="8">
        <f t="shared" si="0"/>
        <v>100886.23103570683</v>
      </c>
      <c r="I11" s="6">
        <f t="shared" si="0"/>
        <v>100909.88427329125</v>
      </c>
      <c r="J11" s="7">
        <f t="shared" si="0"/>
        <v>100933.85613882882</v>
      </c>
      <c r="K11" s="8">
        <f t="shared" si="0"/>
        <v>100958.14700554837</v>
      </c>
      <c r="L11" s="27">
        <f t="shared" si="18"/>
        <v>3.6424175773117895</v>
      </c>
      <c r="M11" s="13">
        <f t="shared" si="19"/>
        <v>7.4784472758001357</v>
      </c>
      <c r="N11" s="14">
        <f t="shared" si="20"/>
        <v>11.508719236151592</v>
      </c>
      <c r="O11" s="27">
        <f t="shared" si="21"/>
        <v>15.73388904015701</v>
      </c>
      <c r="P11" s="14">
        <f t="shared" si="22"/>
        <v>20.154637897336215</v>
      </c>
      <c r="R11" s="47">
        <v>52</v>
      </c>
      <c r="S11" s="22">
        <f t="shared" si="2"/>
        <v>162426.9245482744</v>
      </c>
      <c r="T11" s="6">
        <f t="shared" si="3"/>
        <v>162790.83393819837</v>
      </c>
      <c r="U11" s="7">
        <f t="shared" si="4"/>
        <v>163156.87575137499</v>
      </c>
      <c r="V11" s="8">
        <f t="shared" si="5"/>
        <v>163525.06664237109</v>
      </c>
      <c r="W11" s="6">
        <f t="shared" si="6"/>
        <v>163895.42344415234</v>
      </c>
      <c r="X11" s="7">
        <f t="shared" si="7"/>
        <v>164267.96317045816</v>
      </c>
      <c r="Y11" s="8">
        <f t="shared" si="8"/>
        <v>164642.70301821493</v>
      </c>
      <c r="Z11" s="6">
        <f t="shared" si="9"/>
        <v>165019.66036998807</v>
      </c>
      <c r="AA11" s="7">
        <f t="shared" si="10"/>
        <v>165398.85279647328</v>
      </c>
      <c r="AB11" s="8">
        <f t="shared" si="11"/>
        <v>165780.29805902892</v>
      </c>
      <c r="AC11" s="27">
        <f t="shared" si="12"/>
        <v>60.769930504651711</v>
      </c>
      <c r="AD11" s="13">
        <f t="shared" si="13"/>
        <v>122.85260221149474</v>
      </c>
      <c r="AE11" s="14">
        <f t="shared" si="14"/>
        <v>186.27846186130591</v>
      </c>
      <c r="AF11" s="27">
        <f t="shared" si="15"/>
        <v>251.07886923913975</v>
      </c>
      <c r="AG11" s="14">
        <f t="shared" si="16"/>
        <v>317.28613064112506</v>
      </c>
    </row>
    <row r="12" spans="1:34" x14ac:dyDescent="0.4">
      <c r="A12" s="47">
        <v>8</v>
      </c>
      <c r="B12" s="22">
        <f t="shared" si="17"/>
        <v>100982.75725186181</v>
      </c>
      <c r="C12" s="6">
        <f t="shared" si="0"/>
        <v>101007.68726137844</v>
      </c>
      <c r="D12" s="7">
        <f t="shared" si="0"/>
        <v>101032.93742291974</v>
      </c>
      <c r="E12" s="8">
        <f t="shared" si="0"/>
        <v>101058.50813053448</v>
      </c>
      <c r="F12" s="6">
        <f t="shared" si="0"/>
        <v>101084.39978351371</v>
      </c>
      <c r="G12" s="7">
        <f t="shared" si="0"/>
        <v>101110.6127864062</v>
      </c>
      <c r="H12" s="8">
        <f t="shared" si="0"/>
        <v>101137.1475490341</v>
      </c>
      <c r="I12" s="6">
        <f t="shared" si="0"/>
        <v>101164.00448650862</v>
      </c>
      <c r="J12" s="7">
        <f t="shared" si="0"/>
        <v>101191.18401924626</v>
      </c>
      <c r="K12" s="8">
        <f t="shared" si="0"/>
        <v>101218.68657298488</v>
      </c>
      <c r="L12" s="27">
        <f t="shared" si="18"/>
        <v>4.1727853880711336</v>
      </c>
      <c r="M12" s="13">
        <f t="shared" si="19"/>
        <v>8.5414464090717956</v>
      </c>
      <c r="N12" s="14">
        <f t="shared" si="20"/>
        <v>13.106706358887095</v>
      </c>
      <c r="O12" s="27">
        <f t="shared" si="21"/>
        <v>17.869314704455974</v>
      </c>
      <c r="P12" s="14">
        <f t="shared" si="22"/>
        <v>22.830047299039506</v>
      </c>
      <c r="R12" s="47">
        <v>53</v>
      </c>
      <c r="S12" s="22">
        <f t="shared" si="2"/>
        <v>166164.01411224832</v>
      </c>
      <c r="T12" s="6">
        <f t="shared" si="3"/>
        <v>166550.01910657491</v>
      </c>
      <c r="U12" s="7">
        <f t="shared" si="4"/>
        <v>166938.33139095959</v>
      </c>
      <c r="V12" s="8">
        <f t="shared" si="5"/>
        <v>167328.96951556159</v>
      </c>
      <c r="W12" s="6">
        <f t="shared" si="6"/>
        <v>167721.95223449371</v>
      </c>
      <c r="X12" s="7">
        <f t="shared" si="7"/>
        <v>168117.29850861247</v>
      </c>
      <c r="Y12" s="8">
        <f t="shared" si="8"/>
        <v>168515.02750835475</v>
      </c>
      <c r="Z12" s="6">
        <f t="shared" si="9"/>
        <v>168915.15861662073</v>
      </c>
      <c r="AA12" s="7">
        <f t="shared" si="10"/>
        <v>169317.71143170499</v>
      </c>
      <c r="AB12" s="8">
        <f t="shared" si="11"/>
        <v>169722.70577027655</v>
      </c>
      <c r="AC12" s="27">
        <f t="shared" si="12"/>
        <v>64.462234411952522</v>
      </c>
      <c r="AD12" s="13">
        <f t="shared" si="13"/>
        <v>130.34516597003676</v>
      </c>
      <c r="AE12" s="14">
        <f t="shared" si="14"/>
        <v>197.6827225661109</v>
      </c>
      <c r="AF12" s="27">
        <f t="shared" si="15"/>
        <v>266.50987685073414</v>
      </c>
      <c r="AG12" s="14">
        <f t="shared" si="16"/>
        <v>336.86268560770623</v>
      </c>
    </row>
    <row r="13" spans="1:34" x14ac:dyDescent="0.4">
      <c r="A13" s="47">
        <v>9</v>
      </c>
      <c r="B13" s="22">
        <f t="shared" si="17"/>
        <v>101246.51257880029</v>
      </c>
      <c r="C13" s="6">
        <f t="shared" si="0"/>
        <v>101274.66247312295</v>
      </c>
      <c r="D13" s="7">
        <f t="shared" si="0"/>
        <v>101303.13669775479</v>
      </c>
      <c r="E13" s="8">
        <f t="shared" si="0"/>
        <v>101331.93569988648</v>
      </c>
      <c r="F13" s="6">
        <f t="shared" si="0"/>
        <v>101361.05993211473</v>
      </c>
      <c r="G13" s="7">
        <f t="shared" si="0"/>
        <v>101390.5098524599</v>
      </c>
      <c r="H13" s="8">
        <f t="shared" si="0"/>
        <v>101420.28592438386</v>
      </c>
      <c r="I13" s="6">
        <f t="shared" si="0"/>
        <v>101450.38861680802</v>
      </c>
      <c r="J13" s="7">
        <f t="shared" si="0"/>
        <v>101480.81840413158</v>
      </c>
      <c r="K13" s="8">
        <f t="shared" si="0"/>
        <v>101511.57576625019</v>
      </c>
      <c r="L13" s="27">
        <f t="shared" si="18"/>
        <v>4.7096646549580328</v>
      </c>
      <c r="M13" s="13">
        <f t="shared" si="19"/>
        <v>9.6177888763413648</v>
      </c>
      <c r="N13" s="14">
        <f t="shared" si="20"/>
        <v>14.725191905321481</v>
      </c>
      <c r="O13" s="27">
        <f t="shared" si="21"/>
        <v>20.032719992146667</v>
      </c>
      <c r="P13" s="14">
        <f t="shared" si="22"/>
        <v>25.54124664156916</v>
      </c>
      <c r="R13" s="47">
        <v>54</v>
      </c>
      <c r="S13" s="22">
        <f t="shared" si="2"/>
        <v>170130.16167040798</v>
      </c>
      <c r="T13" s="6">
        <f t="shared" si="3"/>
        <v>170540.09939465567</v>
      </c>
      <c r="U13" s="7">
        <f t="shared" si="4"/>
        <v>170952.53943319159</v>
      </c>
      <c r="V13" s="8">
        <f t="shared" si="5"/>
        <v>171367.50250698748</v>
      </c>
      <c r="W13" s="6">
        <f t="shared" si="6"/>
        <v>171785.00957105341</v>
      </c>
      <c r="X13" s="7">
        <f t="shared" si="7"/>
        <v>172205.08181772995</v>
      </c>
      <c r="Y13" s="8">
        <f t="shared" si="8"/>
        <v>172627.74068003736</v>
      </c>
      <c r="Z13" s="6">
        <f t="shared" si="9"/>
        <v>173053.00783508091</v>
      </c>
      <c r="AA13" s="7">
        <f t="shared" si="10"/>
        <v>173480.90520751459</v>
      </c>
      <c r="AB13" s="8">
        <f t="shared" si="11"/>
        <v>173911.45497306407</v>
      </c>
      <c r="AC13" s="27">
        <f t="shared" si="12"/>
        <v>68.461844072928216</v>
      </c>
      <c r="AD13" s="13">
        <f t="shared" si="13"/>
        <v>138.46481848971598</v>
      </c>
      <c r="AE13" s="14">
        <f t="shared" si="14"/>
        <v>210.04684018893386</v>
      </c>
      <c r="AF13" s="27">
        <f t="shared" si="15"/>
        <v>283.24702609824089</v>
      </c>
      <c r="AG13" s="14">
        <f t="shared" si="16"/>
        <v>358.10573966908487</v>
      </c>
    </row>
    <row r="14" spans="1:34" x14ac:dyDescent="0.4">
      <c r="A14" s="47">
        <v>10</v>
      </c>
      <c r="B14" s="22">
        <f t="shared" si="17"/>
        <v>101542.66118857451</v>
      </c>
      <c r="C14" s="6">
        <f t="shared" si="0"/>
        <v>101574.07516204932</v>
      </c>
      <c r="D14" s="7">
        <f t="shared" si="0"/>
        <v>101605.8181831728</v>
      </c>
      <c r="E14" s="8">
        <f t="shared" si="0"/>
        <v>101637.8907540158</v>
      </c>
      <c r="F14" s="6">
        <f t="shared" si="0"/>
        <v>101670.29338224178</v>
      </c>
      <c r="G14" s="7">
        <f t="shared" si="0"/>
        <v>101703.02658112656</v>
      </c>
      <c r="H14" s="8">
        <f t="shared" si="0"/>
        <v>101736.09086957858</v>
      </c>
      <c r="I14" s="6">
        <f t="shared" si="0"/>
        <v>101769.48677215941</v>
      </c>
      <c r="J14" s="7">
        <f t="shared" si="0"/>
        <v>101803.21481910424</v>
      </c>
      <c r="K14" s="8">
        <f t="shared" si="0"/>
        <v>101837.27554634301</v>
      </c>
      <c r="L14" s="27">
        <f t="shared" si="18"/>
        <v>5.2539395830117428</v>
      </c>
      <c r="M14" s="13">
        <f t="shared" si="19"/>
        <v>10.70925309051745</v>
      </c>
      <c r="N14" s="14">
        <f t="shared" si="20"/>
        <v>16.366858898660212</v>
      </c>
      <c r="O14" s="27">
        <f t="shared" si="21"/>
        <v>22.227703344875408</v>
      </c>
      <c r="P14" s="14">
        <f t="shared" si="22"/>
        <v>28.292761005266584</v>
      </c>
      <c r="R14" s="47">
        <v>55</v>
      </c>
      <c r="S14" s="22">
        <f t="shared" si="2"/>
        <v>174344.67956210978</v>
      </c>
      <c r="T14" s="6">
        <f t="shared" si="3"/>
        <v>174780.60166333211</v>
      </c>
      <c r="U14" s="7">
        <f t="shared" si="4"/>
        <v>175219.24422741888</v>
      </c>
      <c r="V14" s="8">
        <f t="shared" si="5"/>
        <v>175660.63047083747</v>
      </c>
      <c r="W14" s="6">
        <f t="shared" si="6"/>
        <v>176104.78387967206</v>
      </c>
      <c r="X14" s="7">
        <f t="shared" si="7"/>
        <v>176551.72821352759</v>
      </c>
      <c r="Y14" s="8">
        <f t="shared" si="8"/>
        <v>177001.4875095021</v>
      </c>
      <c r="Z14" s="6">
        <f t="shared" si="9"/>
        <v>177454.08608622849</v>
      </c>
      <c r="AA14" s="7">
        <f t="shared" si="10"/>
        <v>177909.54854798672</v>
      </c>
      <c r="AB14" s="8">
        <f t="shared" si="11"/>
        <v>178367.89978888939</v>
      </c>
      <c r="AC14" s="27">
        <f t="shared" si="12"/>
        <v>72.804677602387528</v>
      </c>
      <c r="AD14" s="13">
        <f t="shared" si="13"/>
        <v>147.28523769094318</v>
      </c>
      <c r="AE14" s="14">
        <f t="shared" si="14"/>
        <v>223.48418588095956</v>
      </c>
      <c r="AF14" s="27">
        <f t="shared" si="15"/>
        <v>301.44541156756895</v>
      </c>
      <c r="AG14" s="14">
        <f t="shared" si="16"/>
        <v>381.21424318603022</v>
      </c>
    </row>
    <row r="15" spans="1:34" x14ac:dyDescent="0.4">
      <c r="A15" s="47">
        <v>11</v>
      </c>
      <c r="B15" s="22">
        <f t="shared" si="17"/>
        <v>101871.66949552142</v>
      </c>
      <c r="C15" s="6">
        <f t="shared" si="0"/>
        <v>101906.39721402247</v>
      </c>
      <c r="D15" s="7">
        <f t="shared" si="0"/>
        <v>101941.45925498796</v>
      </c>
      <c r="E15" s="8">
        <f t="shared" si="0"/>
        <v>101976.8561773407</v>
      </c>
      <c r="F15" s="6">
        <f t="shared" si="0"/>
        <v>102012.58854580634</v>
      </c>
      <c r="G15" s="7">
        <f t="shared" si="0"/>
        <v>102048.65693093617</v>
      </c>
      <c r="H15" s="8">
        <f t="shared" si="0"/>
        <v>102085.06190912946</v>
      </c>
      <c r="I15" s="6">
        <f t="shared" si="0"/>
        <v>102121.80406265674</v>
      </c>
      <c r="J15" s="7">
        <f t="shared" si="0"/>
        <v>102158.88397968275</v>
      </c>
      <c r="K15" s="8">
        <f t="shared" si="0"/>
        <v>102196.3022542901</v>
      </c>
      <c r="L15" s="27">
        <f t="shared" si="18"/>
        <v>5.8065231155324</v>
      </c>
      <c r="M15" s="13">
        <f t="shared" si="19"/>
        <v>11.817676329865208</v>
      </c>
      <c r="N15" s="14">
        <f t="shared" si="20"/>
        <v>18.034480766877095</v>
      </c>
      <c r="O15" s="27">
        <f t="shared" si="21"/>
        <v>24.457986585135586</v>
      </c>
      <c r="P15" s="14">
        <f t="shared" si="22"/>
        <v>31.089273289377161</v>
      </c>
      <c r="R15" s="47">
        <v>56</v>
      </c>
      <c r="S15" s="22">
        <f t="shared" si="2"/>
        <v>178829.16499714009</v>
      </c>
      <c r="T15" s="6">
        <f t="shared" si="3"/>
        <v>179293.36965936789</v>
      </c>
      <c r="U15" s="7">
        <f t="shared" si="4"/>
        <v>179760.53956503852</v>
      </c>
      <c r="V15" s="8">
        <f t="shared" si="5"/>
        <v>180230.7008109442</v>
      </c>
      <c r="W15" s="6">
        <f t="shared" si="6"/>
        <v>180703.87980577344</v>
      </c>
      <c r="X15" s="7">
        <f t="shared" si="7"/>
        <v>181180.10327476292</v>
      </c>
      <c r="Y15" s="8">
        <f t="shared" si="8"/>
        <v>181659.39826443291</v>
      </c>
      <c r="Z15" s="6">
        <f t="shared" si="9"/>
        <v>182141.79214740815</v>
      </c>
      <c r="AA15" s="7">
        <f t="shared" si="10"/>
        <v>182627.31262732536</v>
      </c>
      <c r="AB15" s="8">
        <f t="shared" si="11"/>
        <v>183115.98774383051</v>
      </c>
      <c r="AC15" s="27">
        <f t="shared" si="12"/>
        <v>77.532018997488194</v>
      </c>
      <c r="AD15" s="13">
        <f t="shared" si="13"/>
        <v>156.89116988547539</v>
      </c>
      <c r="AE15" s="14">
        <f t="shared" si="14"/>
        <v>238.12525823696342</v>
      </c>
      <c r="AF15" s="27">
        <f t="shared" si="15"/>
        <v>321.28369207609285</v>
      </c>
      <c r="AG15" s="14">
        <f t="shared" si="16"/>
        <v>406.41754783282158</v>
      </c>
    </row>
    <row r="16" spans="1:34" x14ac:dyDescent="0.4">
      <c r="A16" s="47">
        <v>12</v>
      </c>
      <c r="B16" s="22">
        <f t="shared" si="17"/>
        <v>102234.05948650293</v>
      </c>
      <c r="C16" s="6">
        <f t="shared" si="0"/>
        <v>102272.15628231093</v>
      </c>
      <c r="D16" s="7">
        <f t="shared" si="0"/>
        <v>102310.59325369367</v>
      </c>
      <c r="E16" s="8">
        <f t="shared" si="0"/>
        <v>102349.37101864508</v>
      </c>
      <c r="F16" s="6">
        <f t="shared" si="0"/>
        <v>102388.49020119834</v>
      </c>
      <c r="G16" s="7">
        <f t="shared" si="0"/>
        <v>102427.95143145091</v>
      </c>
      <c r="H16" s="8">
        <f t="shared" si="0"/>
        <v>102467.75534559003</v>
      </c>
      <c r="I16" s="6">
        <f t="shared" si="0"/>
        <v>102507.9025859182</v>
      </c>
      <c r="J16" s="7">
        <f t="shared" si="0"/>
        <v>102548.39380087922</v>
      </c>
      <c r="K16" s="8">
        <f t="shared" si="0"/>
        <v>102589.22964508443</v>
      </c>
      <c r="L16" s="27">
        <f t="shared" si="18"/>
        <v>6.3683608086666936</v>
      </c>
      <c r="M16" s="13">
        <f t="shared" si="19"/>
        <v>12.944962571391443</v>
      </c>
      <c r="N16" s="14">
        <f t="shared" si="20"/>
        <v>19.730933222452222</v>
      </c>
      <c r="O16" s="27">
        <f t="shared" si="21"/>
        <v>26.72743093353165</v>
      </c>
      <c r="P16" s="14">
        <f t="shared" si="22"/>
        <v>33.935644461589618</v>
      </c>
      <c r="R16" s="47">
        <v>57</v>
      </c>
      <c r="S16" s="22">
        <f t="shared" si="2"/>
        <v>183607.84587766632</v>
      </c>
      <c r="T16" s="6">
        <f t="shared" si="3"/>
        <v>184102.91575585279</v>
      </c>
      <c r="U16" s="7">
        <f t="shared" si="4"/>
        <v>184601.22645696264</v>
      </c>
      <c r="V16" s="8">
        <f t="shared" si="5"/>
        <v>185102.80741649325</v>
      </c>
      <c r="W16" s="6">
        <f t="shared" si="6"/>
        <v>185607.68843233801</v>
      </c>
      <c r="X16" s="7">
        <f t="shared" si="7"/>
        <v>186115.89967035779</v>
      </c>
      <c r="Y16" s="8">
        <f t="shared" si="8"/>
        <v>186627.47167005678</v>
      </c>
      <c r="Z16" s="6">
        <f t="shared" si="9"/>
        <v>187142.43535036265</v>
      </c>
      <c r="AA16" s="7">
        <f t="shared" si="10"/>
        <v>187660.8220155155</v>
      </c>
      <c r="AB16" s="8">
        <f t="shared" si="11"/>
        <v>188182.6633610659</v>
      </c>
      <c r="AC16" s="27">
        <f t="shared" si="12"/>
        <v>82.691511122146039</v>
      </c>
      <c r="AD16" s="13">
        <f t="shared" si="13"/>
        <v>167.3804897425216</v>
      </c>
      <c r="AE16" s="14">
        <f t="shared" si="14"/>
        <v>254.12088933999985</v>
      </c>
      <c r="AF16" s="27">
        <f t="shared" si="15"/>
        <v>342.96852736663277</v>
      </c>
      <c r="AG16" s="14">
        <f t="shared" si="16"/>
        <v>433.98116438996294</v>
      </c>
    </row>
    <row r="17" spans="1:33" x14ac:dyDescent="0.4">
      <c r="A17" s="47">
        <v>13</v>
      </c>
      <c r="B17" s="22">
        <f t="shared" si="17"/>
        <v>102630.41077933916</v>
      </c>
      <c r="C17" s="6">
        <f t="shared" si="0"/>
        <v>102671.93787066948</v>
      </c>
      <c r="D17" s="7">
        <f t="shared" si="0"/>
        <v>102713.81159234938</v>
      </c>
      <c r="E17" s="8">
        <f t="shared" si="0"/>
        <v>102756.03262392805</v>
      </c>
      <c r="F17" s="6">
        <f t="shared" si="0"/>
        <v>102798.60165125756</v>
      </c>
      <c r="G17" s="7">
        <f t="shared" si="0"/>
        <v>102841.51936652086</v>
      </c>
      <c r="H17" s="8">
        <f t="shared" si="0"/>
        <v>102884.78646825993</v>
      </c>
      <c r="I17" s="6">
        <f t="shared" si="0"/>
        <v>102928.40366140446</v>
      </c>
      <c r="J17" s="7">
        <f t="shared" si="0"/>
        <v>102972.37165730055</v>
      </c>
      <c r="K17" s="8">
        <f t="shared" si="0"/>
        <v>103016.69117374004</v>
      </c>
      <c r="L17" s="27">
        <f t="shared" si="18"/>
        <v>6.9404349482247198</v>
      </c>
      <c r="M17" s="13">
        <f t="shared" si="19"/>
        <v>14.09309082073014</v>
      </c>
      <c r="N17" s="14">
        <f t="shared" si="20"/>
        <v>21.459206905508836</v>
      </c>
      <c r="O17" s="27">
        <f t="shared" si="21"/>
        <v>29.040054069106191</v>
      </c>
      <c r="P17" s="14">
        <f t="shared" si="22"/>
        <v>36.836935143643132</v>
      </c>
      <c r="R17" s="47">
        <v>58</v>
      </c>
      <c r="S17" s="22">
        <f t="shared" si="2"/>
        <v>188707.99147998585</v>
      </c>
      <c r="T17" s="6">
        <f t="shared" si="3"/>
        <v>189236.83886889499</v>
      </c>
      <c r="U17" s="7">
        <f t="shared" si="4"/>
        <v>189769.23843440396</v>
      </c>
      <c r="V17" s="8">
        <f t="shared" si="5"/>
        <v>190305.22349957764</v>
      </c>
      <c r="W17" s="6">
        <f t="shared" si="6"/>
        <v>190844.82781052176</v>
      </c>
      <c r="X17" s="7">
        <f t="shared" si="7"/>
        <v>191388.08554309426</v>
      </c>
      <c r="Y17" s="8">
        <f t="shared" si="8"/>
        <v>191935.03130974554</v>
      </c>
      <c r="Z17" s="6">
        <f t="shared" si="9"/>
        <v>192485.7001664892</v>
      </c>
      <c r="AA17" s="7">
        <f t="shared" si="10"/>
        <v>193040.1276200077</v>
      </c>
      <c r="AB17" s="8">
        <f t="shared" si="11"/>
        <v>193598.34963489432</v>
      </c>
      <c r="AC17" s="27">
        <f t="shared" si="12"/>
        <v>88.338369795437757</v>
      </c>
      <c r="AD17" s="13">
        <f t="shared" si="13"/>
        <v>178.86672165407435</v>
      </c>
      <c r="AE17" s="14">
        <f t="shared" si="14"/>
        <v>271.64617320852267</v>
      </c>
      <c r="AF17" s="27">
        <f t="shared" si="15"/>
        <v>366.74002055834717</v>
      </c>
      <c r="AG17" s="14">
        <f t="shared" si="16"/>
        <v>464.21383378043174</v>
      </c>
    </row>
    <row r="18" spans="1:33" x14ac:dyDescent="0.4">
      <c r="A18" s="47">
        <v>14</v>
      </c>
      <c r="B18" s="22">
        <f t="shared" si="17"/>
        <v>103061.36293498983</v>
      </c>
      <c r="C18" s="6">
        <f t="shared" si="0"/>
        <v>103106.38767182161</v>
      </c>
      <c r="D18" s="7">
        <f t="shared" si="0"/>
        <v>103151.7661215422</v>
      </c>
      <c r="E18" s="8">
        <f t="shared" si="0"/>
        <v>103197.49902802362</v>
      </c>
      <c r="F18" s="6">
        <f t="shared" si="0"/>
        <v>103243.58714173398</v>
      </c>
      <c r="G18" s="7">
        <f t="shared" si="0"/>
        <v>103290.03121976854</v>
      </c>
      <c r="H18" s="8">
        <f t="shared" si="0"/>
        <v>103336.83202588088</v>
      </c>
      <c r="I18" s="6">
        <f t="shared" si="0"/>
        <v>103383.99033051477</v>
      </c>
      <c r="J18" s="7">
        <f t="shared" si="0"/>
        <v>103431.50691083597</v>
      </c>
      <c r="K18" s="8">
        <f t="shared" si="0"/>
        <v>103479.38255076474</v>
      </c>
      <c r="L18" s="27">
        <f t="shared" si="18"/>
        <v>7.5237689430832688</v>
      </c>
      <c r="M18" s="13">
        <f t="shared" si="19"/>
        <v>15.264124008674116</v>
      </c>
      <c r="N18" s="14">
        <f t="shared" si="20"/>
        <v>23.222420897256598</v>
      </c>
      <c r="O18" s="27">
        <f t="shared" si="21"/>
        <v>31.400048377912753</v>
      </c>
      <c r="P18" s="14">
        <f t="shared" si="22"/>
        <v>39.798428717434945</v>
      </c>
      <c r="R18" s="47">
        <v>59</v>
      </c>
      <c r="S18" s="22">
        <f t="shared" si="2"/>
        <v>194160.40264103567</v>
      </c>
      <c r="T18" s="6">
        <f t="shared" si="3"/>
        <v>194726.32354113736</v>
      </c>
      <c r="U18" s="7">
        <f t="shared" si="4"/>
        <v>195296.14971839692</v>
      </c>
      <c r="V18" s="8">
        <f t="shared" si="5"/>
        <v>195869.91904432559</v>
      </c>
      <c r="W18" s="6">
        <f t="shared" si="6"/>
        <v>196447.66988672479</v>
      </c>
      <c r="X18" s="7">
        <f t="shared" si="7"/>
        <v>197029.44111781838</v>
      </c>
      <c r="Y18" s="8">
        <f t="shared" si="8"/>
        <v>197615.27212254595</v>
      </c>
      <c r="Z18" s="6">
        <f t="shared" si="9"/>
        <v>198205.20280702043</v>
      </c>
      <c r="AA18" s="7">
        <f t="shared" si="10"/>
        <v>198799.27360715374</v>
      </c>
      <c r="AB18" s="8">
        <f t="shared" si="11"/>
        <v>199397.52549745428</v>
      </c>
      <c r="AC18" s="27">
        <f t="shared" si="12"/>
        <v>94.536877097736578</v>
      </c>
      <c r="AD18" s="13">
        <f t="shared" si="13"/>
        <v>191.48214451253807</v>
      </c>
      <c r="AE18" s="14">
        <f t="shared" si="14"/>
        <v>290.90530886235138</v>
      </c>
      <c r="AF18" s="27">
        <f t="shared" si="15"/>
        <v>392.87843564540526</v>
      </c>
      <c r="AG18" s="14">
        <f t="shared" si="16"/>
        <v>497.47626520626</v>
      </c>
    </row>
    <row r="19" spans="1:33" x14ac:dyDescent="0.4">
      <c r="A19" s="47">
        <v>15</v>
      </c>
      <c r="B19" s="22">
        <f t="shared" si="17"/>
        <v>103527.61804100829</v>
      </c>
      <c r="C19" s="6">
        <f t="shared" si="0"/>
        <v>103576.21417909402</v>
      </c>
      <c r="D19" s="7">
        <f t="shared" si="0"/>
        <v>103625.17176940259</v>
      </c>
      <c r="E19" s="8">
        <f t="shared" si="0"/>
        <v>103674.49162320165</v>
      </c>
      <c r="F19" s="6">
        <f t="shared" si="0"/>
        <v>103724.17455868001</v>
      </c>
      <c r="G19" s="7">
        <f t="shared" si="0"/>
        <v>103774.22140098174</v>
      </c>
      <c r="H19" s="8">
        <f t="shared" si="0"/>
        <v>103824.63298224096</v>
      </c>
      <c r="I19" s="6">
        <f t="shared" si="0"/>
        <v>103875.41014161696</v>
      </c>
      <c r="J19" s="7">
        <f t="shared" si="0"/>
        <v>103926.55372532946</v>
      </c>
      <c r="K19" s="8">
        <f t="shared" si="0"/>
        <v>103978.06458669445</v>
      </c>
      <c r="L19" s="27">
        <f t="shared" si="18"/>
        <v>8.1194320330487244</v>
      </c>
      <c r="M19" s="13">
        <f t="shared" si="19"/>
        <v>16.460218531286955</v>
      </c>
      <c r="N19" s="14">
        <f t="shared" si="20"/>
        <v>25.023837221437134</v>
      </c>
      <c r="O19" s="27">
        <f t="shared" si="21"/>
        <v>33.81180054944889</v>
      </c>
      <c r="P19" s="14">
        <f t="shared" si="22"/>
        <v>42.825656155162505</v>
      </c>
      <c r="R19" s="47">
        <v>60</v>
      </c>
      <c r="S19" s="22">
        <f t="shared" si="2"/>
        <v>199999.99999999994</v>
      </c>
      <c r="T19" s="6">
        <f t="shared" si="3"/>
        <v>200606.7391935924</v>
      </c>
      <c r="U19" s="7">
        <f t="shared" si="4"/>
        <v>201217.78572309425</v>
      </c>
      <c r="V19" s="8">
        <f t="shared" si="5"/>
        <v>201833.18280895596</v>
      </c>
      <c r="W19" s="6">
        <f t="shared" si="6"/>
        <v>202452.9742569355</v>
      </c>
      <c r="X19" s="7">
        <f t="shared" si="7"/>
        <v>203077.20446801567</v>
      </c>
      <c r="Y19" s="8">
        <f t="shared" si="8"/>
        <v>203705.91844852356</v>
      </c>
      <c r="Z19" s="6">
        <f t="shared" si="9"/>
        <v>204339.16182045807</v>
      </c>
      <c r="AA19" s="7">
        <f t="shared" si="10"/>
        <v>204976.98083202852</v>
      </c>
      <c r="AB19" s="8">
        <f t="shared" si="11"/>
        <v>205619.42236841196</v>
      </c>
      <c r="AC19" s="27">
        <f t="shared" si="12"/>
        <v>101.36222977349098</v>
      </c>
      <c r="AD19" s="13">
        <f t="shared" si="13"/>
        <v>205.38163944890766</v>
      </c>
      <c r="AE19" s="14">
        <f t="shared" si="14"/>
        <v>312.13760973638273</v>
      </c>
      <c r="AF19" s="27">
        <f t="shared" si="15"/>
        <v>421.71254325315385</v>
      </c>
      <c r="AG19" s="14">
        <f t="shared" si="16"/>
        <v>534.19200624219229</v>
      </c>
    </row>
    <row r="20" spans="1:33" x14ac:dyDescent="0.4">
      <c r="A20" s="47">
        <v>16</v>
      </c>
      <c r="B20" s="22">
        <f t="shared" si="17"/>
        <v>104029.9435861602</v>
      </c>
      <c r="C20" s="6">
        <f t="shared" si="17"/>
        <v>104082.19159134387</v>
      </c>
      <c r="D20" s="7">
        <f t="shared" si="17"/>
        <v>104134.80947706812</v>
      </c>
      <c r="E20" s="8">
        <f t="shared" si="17"/>
        <v>104187.79812539856</v>
      </c>
      <c r="F20" s="6">
        <f t="shared" si="17"/>
        <v>104241.15842568116</v>
      </c>
      <c r="G20" s="7">
        <f t="shared" si="17"/>
        <v>104294.89127458018</v>
      </c>
      <c r="H20" s="8">
        <f t="shared" si="17"/>
        <v>104348.9975761166</v>
      </c>
      <c r="I20" s="6">
        <f t="shared" si="17"/>
        <v>104403.47824170663</v>
      </c>
      <c r="J20" s="7">
        <f t="shared" si="17"/>
        <v>104458.33419020103</v>
      </c>
      <c r="K20" s="8">
        <f t="shared" si="17"/>
        <v>104513.56634792431</v>
      </c>
      <c r="L20" s="27">
        <f t="shared" si="18"/>
        <v>8.7285443529599434</v>
      </c>
      <c r="M20" s="13">
        <f t="shared" si="19"/>
        <v>17.683634518831241</v>
      </c>
      <c r="N20" s="14">
        <f t="shared" si="20"/>
        <v>26.86687646385144</v>
      </c>
      <c r="O20" s="27">
        <f t="shared" si="21"/>
        <v>36.279912697940745</v>
      </c>
      <c r="P20" s="14">
        <f t="shared" si="22"/>
        <v>45.924422798825617</v>
      </c>
      <c r="R20" s="47">
        <v>61</v>
      </c>
      <c r="S20" s="22">
        <f t="shared" si="2"/>
        <v>206266.53396273137</v>
      </c>
      <c r="T20" s="6">
        <f t="shared" si="3"/>
        <v>206918.36380726367</v>
      </c>
      <c r="U20" s="7">
        <f t="shared" si="4"/>
        <v>207574.96076487936</v>
      </c>
      <c r="V20" s="8">
        <f t="shared" si="5"/>
        <v>208236.3743807229</v>
      </c>
      <c r="W20" s="6">
        <f t="shared" si="6"/>
        <v>208902.65489413732</v>
      </c>
      <c r="X20" s="7">
        <f t="shared" si="7"/>
        <v>209573.85325084018</v>
      </c>
      <c r="Y20" s="8">
        <f t="shared" si="8"/>
        <v>210250.02111535627</v>
      </c>
      <c r="Z20" s="6">
        <f t="shared" si="9"/>
        <v>210931.21088371493</v>
      </c>
      <c r="AA20" s="7">
        <f t="shared" si="10"/>
        <v>211617.47569641634</v>
      </c>
      <c r="AB20" s="8">
        <f t="shared" si="11"/>
        <v>212308.86945167594</v>
      </c>
      <c r="AC20" s="27">
        <f t="shared" si="12"/>
        <v>108.90284262039131</v>
      </c>
      <c r="AD20" s="13">
        <f t="shared" si="13"/>
        <v>220.74749089857141</v>
      </c>
      <c r="AE20" s="14">
        <f t="shared" si="14"/>
        <v>335.625011883556</v>
      </c>
      <c r="AF20" s="27">
        <f t="shared" si="15"/>
        <v>453.63006187679275</v>
      </c>
      <c r="AG20" s="14">
        <f t="shared" si="16"/>
        <v>574.86106082726837</v>
      </c>
    </row>
    <row r="21" spans="1:33" x14ac:dyDescent="0.4">
      <c r="A21" s="47">
        <v>17</v>
      </c>
      <c r="B21" s="22">
        <f t="shared" si="17"/>
        <v>104569.17564871479</v>
      </c>
      <c r="C21" s="6">
        <f t="shared" si="17"/>
        <v>104625.16303396478</v>
      </c>
      <c r="D21" s="7">
        <f t="shared" si="17"/>
        <v>104681.52945266114</v>
      </c>
      <c r="E21" s="8">
        <f t="shared" si="17"/>
        <v>104738.27586142637</v>
      </c>
      <c r="F21" s="6">
        <f t="shared" si="17"/>
        <v>104795.40322456016</v>
      </c>
      <c r="G21" s="7">
        <f t="shared" si="17"/>
        <v>104852.91251408106</v>
      </c>
      <c r="H21" s="8">
        <f t="shared" si="17"/>
        <v>104910.80470976884</v>
      </c>
      <c r="I21" s="6">
        <f t="shared" si="17"/>
        <v>104969.08079920708</v>
      </c>
      <c r="J21" s="7">
        <f t="shared" si="17"/>
        <v>105027.74177782639</v>
      </c>
      <c r="K21" s="8">
        <f t="shared" si="17"/>
        <v>105086.78864894781</v>
      </c>
      <c r="L21" s="27">
        <f t="shared" si="18"/>
        <v>9.3522823993644124</v>
      </c>
      <c r="M21" s="13">
        <f t="shared" si="19"/>
        <v>18.936746927971399</v>
      </c>
      <c r="N21" s="14">
        <f t="shared" si="20"/>
        <v>28.755134654593348</v>
      </c>
      <c r="O21" s="27">
        <f t="shared" si="21"/>
        <v>38.809225204995528</v>
      </c>
      <c r="P21" s="14">
        <f t="shared" si="22"/>
        <v>49.100837339776263</v>
      </c>
      <c r="R21" s="47">
        <v>62</v>
      </c>
      <c r="S21" s="22">
        <f t="shared" si="2"/>
        <v>213005.44681895123</v>
      </c>
      <c r="T21" s="6">
        <f t="shared" si="3"/>
        <v>213707.26325276119</v>
      </c>
      <c r="U21" s="7">
        <f t="shared" si="4"/>
        <v>214414.37500680215</v>
      </c>
      <c r="V21" s="8">
        <f t="shared" si="5"/>
        <v>215126.83914837099</v>
      </c>
      <c r="W21" s="6">
        <f t="shared" si="6"/>
        <v>215844.71357310121</v>
      </c>
      <c r="X21" s="7">
        <f t="shared" si="7"/>
        <v>216568.05702002003</v>
      </c>
      <c r="Y21" s="8">
        <f t="shared" si="8"/>
        <v>217296.92908693635</v>
      </c>
      <c r="Z21" s="6">
        <f t="shared" si="9"/>
        <v>218031.39024616635</v>
      </c>
      <c r="AA21" s="7">
        <f t="shared" si="10"/>
        <v>218771.50186060538</v>
      </c>
      <c r="AB21" s="8">
        <f t="shared" si="11"/>
        <v>219517.32620015726</v>
      </c>
      <c r="AC21" s="27">
        <f t="shared" si="12"/>
        <v>117.26323951511222</v>
      </c>
      <c r="AD21" s="13">
        <f t="shared" si="13"/>
        <v>237.7954208232477</v>
      </c>
      <c r="AE21" s="14">
        <f t="shared" si="14"/>
        <v>361.70152393642275</v>
      </c>
      <c r="AF21" s="27">
        <f t="shared" si="15"/>
        <v>489.09081825636167</v>
      </c>
      <c r="AG21" s="14">
        <f t="shared" si="16"/>
        <v>620.07707878086148</v>
      </c>
    </row>
    <row r="22" spans="1:33" x14ac:dyDescent="0.4">
      <c r="A22" s="47">
        <v>18</v>
      </c>
      <c r="B22" s="22">
        <f t="shared" si="17"/>
        <v>105146.22242382672</v>
      </c>
      <c r="C22" s="6">
        <f t="shared" si="17"/>
        <v>105206.0441216973</v>
      </c>
      <c r="D22" s="7">
        <f t="shared" si="17"/>
        <v>105266.25476981721</v>
      </c>
      <c r="E22" s="8">
        <f t="shared" si="17"/>
        <v>105326.85540351292</v>
      </c>
      <c r="F22" s="6">
        <f t="shared" si="17"/>
        <v>105387.84706622528</v>
      </c>
      <c r="G22" s="7">
        <f t="shared" si="17"/>
        <v>105449.23080955567</v>
      </c>
      <c r="H22" s="8">
        <f t="shared" si="17"/>
        <v>105511.00769331257</v>
      </c>
      <c r="I22" s="6">
        <f t="shared" si="17"/>
        <v>105573.17878555847</v>
      </c>
      <c r="J22" s="7">
        <f t="shared" si="17"/>
        <v>105635.74516265752</v>
      </c>
      <c r="K22" s="8">
        <f t="shared" si="17"/>
        <v>105698.70790932325</v>
      </c>
      <c r="L22" s="27">
        <f t="shared" si="18"/>
        <v>9.9918849513651367</v>
      </c>
      <c r="M22" s="13">
        <f t="shared" si="19"/>
        <v>20.222057562476039</v>
      </c>
      <c r="N22" s="14">
        <f t="shared" si="20"/>
        <v>30.692401574126052</v>
      </c>
      <c r="O22" s="27">
        <f t="shared" si="21"/>
        <v>41.40484150300108</v>
      </c>
      <c r="P22" s="14">
        <f t="shared" si="22"/>
        <v>52.361343278209461</v>
      </c>
      <c r="R22" s="47">
        <v>63</v>
      </c>
      <c r="S22" s="22">
        <f t="shared" si="2"/>
        <v>220268.92645852664</v>
      </c>
      <c r="T22" s="6">
        <f t="shared" si="3"/>
        <v>221026.36677038809</v>
      </c>
      <c r="U22" s="7">
        <f t="shared" si="4"/>
        <v>221789.71222893766</v>
      </c>
      <c r="V22" s="8">
        <f t="shared" si="5"/>
        <v>222559.02890384043</v>
      </c>
      <c r="W22" s="6">
        <f t="shared" si="6"/>
        <v>223334.38385958178</v>
      </c>
      <c r="X22" s="7">
        <f t="shared" si="7"/>
        <v>224115.84517423471</v>
      </c>
      <c r="Y22" s="8">
        <f t="shared" si="8"/>
        <v>224903.48195865346</v>
      </c>
      <c r="Z22" s="6">
        <f t="shared" si="9"/>
        <v>225697.36437610586</v>
      </c>
      <c r="AA22" s="7">
        <f t="shared" si="10"/>
        <v>226497.56366235355</v>
      </c>
      <c r="AB22" s="8">
        <f t="shared" si="11"/>
        <v>227304.15214619573</v>
      </c>
      <c r="AC22" s="27">
        <f t="shared" si="12"/>
        <v>126.56770987352138</v>
      </c>
      <c r="AD22" s="13">
        <f t="shared" si="13"/>
        <v>256.78223183100636</v>
      </c>
      <c r="AE22" s="14">
        <f t="shared" si="14"/>
        <v>390.76521471681917</v>
      </c>
      <c r="AF22" s="27">
        <f t="shared" si="15"/>
        <v>528.6434674053562</v>
      </c>
      <c r="AG22" s="14">
        <f t="shared" si="16"/>
        <v>670.54922899151279</v>
      </c>
    </row>
    <row r="23" spans="1:33" x14ac:dyDescent="0.4">
      <c r="A23" s="47">
        <v>19</v>
      </c>
      <c r="B23" s="22">
        <f t="shared" si="17"/>
        <v>105762.06811866707</v>
      </c>
      <c r="C23" s="6">
        <f t="shared" si="17"/>
        <v>105825.82689224702</v>
      </c>
      <c r="D23" s="7">
        <f t="shared" si="17"/>
        <v>105889.98534011724</v>
      </c>
      <c r="E23" s="8">
        <f t="shared" si="17"/>
        <v>105954.54458087763</v>
      </c>
      <c r="F23" s="6">
        <f t="shared" si="17"/>
        <v>106019.50574172416</v>
      </c>
      <c r="G23" s="7">
        <f t="shared" si="17"/>
        <v>106084.86995849971</v>
      </c>
      <c r="H23" s="8">
        <f t="shared" si="17"/>
        <v>106150.63837574521</v>
      </c>
      <c r="I23" s="6">
        <f t="shared" si="17"/>
        <v>106216.81214675147</v>
      </c>
      <c r="J23" s="7">
        <f t="shared" si="17"/>
        <v>106283.3924336114</v>
      </c>
      <c r="K23" s="8">
        <f t="shared" si="17"/>
        <v>106350.38040727269</v>
      </c>
      <c r="L23" s="27">
        <f t="shared" si="18"/>
        <v>10.648659503265662</v>
      </c>
      <c r="M23" s="13">
        <f t="shared" si="19"/>
        <v>21.542208140246657</v>
      </c>
      <c r="N23" s="14">
        <f t="shared" si="20"/>
        <v>32.682680663423525</v>
      </c>
      <c r="O23" s="27">
        <f t="shared" si="21"/>
        <v>44.072155044668762</v>
      </c>
      <c r="P23" s="14">
        <f t="shared" si="22"/>
        <v>55.712753175926991</v>
      </c>
      <c r="R23" s="47">
        <v>64</v>
      </c>
      <c r="S23" s="22">
        <f t="shared" si="2"/>
        <v>228117.20327048592</v>
      </c>
      <c r="T23" s="6">
        <f t="shared" si="3"/>
        <v>228936.79161363552</v>
      </c>
      <c r="U23" s="7">
        <f t="shared" si="4"/>
        <v>229762.99291161846</v>
      </c>
      <c r="V23" s="8">
        <f t="shared" si="5"/>
        <v>230595.88408048818</v>
      </c>
      <c r="W23" s="6">
        <f t="shared" si="6"/>
        <v>231435.5432394238</v>
      </c>
      <c r="X23" s="7">
        <f t="shared" si="7"/>
        <v>232282.04973431746</v>
      </c>
      <c r="Y23" s="8">
        <f t="shared" si="8"/>
        <v>233135.48416191951</v>
      </c>
      <c r="Z23" s="6">
        <f t="shared" si="9"/>
        <v>233995.92839455625</v>
      </c>
      <c r="AA23" s="7">
        <f t="shared" si="10"/>
        <v>234863.46560543519</v>
      </c>
      <c r="AB23" s="8">
        <f t="shared" si="11"/>
        <v>235738.18029455756</v>
      </c>
      <c r="AC23" s="27">
        <f t="shared" si="12"/>
        <v>136.96497123399604</v>
      </c>
      <c r="AD23" s="13">
        <f t="shared" si="13"/>
        <v>278.01556881992656</v>
      </c>
      <c r="AE23" s="14">
        <f t="shared" si="14"/>
        <v>423.29354829377917</v>
      </c>
      <c r="AF23" s="27">
        <f t="shared" si="15"/>
        <v>572.94691682602934</v>
      </c>
      <c r="AG23" s="14">
        <f t="shared" si="16"/>
        <v>727.13027379205596</v>
      </c>
    </row>
    <row r="24" spans="1:33" x14ac:dyDescent="0.4">
      <c r="A24" s="47">
        <v>20</v>
      </c>
      <c r="B24" s="22">
        <f t="shared" si="17"/>
        <v>106417.77724759121</v>
      </c>
      <c r="C24" s="6">
        <f t="shared" si="17"/>
        <v>106485.58414338462</v>
      </c>
      <c r="D24" s="7">
        <f t="shared" si="17"/>
        <v>106553.80229248677</v>
      </c>
      <c r="E24" s="8">
        <f t="shared" si="17"/>
        <v>106622.4329018024</v>
      </c>
      <c r="F24" s="6">
        <f t="shared" si="17"/>
        <v>106691.47718736263</v>
      </c>
      <c r="G24" s="7">
        <f t="shared" si="17"/>
        <v>106760.93637438065</v>
      </c>
      <c r="H24" s="8">
        <f t="shared" si="17"/>
        <v>106830.81169730822</v>
      </c>
      <c r="I24" s="6">
        <f t="shared" si="17"/>
        <v>106901.1043998926</v>
      </c>
      <c r="J24" s="7">
        <f t="shared" si="17"/>
        <v>106971.81573523406</v>
      </c>
      <c r="K24" s="8">
        <f t="shared" si="17"/>
        <v>107042.94696584386</v>
      </c>
      <c r="L24" s="27">
        <f t="shared" si="18"/>
        <v>11.32398927363829</v>
      </c>
      <c r="M24" s="13">
        <f t="shared" si="19"/>
        <v>22.89999453854216</v>
      </c>
      <c r="N24" s="14">
        <f t="shared" si="20"/>
        <v>34.730210740583061</v>
      </c>
      <c r="O24" s="27">
        <f t="shared" si="21"/>
        <v>46.816878734429338</v>
      </c>
      <c r="P24" s="14">
        <f t="shared" si="22"/>
        <v>59.16228605458673</v>
      </c>
      <c r="R24" s="47">
        <v>65</v>
      </c>
      <c r="S24" s="22">
        <f t="shared" si="2"/>
        <v>236620.15831524986</v>
      </c>
      <c r="T24" s="6">
        <f t="shared" si="3"/>
        <v>237509.48690133722</v>
      </c>
      <c r="U24" s="7">
        <f t="shared" si="4"/>
        <v>238406.25469497274</v>
      </c>
      <c r="V24" s="8">
        <f t="shared" si="5"/>
        <v>239310.55177514278</v>
      </c>
      <c r="W24" s="6">
        <f t="shared" si="6"/>
        <v>240222.46968686892</v>
      </c>
      <c r="X24" s="7">
        <f t="shared" si="7"/>
        <v>241142.10147112337</v>
      </c>
      <c r="Y24" s="8">
        <f t="shared" si="8"/>
        <v>242069.54169548137</v>
      </c>
      <c r="Z24" s="6">
        <f t="shared" si="9"/>
        <v>243004.88648552974</v>
      </c>
      <c r="AA24" s="7">
        <f t="shared" si="10"/>
        <v>243948.23355705367</v>
      </c>
      <c r="AB24" s="8">
        <f t="shared" si="11"/>
        <v>244899.6822490269</v>
      </c>
      <c r="AC24" s="27">
        <f t="shared" si="12"/>
        <v>148.63416726785726</v>
      </c>
      <c r="AD24" s="13">
        <f t="shared" si="13"/>
        <v>301.86649783750545</v>
      </c>
      <c r="AE24" s="14">
        <f t="shared" si="14"/>
        <v>459.86317905570104</v>
      </c>
      <c r="AF24" s="27">
        <f t="shared" si="15"/>
        <v>622.79803074414667</v>
      </c>
      <c r="AG24" s="14">
        <f t="shared" si="16"/>
        <v>790.85293849014852</v>
      </c>
    </row>
    <row r="25" spans="1:33" x14ac:dyDescent="0.4">
      <c r="A25" s="47">
        <v>21</v>
      </c>
      <c r="B25" s="22">
        <f t="shared" si="17"/>
        <v>107114.4993637029</v>
      </c>
      <c r="C25" s="6">
        <f t="shared" si="17"/>
        <v>107186.4742103209</v>
      </c>
      <c r="D25" s="7">
        <f t="shared" si="17"/>
        <v>107258.87279679607</v>
      </c>
      <c r="E25" s="8">
        <f t="shared" si="17"/>
        <v>107331.69642387546</v>
      </c>
      <c r="F25" s="6">
        <f t="shared" si="17"/>
        <v>107404.94640201585</v>
      </c>
      <c r="G25" s="7">
        <f t="shared" si="17"/>
        <v>107478.62405144522</v>
      </c>
      <c r="H25" s="8">
        <f t="shared" si="17"/>
        <v>107552.73070222477</v>
      </c>
      <c r="I25" s="6">
        <f t="shared" si="17"/>
        <v>107627.26769431161</v>
      </c>
      <c r="J25" s="7">
        <f t="shared" si="17"/>
        <v>107702.23637762204</v>
      </c>
      <c r="K25" s="8">
        <f t="shared" si="17"/>
        <v>107777.63811209533</v>
      </c>
      <c r="L25" s="27">
        <f t="shared" si="18"/>
        <v>12.019340863462276</v>
      </c>
      <c r="M25" s="13">
        <f t="shared" si="19"/>
        <v>24.298382366019723</v>
      </c>
      <c r="N25" s="14">
        <f t="shared" si="20"/>
        <v>36.839489751555448</v>
      </c>
      <c r="O25" s="27">
        <f t="shared" si="21"/>
        <v>49.645077132083316</v>
      </c>
      <c r="P25" s="14">
        <f t="shared" si="22"/>
        <v>62.717608336181002</v>
      </c>
      <c r="R25" s="47">
        <v>66</v>
      </c>
      <c r="S25" s="22">
        <f t="shared" si="2"/>
        <v>245859.33355742382</v>
      </c>
      <c r="T25" s="6">
        <f t="shared" si="3"/>
        <v>246827.29016988305</v>
      </c>
      <c r="U25" s="7">
        <f t="shared" si="4"/>
        <v>247803.65650124309</v>
      </c>
      <c r="V25" s="8">
        <f t="shared" si="5"/>
        <v>248788.53872997823</v>
      </c>
      <c r="W25" s="6">
        <f t="shared" si="6"/>
        <v>249782.04483556154</v>
      </c>
      <c r="X25" s="7">
        <f t="shared" si="7"/>
        <v>250784.2846367801</v>
      </c>
      <c r="Y25" s="8">
        <f t="shared" si="8"/>
        <v>251795.3698310348</v>
      </c>
      <c r="Z25" s="6">
        <f t="shared" si="9"/>
        <v>252815.41403465075</v>
      </c>
      <c r="AA25" s="7">
        <f t="shared" si="10"/>
        <v>253844.5328242298</v>
      </c>
      <c r="AB25" s="8">
        <f t="shared" si="11"/>
        <v>254882.84377907941</v>
      </c>
      <c r="AC25" s="27">
        <f t="shared" si="12"/>
        <v>161.79265692894114</v>
      </c>
      <c r="AD25" s="13">
        <f t="shared" si="13"/>
        <v>328.78587119079748</v>
      </c>
      <c r="AE25" s="14">
        <f t="shared" si="14"/>
        <v>501.17575334076537</v>
      </c>
      <c r="AF25" s="27">
        <f t="shared" si="15"/>
        <v>679.1678099613564</v>
      </c>
      <c r="AG25" s="14">
        <f t="shared" si="16"/>
        <v>862.97750049582464</v>
      </c>
    </row>
    <row r="26" spans="1:33" x14ac:dyDescent="0.4">
      <c r="A26" s="47">
        <v>22</v>
      </c>
      <c r="B26" s="22">
        <f t="shared" si="17"/>
        <v>107853.47426775833</v>
      </c>
      <c r="C26" s="6">
        <f t="shared" si="17"/>
        <v>107929.74622479051</v>
      </c>
      <c r="D26" s="7">
        <f t="shared" si="17"/>
        <v>108006.45537358959</v>
      </c>
      <c r="E26" s="8">
        <f t="shared" si="17"/>
        <v>108083.60311483809</v>
      </c>
      <c r="F26" s="6">
        <f t="shared" si="17"/>
        <v>108161.19085957018</v>
      </c>
      <c r="G26" s="7">
        <f t="shared" si="17"/>
        <v>108239.2200292394</v>
      </c>
      <c r="H26" s="8">
        <f t="shared" si="17"/>
        <v>108317.69205578687</v>
      </c>
      <c r="I26" s="6">
        <f t="shared" si="17"/>
        <v>108396.60838171035</v>
      </c>
      <c r="J26" s="7">
        <f t="shared" si="17"/>
        <v>108475.97046013377</v>
      </c>
      <c r="K26" s="8">
        <f t="shared" si="17"/>
        <v>108555.77975487756</v>
      </c>
      <c r="L26" s="27">
        <f t="shared" si="18"/>
        <v>12.736272645239296</v>
      </c>
      <c r="M26" s="13">
        <f t="shared" si="19"/>
        <v>25.740524029084554</v>
      </c>
      <c r="N26" s="14">
        <f t="shared" si="20"/>
        <v>39.015300812074202</v>
      </c>
      <c r="O26" s="27">
        <f t="shared" si="21"/>
        <v>52.563201779295923</v>
      </c>
      <c r="P26" s="14">
        <f t="shared" si="22"/>
        <v>66.386878774035722</v>
      </c>
      <c r="R26" s="47">
        <v>67</v>
      </c>
      <c r="S26" s="22">
        <f t="shared" si="2"/>
        <v>255930.46652474522</v>
      </c>
      <c r="T26" s="6">
        <f t="shared" si="3"/>
        <v>256987.5227776875</v>
      </c>
      <c r="U26" s="7">
        <f t="shared" si="4"/>
        <v>258054.1363911308</v>
      </c>
      <c r="V26" s="8">
        <f t="shared" si="5"/>
        <v>259130.43340212631</v>
      </c>
      <c r="W26" s="6">
        <f t="shared" si="6"/>
        <v>260216.54207986477</v>
      </c>
      <c r="X26" s="7">
        <f t="shared" si="7"/>
        <v>261312.59297527527</v>
      </c>
      <c r="Y26" s="8">
        <f t="shared" si="8"/>
        <v>262418.71897195565</v>
      </c>
      <c r="Z26" s="6">
        <f t="shared" si="9"/>
        <v>263535.05533847085</v>
      </c>
      <c r="AA26" s="7">
        <f t="shared" si="10"/>
        <v>264661.73978206533</v>
      </c>
      <c r="AB26" s="8">
        <f t="shared" si="11"/>
        <v>265798.91250383505</v>
      </c>
      <c r="AC26" s="27">
        <f t="shared" si="12"/>
        <v>176.70623316877754</v>
      </c>
      <c r="AD26" s="13">
        <f t="shared" si="13"/>
        <v>359.32583961354248</v>
      </c>
      <c r="AE26" s="14">
        <f t="shared" si="14"/>
        <v>548.09189473400693</v>
      </c>
      <c r="AF26" s="27">
        <f t="shared" si="15"/>
        <v>743.24914586848899</v>
      </c>
      <c r="AG26" s="14">
        <f t="shared" si="16"/>
        <v>945.05473577463272</v>
      </c>
    </row>
    <row r="27" spans="1:33" x14ac:dyDescent="0.4">
      <c r="A27" s="47">
        <v>23</v>
      </c>
      <c r="B27" s="22">
        <f t="shared" si="17"/>
        <v>108636.03774052962</v>
      </c>
      <c r="C27" s="6">
        <f t="shared" si="17"/>
        <v>108716.74590251692</v>
      </c>
      <c r="D27" s="7">
        <f t="shared" si="17"/>
        <v>108797.90573717788</v>
      </c>
      <c r="E27" s="8">
        <f t="shared" si="17"/>
        <v>108879.51875183536</v>
      </c>
      <c r="F27" s="6">
        <f t="shared" si="17"/>
        <v>108961.58646487053</v>
      </c>
      <c r="G27" s="7">
        <f t="shared" si="17"/>
        <v>109044.11040579714</v>
      </c>
      <c r="H27" s="8">
        <f t="shared" si="17"/>
        <v>109127.09211533683</v>
      </c>
      <c r="I27" s="6">
        <f t="shared" si="17"/>
        <v>109210.53314549493</v>
      </c>
      <c r="J27" s="7">
        <f t="shared" si="17"/>
        <v>109294.43505963731</v>
      </c>
      <c r="K27" s="8">
        <f t="shared" si="17"/>
        <v>109378.79943256741</v>
      </c>
      <c r="L27" s="27">
        <f t="shared" si="18"/>
        <v>13.476443975750954</v>
      </c>
      <c r="M27" s="13">
        <f t="shared" si="19"/>
        <v>27.22977748208541</v>
      </c>
      <c r="N27" s="14">
        <f t="shared" si="20"/>
        <v>41.262740831707561</v>
      </c>
      <c r="O27" s="27">
        <f t="shared" si="21"/>
        <v>55.5781300458857</v>
      </c>
      <c r="P27" s="14">
        <f t="shared" si="22"/>
        <v>70.178797882281287</v>
      </c>
      <c r="R27" s="47">
        <v>68</v>
      </c>
      <c r="S27" s="22">
        <f t="shared" si="2"/>
        <v>266946.71625540149</v>
      </c>
      <c r="T27" s="6">
        <f t="shared" si="3"/>
        <v>268105.296397142</v>
      </c>
      <c r="U27" s="7">
        <f t="shared" si="4"/>
        <v>269274.80095801956</v>
      </c>
      <c r="V27" s="8">
        <f t="shared" si="5"/>
        <v>270455.38069706823</v>
      </c>
      <c r="W27" s="6">
        <f t="shared" si="6"/>
        <v>271647.18916658725</v>
      </c>
      <c r="X27" s="7">
        <f t="shared" si="7"/>
        <v>272850.38277709665</v>
      </c>
      <c r="Y27" s="141">
        <f t="shared" si="8"/>
        <v>274065.12086411664</v>
      </c>
      <c r="Z27" s="6">
        <f t="shared" si="9"/>
        <v>275291.56575682631</v>
      </c>
      <c r="AA27" s="7">
        <f t="shared" si="10"/>
        <v>276529.88284866541</v>
      </c>
      <c r="AB27" s="8">
        <f t="shared" si="11"/>
        <v>277780.24066994543</v>
      </c>
      <c r="AC27" s="27">
        <f t="shared" si="12"/>
        <v>193.70267753907683</v>
      </c>
      <c r="AD27" s="13">
        <f t="shared" si="13"/>
        <v>394.16844830315677</v>
      </c>
      <c r="AE27" s="14">
        <f t="shared" si="14"/>
        <v>601.6764798806762</v>
      </c>
      <c r="AF27" s="27">
        <f t="shared" si="15"/>
        <v>816.52058241963823</v>
      </c>
      <c r="AG27" s="14">
        <f t="shared" si="16"/>
        <v>1039.0101599309564</v>
      </c>
    </row>
    <row r="28" spans="1:33" x14ac:dyDescent="0.4">
      <c r="A28" s="47">
        <v>24</v>
      </c>
      <c r="B28" s="22">
        <f t="shared" si="17"/>
        <v>109463.62785060468</v>
      </c>
      <c r="C28" s="6">
        <f t="shared" si="17"/>
        <v>109548.92191166327</v>
      </c>
      <c r="D28" s="7">
        <f t="shared" si="17"/>
        <v>109634.68322533181</v>
      </c>
      <c r="E28" s="8">
        <f t="shared" si="17"/>
        <v>109720.91341295371</v>
      </c>
      <c r="F28" s="6">
        <f t="shared" si="17"/>
        <v>109807.61410770849</v>
      </c>
      <c r="G28" s="7">
        <f t="shared" si="17"/>
        <v>109894.78695469366</v>
      </c>
      <c r="H28" s="8">
        <f t="shared" si="17"/>
        <v>109982.43361100749</v>
      </c>
      <c r="I28" s="6">
        <f t="shared" si="17"/>
        <v>110070.5557458328</v>
      </c>
      <c r="J28" s="7">
        <f t="shared" si="17"/>
        <v>110159.1550405211</v>
      </c>
      <c r="K28" s="8">
        <f t="shared" si="17"/>
        <v>110248.23318867799</v>
      </c>
      <c r="L28" s="27">
        <f t="shared" si="18"/>
        <v>14.241625337412188</v>
      </c>
      <c r="M28" s="13">
        <f t="shared" si="19"/>
        <v>28.76972687637317</v>
      </c>
      <c r="N28" s="14">
        <f t="shared" si="20"/>
        <v>43.587252050099778</v>
      </c>
      <c r="O28" s="27">
        <f t="shared" si="21"/>
        <v>58.697207946552226</v>
      </c>
      <c r="P28" s="14">
        <f t="shared" si="22"/>
        <v>74.102662440485801</v>
      </c>
      <c r="R28" s="47">
        <v>69</v>
      </c>
      <c r="S28" s="22">
        <f t="shared" si="2"/>
        <v>279042.81096253352</v>
      </c>
      <c r="T28" s="6">
        <f t="shared" si="3"/>
        <v>280317.76875668165</v>
      </c>
      <c r="U28" s="7">
        <f t="shared" si="4"/>
        <v>281605.29245007166</v>
      </c>
      <c r="V28" s="8">
        <f t="shared" si="5"/>
        <v>282905.56388915016</v>
      </c>
      <c r="W28" s="6">
        <f t="shared" si="6"/>
        <v>284218.76845283585</v>
      </c>
      <c r="X28" s="7">
        <f t="shared" si="7"/>
        <v>285545.09513867256</v>
      </c>
      <c r="Y28" s="8">
        <f t="shared" si="8"/>
        <v>286884.73665151955</v>
      </c>
      <c r="Z28" s="6">
        <f t="shared" si="9"/>
        <v>288237.88949486183</v>
      </c>
      <c r="AA28" s="7">
        <f t="shared" si="10"/>
        <v>289604.75406483177</v>
      </c>
      <c r="AB28" s="8">
        <f t="shared" si="11"/>
        <v>290985.53474704019</v>
      </c>
      <c r="AC28" s="27">
        <f t="shared" si="12"/>
        <v>213.18995588292455</v>
      </c>
      <c r="AD28" s="13">
        <f t="shared" si="13"/>
        <v>434.16411387187691</v>
      </c>
      <c r="AE28" s="14">
        <f t="shared" si="14"/>
        <v>663.25970447901636</v>
      </c>
      <c r="AF28" s="27">
        <f t="shared" si="15"/>
        <v>900.83252653304953</v>
      </c>
      <c r="AG28" s="14">
        <f t="shared" si="16"/>
        <v>1147.2582145345477</v>
      </c>
    </row>
    <row r="29" spans="1:33" x14ac:dyDescent="0.4">
      <c r="A29" s="47">
        <v>25</v>
      </c>
      <c r="B29" s="22">
        <f t="shared" si="17"/>
        <v>110337.79189624917</v>
      </c>
      <c r="C29" s="6">
        <f t="shared" si="17"/>
        <v>110427.83288160736</v>
      </c>
      <c r="D29" s="7">
        <f t="shared" si="17"/>
        <v>110518.35787563995</v>
      </c>
      <c r="E29" s="8">
        <f t="shared" si="17"/>
        <v>110609.36862183778</v>
      </c>
      <c r="F29" s="6">
        <f t="shared" si="17"/>
        <v>110700.86687638443</v>
      </c>
      <c r="G29" s="7">
        <f t="shared" si="17"/>
        <v>110792.85440824664</v>
      </c>
      <c r="H29" s="8">
        <f t="shared" si="17"/>
        <v>110885.33299926558</v>
      </c>
      <c r="I29" s="6">
        <f t="shared" si="17"/>
        <v>110978.30444424886</v>
      </c>
      <c r="J29" s="7">
        <f t="shared" si="17"/>
        <v>111071.7705510637</v>
      </c>
      <c r="K29" s="8">
        <f t="shared" si="17"/>
        <v>111165.73314073071</v>
      </c>
      <c r="L29" s="27">
        <f t="shared" si="18"/>
        <v>15.033709527573592</v>
      </c>
      <c r="M29" s="13">
        <f t="shared" si="19"/>
        <v>30.364205352527279</v>
      </c>
      <c r="N29" s="14">
        <f t="shared" si="20"/>
        <v>45.994656860890245</v>
      </c>
      <c r="O29" s="27">
        <f t="shared" si="21"/>
        <v>61.928297440812457</v>
      </c>
      <c r="P29" s="14">
        <f t="shared" si="22"/>
        <v>78.168425730247691</v>
      </c>
      <c r="R29" s="47">
        <v>70</v>
      </c>
      <c r="S29" s="22">
        <f t="shared" si="2"/>
        <v>292380.44001630862</v>
      </c>
      <c r="T29" s="6">
        <f t="shared" si="3"/>
        <v>293789.68253941229</v>
      </c>
      <c r="U29" s="7">
        <f t="shared" si="4"/>
        <v>295213.47928093409</v>
      </c>
      <c r="V29" s="8">
        <f t="shared" si="5"/>
        <v>296652.05161234224</v>
      </c>
      <c r="W29" s="6">
        <f t="shared" si="6"/>
        <v>298105.62542441057</v>
      </c>
      <c r="X29" s="7">
        <f t="shared" si="7"/>
        <v>299574.43124309264</v>
      </c>
      <c r="Y29" s="8">
        <f t="shared" si="8"/>
        <v>301058.70434898476</v>
      </c>
      <c r="Z29" s="6">
        <f t="shared" si="9"/>
        <v>302558.68490049953</v>
      </c>
      <c r="AA29" s="7">
        <f t="shared" si="10"/>
        <v>304074.61806088896</v>
      </c>
      <c r="AB29" s="8">
        <f t="shared" si="11"/>
        <v>305606.75412925991</v>
      </c>
      <c r="AC29" s="27">
        <f t="shared" si="12"/>
        <v>235.68096423954921</v>
      </c>
      <c r="AD29" s="13">
        <f t="shared" si="13"/>
        <v>480.38408595832152</v>
      </c>
      <c r="AE29" s="14">
        <f t="shared" si="14"/>
        <v>734.52056195654586</v>
      </c>
      <c r="AF29" s="27">
        <f t="shared" si="15"/>
        <v>998.52541644138546</v>
      </c>
      <c r="AG29" s="14">
        <f t="shared" si="16"/>
        <v>1272.8592139464672</v>
      </c>
    </row>
    <row r="30" spans="1:33" x14ac:dyDescent="0.4">
      <c r="A30" s="47">
        <v>26</v>
      </c>
      <c r="B30" s="22">
        <f t="shared" si="17"/>
        <v>111260.19404751887</v>
      </c>
      <c r="C30" s="6">
        <f t="shared" si="17"/>
        <v>111355.15511904133</v>
      </c>
      <c r="D30" s="7">
        <f t="shared" si="17"/>
        <v>111450.61821635198</v>
      </c>
      <c r="E30" s="8">
        <f t="shared" si="17"/>
        <v>111546.58521404334</v>
      </c>
      <c r="F30" s="6">
        <f t="shared" si="17"/>
        <v>111643.05800034513</v>
      </c>
      <c r="G30" s="7">
        <f t="shared" si="17"/>
        <v>111740.0384772238</v>
      </c>
      <c r="H30" s="8">
        <f t="shared" si="17"/>
        <v>111837.52856048332</v>
      </c>
      <c r="I30" s="6">
        <f t="shared" si="17"/>
        <v>111935.53017986662</v>
      </c>
      <c r="J30" s="7">
        <f t="shared" si="17"/>
        <v>112034.04527915829</v>
      </c>
      <c r="K30" s="8">
        <f t="shared" si="17"/>
        <v>112133.07581628821</v>
      </c>
      <c r="L30" s="27">
        <f t="shared" si="18"/>
        <v>15.854724031716614</v>
      </c>
      <c r="M30" s="13">
        <f t="shared" si="19"/>
        <v>32.017320254402875</v>
      </c>
      <c r="N30" s="14">
        <f t="shared" si="20"/>
        <v>48.491196351464168</v>
      </c>
      <c r="O30" s="27">
        <f t="shared" si="21"/>
        <v>65.279828801236363</v>
      </c>
      <c r="P30" s="14">
        <f t="shared" si="22"/>
        <v>82.386764253196816</v>
      </c>
      <c r="R30" s="47">
        <v>71</v>
      </c>
      <c r="S30" s="22">
        <f t="shared" si="2"/>
        <v>307155.34867572412</v>
      </c>
      <c r="T30" s="6">
        <f t="shared" si="3"/>
        <v>308720.66268084152</v>
      </c>
      <c r="U30" s="7">
        <f t="shared" si="4"/>
        <v>310302.96267951111</v>
      </c>
      <c r="V30" s="8">
        <f t="shared" si="5"/>
        <v>311902.5209094804</v>
      </c>
      <c r="W30" s="6">
        <f t="shared" si="6"/>
        <v>313519.61546464619</v>
      </c>
      <c r="X30" s="7">
        <f t="shared" si="7"/>
        <v>315154.53045332368</v>
      </c>
      <c r="Y30" s="8">
        <f t="shared" si="8"/>
        <v>316807.55616168195</v>
      </c>
      <c r="Z30" s="6">
        <f t="shared" si="9"/>
        <v>318478.98922253359</v>
      </c>
      <c r="AA30" s="7">
        <f t="shared" si="10"/>
        <v>320169.13278968999</v>
      </c>
      <c r="AB30" s="8">
        <f t="shared" si="11"/>
        <v>321878.29671809817</v>
      </c>
      <c r="AC30" s="27">
        <f t="shared" si="12"/>
        <v>261.82766524851468</v>
      </c>
      <c r="AD30" s="13">
        <f t="shared" si="13"/>
        <v>534.19301921231818</v>
      </c>
      <c r="AE30" s="14">
        <f t="shared" si="14"/>
        <v>817.60265430224899</v>
      </c>
      <c r="AF30" s="27">
        <f t="shared" si="15"/>
        <v>1112.5941421640237</v>
      </c>
      <c r="AG30" s="14">
        <f t="shared" si="16"/>
        <v>1419.7383860054179</v>
      </c>
    </row>
    <row r="31" spans="1:33" x14ac:dyDescent="0.4">
      <c r="A31" s="47">
        <v>27</v>
      </c>
      <c r="B31" s="22">
        <f t="shared" si="17"/>
        <v>112232.62376343607</v>
      </c>
      <c r="C31" s="6">
        <f t="shared" si="17"/>
        <v>112332.69110713725</v>
      </c>
      <c r="D31" s="7">
        <f t="shared" si="17"/>
        <v>112433.27984838937</v>
      </c>
      <c r="E31" s="8">
        <f t="shared" si="17"/>
        <v>112534.39200276023</v>
      </c>
      <c r="F31" s="6">
        <f t="shared" si="17"/>
        <v>112636.02960049661</v>
      </c>
      <c r="G31" s="7">
        <f t="shared" si="17"/>
        <v>112738.19468663425</v>
      </c>
      <c r="H31" s="8">
        <f t="shared" si="17"/>
        <v>112840.88932110883</v>
      </c>
      <c r="I31" s="6">
        <f t="shared" si="17"/>
        <v>112944.1155788683</v>
      </c>
      <c r="J31" s="7">
        <f t="shared" si="17"/>
        <v>113047.87554998594</v>
      </c>
      <c r="K31" s="8">
        <f t="shared" si="17"/>
        <v>113152.17133977493</v>
      </c>
      <c r="L31" s="27">
        <f t="shared" si="18"/>
        <v>16.706844735792401</v>
      </c>
      <c r="M31" s="13">
        <f t="shared" si="19"/>
        <v>33.733481083198058</v>
      </c>
      <c r="N31" s="14">
        <f t="shared" si="20"/>
        <v>51.08357304789206</v>
      </c>
      <c r="O31" s="27">
        <f t="shared" si="21"/>
        <v>68.760858718867894</v>
      </c>
      <c r="P31" s="14">
        <f t="shared" si="22"/>
        <v>86.769151787866576</v>
      </c>
      <c r="R31" s="47">
        <v>72</v>
      </c>
      <c r="S31" s="22">
        <f t="shared" si="2"/>
        <v>323606.79774997896</v>
      </c>
      <c r="T31" s="6">
        <f t="shared" si="3"/>
        <v>325354.95970720798</v>
      </c>
      <c r="U31" s="7">
        <f t="shared" si="4"/>
        <v>327123.11369017907</v>
      </c>
      <c r="V31" s="8">
        <f t="shared" si="5"/>
        <v>328911.59828340862</v>
      </c>
      <c r="W31" s="6">
        <f t="shared" si="6"/>
        <v>330720.75976815174</v>
      </c>
      <c r="X31" s="7">
        <f t="shared" si="7"/>
        <v>332550.95234230423</v>
      </c>
      <c r="Y31" s="8">
        <f t="shared" si="8"/>
        <v>334402.53834789188</v>
      </c>
      <c r="Z31" s="6">
        <f t="shared" si="9"/>
        <v>336275.88850644615</v>
      </c>
      <c r="AA31" s="7">
        <f t="shared" si="10"/>
        <v>338171.38216259133</v>
      </c>
      <c r="AB31" s="8">
        <f t="shared" si="11"/>
        <v>340089.40753618028</v>
      </c>
      <c r="AC31" s="27">
        <f t="shared" si="12"/>
        <v>292.46891990346921</v>
      </c>
      <c r="AD31" s="13">
        <f t="shared" si="13"/>
        <v>597.35097409825539</v>
      </c>
      <c r="AE31" s="14">
        <f t="shared" si="14"/>
        <v>915.27748162670468</v>
      </c>
      <c r="AF31" s="27">
        <f t="shared" si="15"/>
        <v>1246.9206297136479</v>
      </c>
      <c r="AG31" s="14">
        <f t="shared" si="16"/>
        <v>1592.9967619392701</v>
      </c>
    </row>
    <row r="32" spans="1:33" x14ac:dyDescent="0.4">
      <c r="A32" s="47">
        <v>28</v>
      </c>
      <c r="B32" s="22">
        <f t="shared" si="17"/>
        <v>113257.00506890391</v>
      </c>
      <c r="C32" s="6">
        <f t="shared" si="17"/>
        <v>113362.37887351357</v>
      </c>
      <c r="D32" s="7">
        <f t="shared" si="17"/>
        <v>113468.29490533465</v>
      </c>
      <c r="E32" s="8">
        <f t="shared" si="17"/>
        <v>113574.75533180698</v>
      </c>
      <c r="F32" s="6">
        <f t="shared" si="17"/>
        <v>113681.76233619975</v>
      </c>
      <c r="G32" s="7">
        <f t="shared" si="17"/>
        <v>113789.31811773303</v>
      </c>
      <c r="H32" s="8">
        <f t="shared" si="17"/>
        <v>113897.42489170034</v>
      </c>
      <c r="I32" s="6">
        <f t="shared" si="17"/>
        <v>114006.08488959278</v>
      </c>
      <c r="J32" s="7">
        <f t="shared" si="17"/>
        <v>114115.30035922413</v>
      </c>
      <c r="K32" s="8">
        <f t="shared" si="17"/>
        <v>114225.07356485724</v>
      </c>
      <c r="L32" s="27">
        <f t="shared" si="18"/>
        <v>17.592411155441368</v>
      </c>
      <c r="M32" s="13">
        <f t="shared" si="19"/>
        <v>35.517430556081308</v>
      </c>
      <c r="N32" s="14">
        <f t="shared" si="20"/>
        <v>53.77899842581246</v>
      </c>
      <c r="O32" s="27">
        <f t="shared" si="21"/>
        <v>72.381134912793641</v>
      </c>
      <c r="P32" s="14">
        <f t="shared" si="22"/>
        <v>91.327941768749952</v>
      </c>
      <c r="R32" s="47">
        <v>73</v>
      </c>
      <c r="S32" s="22">
        <f t="shared" si="2"/>
        <v>342030.36198332685</v>
      </c>
      <c r="T32" s="6">
        <f t="shared" si="3"/>
        <v>343994.65226670756</v>
      </c>
      <c r="U32" s="7">
        <f t="shared" si="4"/>
        <v>345982.69483551616</v>
      </c>
      <c r="V32" s="8">
        <f t="shared" si="5"/>
        <v>347994.91611547547</v>
      </c>
      <c r="W32" s="6">
        <f t="shared" si="6"/>
        <v>350031.75280933437</v>
      </c>
      <c r="X32" s="7">
        <f t="shared" si="7"/>
        <v>352093.65220828797</v>
      </c>
      <c r="Y32" s="8">
        <f t="shared" si="8"/>
        <v>354181.07251479605</v>
      </c>
      <c r="Z32" s="6">
        <f t="shared" si="9"/>
        <v>356294.48317727947</v>
      </c>
      <c r="AA32" s="7">
        <f t="shared" si="10"/>
        <v>358434.36523721612</v>
      </c>
      <c r="AB32" s="8">
        <f t="shared" si="11"/>
        <v>360601.21168917185</v>
      </c>
      <c r="AC32" s="27">
        <f t="shared" si="12"/>
        <v>328.69867390495347</v>
      </c>
      <c r="AD32" s="13">
        <f t="shared" si="13"/>
        <v>672.15931976590218</v>
      </c>
      <c r="AE32" s="14">
        <f t="shared" si="14"/>
        <v>1031.1788341763313</v>
      </c>
      <c r="AF32" s="27">
        <f t="shared" si="15"/>
        <v>1406.6089115244613</v>
      </c>
      <c r="AG32" s="14">
        <f t="shared" si="16"/>
        <v>1799.3607323387623</v>
      </c>
    </row>
    <row r="33" spans="1:33" x14ac:dyDescent="0.4">
      <c r="A33" s="47">
        <v>29</v>
      </c>
      <c r="B33" s="22">
        <f t="shared" si="17"/>
        <v>114335.406787332</v>
      </c>
      <c r="C33" s="6">
        <f t="shared" si="17"/>
        <v>114446.30232419408</v>
      </c>
      <c r="D33" s="7">
        <f t="shared" si="17"/>
        <v>114557.76248982555</v>
      </c>
      <c r="E33" s="8">
        <f t="shared" si="17"/>
        <v>114669.78961557634</v>
      </c>
      <c r="F33" s="6">
        <f t="shared" si="17"/>
        <v>114782.38604989741</v>
      </c>
      <c r="G33" s="7">
        <f t="shared" si="17"/>
        <v>114895.55415847506</v>
      </c>
      <c r="H33" s="8">
        <f t="shared" si="17"/>
        <v>115009.29632436663</v>
      </c>
      <c r="I33" s="6">
        <f t="shared" si="17"/>
        <v>115123.61494813765</v>
      </c>
      <c r="J33" s="7">
        <f t="shared" si="17"/>
        <v>115238.51244800043</v>
      </c>
      <c r="K33" s="8">
        <f t="shared" si="17"/>
        <v>115353.99125995394</v>
      </c>
      <c r="L33" s="27">
        <f t="shared" si="18"/>
        <v>18.513943385989478</v>
      </c>
      <c r="M33" s="13">
        <f t="shared" si="19"/>
        <v>37.374279187761204</v>
      </c>
      <c r="N33" s="14">
        <f t="shared" si="20"/>
        <v>56.585245831211068</v>
      </c>
      <c r="O33" s="27">
        <f t="shared" si="21"/>
        <v>76.151168124850301</v>
      </c>
      <c r="P33" s="14">
        <f t="shared" si="22"/>
        <v>96.076459117957711</v>
      </c>
      <c r="R33" s="47">
        <v>74</v>
      </c>
      <c r="S33" s="22">
        <f t="shared" si="2"/>
        <v>362795.52785433002</v>
      </c>
      <c r="T33" s="6">
        <f t="shared" si="3"/>
        <v>365017.83176812023</v>
      </c>
      <c r="U33" s="7">
        <f t="shared" si="4"/>
        <v>367268.65458256437</v>
      </c>
      <c r="V33" s="8">
        <f t="shared" si="5"/>
        <v>369548.54098399938</v>
      </c>
      <c r="W33" s="6">
        <f t="shared" si="6"/>
        <v>371858.04962686833</v>
      </c>
      <c r="X33" s="7">
        <f t="shared" si="7"/>
        <v>374197.75358429964</v>
      </c>
      <c r="Y33" s="8">
        <f t="shared" si="8"/>
        <v>376568.24081624596</v>
      </c>
      <c r="Z33" s="6">
        <f t="shared" si="9"/>
        <v>378970.11465597828</v>
      </c>
      <c r="AA33" s="7">
        <f t="shared" si="10"/>
        <v>381403.99431578233</v>
      </c>
      <c r="AB33" s="8">
        <f t="shared" si="11"/>
        <v>383870.51541275554</v>
      </c>
      <c r="AC33" s="27">
        <f t="shared" si="12"/>
        <v>371.96503505743021</v>
      </c>
      <c r="AD33" s="13">
        <f t="shared" si="13"/>
        <v>761.67354187855381</v>
      </c>
      <c r="AE33" s="14">
        <f t="shared" si="14"/>
        <v>1170.1460073413909</v>
      </c>
      <c r="AF33" s="27">
        <f t="shared" si="15"/>
        <v>1598.4777500048804</v>
      </c>
      <c r="AG33" s="14">
        <f t="shared" si="16"/>
        <v>2047.8457557109941</v>
      </c>
    </row>
    <row r="34" spans="1:33" x14ac:dyDescent="0.4">
      <c r="A34" s="47">
        <v>30</v>
      </c>
      <c r="B34" s="22">
        <f t="shared" si="17"/>
        <v>115470.05383792515</v>
      </c>
      <c r="C34" s="6">
        <f t="shared" si="17"/>
        <v>115586.70265391203</v>
      </c>
      <c r="D34" s="7">
        <f t="shared" si="17"/>
        <v>115703.94019812757</v>
      </c>
      <c r="E34" s="8">
        <f t="shared" si="17"/>
        <v>115821.76897914593</v>
      </c>
      <c r="F34" s="6">
        <f t="shared" si="17"/>
        <v>115940.19152404937</v>
      </c>
      <c r="G34" s="7">
        <f t="shared" si="17"/>
        <v>116059.21037857732</v>
      </c>
      <c r="H34" s="8">
        <f t="shared" si="17"/>
        <v>116178.8281072766</v>
      </c>
      <c r="I34" s="6">
        <f t="shared" si="17"/>
        <v>116299.04729365328</v>
      </c>
      <c r="J34" s="7">
        <f t="shared" si="17"/>
        <v>116419.87054032632</v>
      </c>
      <c r="K34" s="8">
        <f t="shared" si="17"/>
        <v>116541.30046918248</v>
      </c>
      <c r="L34" s="27">
        <f t="shared" si="18"/>
        <v>19.4741610078745</v>
      </c>
      <c r="M34" s="13">
        <f t="shared" si="19"/>
        <v>39.309543876588577</v>
      </c>
      <c r="N34" s="14">
        <f t="shared" si="20"/>
        <v>59.510709552570916</v>
      </c>
      <c r="O34" s="27">
        <f t="shared" si="21"/>
        <v>80.082312514507066</v>
      </c>
      <c r="P34" s="14">
        <f t="shared" si="22"/>
        <v>101.02910283205892</v>
      </c>
      <c r="R34" s="47">
        <v>75</v>
      </c>
      <c r="S34" s="22">
        <f t="shared" si="2"/>
        <v>386370.33051562734</v>
      </c>
      <c r="T34" s="6">
        <f t="shared" si="3"/>
        <v>388904.10971360619</v>
      </c>
      <c r="U34" s="7">
        <f t="shared" si="4"/>
        <v>391472.54120828363</v>
      </c>
      <c r="V34" s="8">
        <f t="shared" si="5"/>
        <v>394076.33192969876</v>
      </c>
      <c r="W34" s="6">
        <f t="shared" si="6"/>
        <v>396716.20817772264</v>
      </c>
      <c r="X34" s="7">
        <f t="shared" si="7"/>
        <v>399392.91628997837</v>
      </c>
      <c r="Y34" s="8">
        <f t="shared" si="8"/>
        <v>402107.22333759652</v>
      </c>
      <c r="Z34" s="6">
        <f t="shared" si="9"/>
        <v>404859.91785015853</v>
      </c>
      <c r="AA34" s="7">
        <f t="shared" si="10"/>
        <v>407651.81057127356</v>
      </c>
      <c r="AB34" s="8">
        <f t="shared" si="11"/>
        <v>410483.73524630879</v>
      </c>
      <c r="AC34" s="27">
        <f t="shared" si="12"/>
        <v>424.21733605384361</v>
      </c>
      <c r="AD34" s="13">
        <f t="shared" si="13"/>
        <v>870.02046255688765</v>
      </c>
      <c r="AE34" s="14">
        <f t="shared" si="14"/>
        <v>1338.7376641874871</v>
      </c>
      <c r="AF34" s="27">
        <f t="shared" si="15"/>
        <v>1831.8015559042615</v>
      </c>
      <c r="AG34" s="14">
        <f t="shared" si="16"/>
        <v>2350.7593047886621</v>
      </c>
    </row>
    <row r="35" spans="1:33" x14ac:dyDescent="0.4">
      <c r="A35" s="47">
        <v>31</v>
      </c>
      <c r="B35" s="22">
        <f t="shared" si="17"/>
        <v>116663.33972153305</v>
      </c>
      <c r="C35" s="6">
        <f t="shared" si="17"/>
        <v>116785.99095827217</v>
      </c>
      <c r="D35" s="7">
        <f t="shared" si="17"/>
        <v>116909.2568600368</v>
      </c>
      <c r="E35" s="8">
        <f t="shared" si="17"/>
        <v>117033.14012736826</v>
      </c>
      <c r="F35" s="6">
        <f t="shared" si="17"/>
        <v>117157.64348087567</v>
      </c>
      <c r="G35" s="7">
        <f t="shared" si="17"/>
        <v>117282.7696614009</v>
      </c>
      <c r="H35" s="8">
        <f t="shared" si="17"/>
        <v>117408.52143018525</v>
      </c>
      <c r="I35" s="6">
        <f t="shared" si="17"/>
        <v>117534.90156903813</v>
      </c>
      <c r="J35" s="7">
        <f t="shared" si="17"/>
        <v>117661.91288050715</v>
      </c>
      <c r="K35" s="8">
        <f t="shared" si="17"/>
        <v>117789.55818805026</v>
      </c>
      <c r="L35" s="27">
        <f t="shared" si="18"/>
        <v>20.476004217949594</v>
      </c>
      <c r="M35" s="13">
        <f t="shared" si="19"/>
        <v>41.32919105070323</v>
      </c>
      <c r="N35" s="14">
        <f t="shared" si="20"/>
        <v>62.564470900135348</v>
      </c>
      <c r="O35" s="27">
        <f t="shared" si="21"/>
        <v>84.186855625781391</v>
      </c>
      <c r="P35" s="14">
        <f t="shared" si="22"/>
        <v>106.20146082889005</v>
      </c>
      <c r="R35" s="47">
        <v>76</v>
      </c>
      <c r="S35" s="22">
        <f t="shared" si="2"/>
        <v>413356.54944387503</v>
      </c>
      <c r="T35" s="6">
        <f t="shared" si="3"/>
        <v>416271.13541277946</v>
      </c>
      <c r="U35" s="7">
        <f t="shared" si="4"/>
        <v>419228.40097623074</v>
      </c>
      <c r="V35" s="8">
        <f t="shared" si="5"/>
        <v>422229.28046520788</v>
      </c>
      <c r="W35" s="6">
        <f t="shared" si="6"/>
        <v>425274.73569301079</v>
      </c>
      <c r="X35" s="7">
        <f t="shared" si="7"/>
        <v>428365.7569731184</v>
      </c>
      <c r="Y35" s="8">
        <f t="shared" si="8"/>
        <v>431503.36418262817</v>
      </c>
      <c r="Z35" s="6">
        <f t="shared" si="9"/>
        <v>434688.60787366668</v>
      </c>
      <c r="AA35" s="7">
        <f t="shared" si="10"/>
        <v>437922.57043531863</v>
      </c>
      <c r="AB35" s="8">
        <f t="shared" si="11"/>
        <v>441206.3673087791</v>
      </c>
      <c r="AC35" s="27">
        <f t="shared" si="12"/>
        <v>488.12970485565165</v>
      </c>
      <c r="AD35" s="13">
        <f t="shared" si="13"/>
        <v>1002.8828066699061</v>
      </c>
      <c r="AE35" s="14">
        <f t="shared" si="14"/>
        <v>1546.0206897435928</v>
      </c>
      <c r="AF35" s="27">
        <f t="shared" si="15"/>
        <v>2119.4536820727371</v>
      </c>
      <c r="AG35" s="14">
        <f t="shared" si="16"/>
        <v>2725.2567901787552</v>
      </c>
    </row>
    <row r="36" spans="1:33" x14ac:dyDescent="0.4">
      <c r="A36" s="47">
        <v>32</v>
      </c>
      <c r="B36" s="22">
        <f t="shared" si="17"/>
        <v>117917.84033620964</v>
      </c>
      <c r="C36" s="6">
        <f t="shared" si="17"/>
        <v>118046.76219078735</v>
      </c>
      <c r="D36" s="7">
        <f t="shared" si="17"/>
        <v>118176.32663902293</v>
      </c>
      <c r="E36" s="8">
        <f t="shared" si="17"/>
        <v>118306.53658977283</v>
      </c>
      <c r="F36" s="6">
        <f t="shared" si="17"/>
        <v>118437.39497369181</v>
      </c>
      <c r="G36" s="7">
        <f t="shared" si="17"/>
        <v>118568.90474341606</v>
      </c>
      <c r="H36" s="8">
        <f t="shared" si="17"/>
        <v>118701.06887374856</v>
      </c>
      <c r="I36" s="6">
        <f t="shared" si="17"/>
        <v>118833.89036184624</v>
      </c>
      <c r="J36" s="7">
        <f t="shared" si="17"/>
        <v>118967.37222740901</v>
      </c>
      <c r="K36" s="8">
        <f t="shared" si="17"/>
        <v>119101.51751287126</v>
      </c>
      <c r="L36" s="27">
        <f t="shared" si="18"/>
        <v>21.522657499384877</v>
      </c>
      <c r="M36" s="13">
        <f t="shared" si="19"/>
        <v>43.439685016599469</v>
      </c>
      <c r="N36" s="14">
        <f t="shared" si="20"/>
        <v>65.756372282330631</v>
      </c>
      <c r="O36" s="27">
        <f t="shared" si="21"/>
        <v>88.478119282686748</v>
      </c>
      <c r="P36" s="14">
        <f t="shared" si="22"/>
        <v>111.61043879708086</v>
      </c>
      <c r="R36" s="47">
        <v>77</v>
      </c>
      <c r="S36" s="22">
        <f t="shared" si="2"/>
        <v>444541.14825858024</v>
      </c>
      <c r="T36" s="6">
        <f t="shared" si="3"/>
        <v>447928.09870295686</v>
      </c>
      <c r="U36" s="7">
        <f t="shared" si="4"/>
        <v>451368.44110656291</v>
      </c>
      <c r="V36" s="8">
        <f t="shared" si="5"/>
        <v>454863.43643898942</v>
      </c>
      <c r="W36" s="6">
        <f t="shared" si="6"/>
        <v>458414.38570273755</v>
      </c>
      <c r="X36" s="7">
        <f t="shared" si="7"/>
        <v>462022.63153452979</v>
      </c>
      <c r="Y36" s="8">
        <f t="shared" si="8"/>
        <v>465689.55988410953</v>
      </c>
      <c r="Z36" s="6">
        <f t="shared" si="9"/>
        <v>469416.60177492903</v>
      </c>
      <c r="AA36" s="7">
        <f t="shared" si="10"/>
        <v>473205.23515142838</v>
      </c>
      <c r="AB36" s="8">
        <f t="shared" si="11"/>
        <v>477056.9868179207</v>
      </c>
      <c r="AC36" s="27">
        <f t="shared" si="12"/>
        <v>567.45025779828575</v>
      </c>
      <c r="AD36" s="13">
        <f t="shared" si="13"/>
        <v>1168.2601790838962</v>
      </c>
      <c r="AE36" s="14">
        <f t="shared" si="14"/>
        <v>1804.8160668366108</v>
      </c>
      <c r="AF36" s="27">
        <f t="shared" si="15"/>
        <v>2479.7227492743477</v>
      </c>
      <c r="AG36" s="14">
        <f t="shared" si="16"/>
        <v>3195.8286254034683</v>
      </c>
    </row>
    <row r="37" spans="1:33" x14ac:dyDescent="0.4">
      <c r="A37" s="47">
        <v>33</v>
      </c>
      <c r="B37" s="22">
        <f t="shared" si="17"/>
        <v>119236.32928359474</v>
      </c>
      <c r="C37" s="6">
        <f t="shared" si="17"/>
        <v>119371.81062806421</v>
      </c>
      <c r="D37" s="7">
        <f t="shared" si="17"/>
        <v>119507.9646580846</v>
      </c>
      <c r="E37" s="8">
        <f t="shared" si="17"/>
        <v>119644.79450898062</v>
      </c>
      <c r="F37" s="6">
        <f t="shared" si="17"/>
        <v>119782.30333979851</v>
      </c>
      <c r="G37" s="7">
        <f t="shared" si="17"/>
        <v>119920.49433350979</v>
      </c>
      <c r="H37" s="8">
        <f t="shared" si="17"/>
        <v>120059.37069721731</v>
      </c>
      <c r="I37" s="6">
        <f t="shared" si="17"/>
        <v>120198.93566236352</v>
      </c>
      <c r="J37" s="7">
        <f t="shared" si="17"/>
        <v>120339.19248494107</v>
      </c>
      <c r="K37" s="8">
        <f t="shared" si="17"/>
        <v>120480.14444570553</v>
      </c>
      <c r="L37" s="27">
        <f t="shared" si="18"/>
        <v>22.617576192498746</v>
      </c>
      <c r="M37" s="13">
        <f t="shared" si="19"/>
        <v>45.648042255075779</v>
      </c>
      <c r="N37" s="14">
        <f t="shared" si="20"/>
        <v>69.097100427892656</v>
      </c>
      <c r="O37" s="27">
        <f t="shared" si="21"/>
        <v>92.970572987609557</v>
      </c>
      <c r="P37" s="14">
        <f t="shared" si="22"/>
        <v>117.27440507167739</v>
      </c>
      <c r="R37" s="47">
        <v>78</v>
      </c>
      <c r="S37" s="22">
        <f t="shared" si="2"/>
        <v>480973.43447441282</v>
      </c>
      <c r="T37" s="6">
        <f t="shared" si="3"/>
        <v>484956.20885508205</v>
      </c>
      <c r="U37" s="7">
        <f t="shared" si="4"/>
        <v>489006.99597548065</v>
      </c>
      <c r="V37" s="8">
        <f t="shared" si="5"/>
        <v>493127.53949498601</v>
      </c>
      <c r="W37" s="6">
        <f t="shared" si="6"/>
        <v>497319.64320144797</v>
      </c>
      <c r="X37" s="7">
        <f t="shared" si="7"/>
        <v>501585.1736254642</v>
      </c>
      <c r="Y37" s="8">
        <f t="shared" si="8"/>
        <v>505926.06279225525</v>
      </c>
      <c r="Z37" s="6">
        <f t="shared" si="9"/>
        <v>510344.31111965375</v>
      </c>
      <c r="AA37" s="7">
        <f t="shared" si="10"/>
        <v>514841.99047134112</v>
      </c>
      <c r="AB37" s="8">
        <f t="shared" si="11"/>
        <v>519421.24737513071</v>
      </c>
      <c r="AC37" s="27">
        <f t="shared" si="12"/>
        <v>667.56357360412949</v>
      </c>
      <c r="AD37" s="13">
        <f t="shared" si="13"/>
        <v>1377.7025263022952</v>
      </c>
      <c r="AE37" s="14">
        <f t="shared" si="14"/>
        <v>2133.7315144173117</v>
      </c>
      <c r="AF37" s="27">
        <f t="shared" si="15"/>
        <v>2939.296192014066</v>
      </c>
      <c r="AG37" s="14">
        <f t="shared" si="16"/>
        <v>3798.4146666879169</v>
      </c>
    </row>
    <row r="38" spans="1:33" x14ac:dyDescent="0.4">
      <c r="A38" s="47">
        <v>34</v>
      </c>
      <c r="B38" s="22">
        <f t="shared" si="17"/>
        <v>120621.79485039055</v>
      </c>
      <c r="C38" s="6">
        <f t="shared" si="17"/>
        <v>120764.14702992524</v>
      </c>
      <c r="D38" s="7">
        <f t="shared" si="17"/>
        <v>120907.20434065412</v>
      </c>
      <c r="E38" s="8">
        <f t="shared" si="17"/>
        <v>121050.97016455926</v>
      </c>
      <c r="F38" s="6">
        <f t="shared" si="17"/>
        <v>121195.44790948494</v>
      </c>
      <c r="G38" s="7">
        <f t="shared" si="17"/>
        <v>121340.64100936473</v>
      </c>
      <c r="H38" s="8">
        <f t="shared" si="17"/>
        <v>121486.55292445116</v>
      </c>
      <c r="I38" s="6">
        <f t="shared" si="17"/>
        <v>121633.18714154774</v>
      </c>
      <c r="J38" s="7">
        <f t="shared" si="17"/>
        <v>121780.54717424375</v>
      </c>
      <c r="K38" s="8">
        <f t="shared" si="17"/>
        <v>121928.63656315138</v>
      </c>
      <c r="L38" s="27">
        <f t="shared" si="18"/>
        <v>23.764516387580443</v>
      </c>
      <c r="M38" s="13">
        <f t="shared" si="19"/>
        <v>47.961892530292971</v>
      </c>
      <c r="N38" s="14">
        <f t="shared" si="20"/>
        <v>72.598280089361651</v>
      </c>
      <c r="O38" s="27">
        <f t="shared" si="21"/>
        <v>97.679961654355793</v>
      </c>
      <c r="P38" s="14">
        <f t="shared" si="22"/>
        <v>123.21335389149317</v>
      </c>
      <c r="R38" s="47">
        <v>79</v>
      </c>
      <c r="S38" s="22">
        <f t="shared" si="2"/>
        <v>524084.30641678459</v>
      </c>
      <c r="T38" s="6">
        <f t="shared" si="3"/>
        <v>528833.47382065526</v>
      </c>
      <c r="U38" s="7">
        <f t="shared" si="4"/>
        <v>533671.14122924616</v>
      </c>
      <c r="V38" s="8">
        <f t="shared" si="5"/>
        <v>538599.78969470738</v>
      </c>
      <c r="W38" s="6">
        <f t="shared" si="6"/>
        <v>543621.99389627704</v>
      </c>
      <c r="X38" s="7">
        <f t="shared" si="7"/>
        <v>548740.42659870407</v>
      </c>
      <c r="Y38" s="8">
        <f t="shared" si="8"/>
        <v>553957.86336790083</v>
      </c>
      <c r="Z38" s="6">
        <f t="shared" si="9"/>
        <v>559277.18756128568</v>
      </c>
      <c r="AA38" s="7">
        <f t="shared" si="10"/>
        <v>564701.39561167615</v>
      </c>
      <c r="AB38" s="8">
        <f t="shared" si="11"/>
        <v>570233.60262508329</v>
      </c>
      <c r="AC38" s="27">
        <f t="shared" si="12"/>
        <v>796.42944093629194</v>
      </c>
      <c r="AD38" s="13">
        <f t="shared" si="13"/>
        <v>1648.3837351088077</v>
      </c>
      <c r="AE38" s="14">
        <f t="shared" si="14"/>
        <v>2560.6046332039477</v>
      </c>
      <c r="AF38" s="27">
        <f t="shared" si="15"/>
        <v>3538.3544906162642</v>
      </c>
      <c r="AG38" s="14">
        <f t="shared" si="16"/>
        <v>4587.4881385942281</v>
      </c>
    </row>
    <row r="39" spans="1:33" x14ac:dyDescent="0.4">
      <c r="A39" s="47">
        <v>35</v>
      </c>
      <c r="B39" s="22">
        <f t="shared" si="17"/>
        <v>122077.45887614561</v>
      </c>
      <c r="C39" s="6">
        <f t="shared" si="17"/>
        <v>122227.01770860683</v>
      </c>
      <c r="D39" s="7">
        <f t="shared" si="17"/>
        <v>122377.31668366592</v>
      </c>
      <c r="E39" s="8">
        <f t="shared" si="17"/>
        <v>122528.35945245223</v>
      </c>
      <c r="F39" s="6">
        <f t="shared" si="17"/>
        <v>122680.14969434438</v>
      </c>
      <c r="G39" s="7">
        <f t="shared" si="17"/>
        <v>122832.69111722344</v>
      </c>
      <c r="H39" s="8">
        <f t="shared" si="17"/>
        <v>122985.98745772944</v>
      </c>
      <c r="I39" s="6">
        <f t="shared" si="17"/>
        <v>123140.04248152049</v>
      </c>
      <c r="J39" s="7">
        <f t="shared" si="17"/>
        <v>123294.85998353476</v>
      </c>
      <c r="K39" s="8">
        <f t="shared" si="17"/>
        <v>123450.44378825548</v>
      </c>
      <c r="L39" s="27">
        <f t="shared" si="18"/>
        <v>24.9675686301307</v>
      </c>
      <c r="M39" s="13">
        <f t="shared" si="19"/>
        <v>50.389547821192537</v>
      </c>
      <c r="N39" s="14">
        <f t="shared" si="20"/>
        <v>76.272579785456401</v>
      </c>
      <c r="O39" s="27">
        <f t="shared" si="21"/>
        <v>102.62344981306887</v>
      </c>
      <c r="P39" s="14">
        <f t="shared" si="22"/>
        <v>129.44908978780768</v>
      </c>
      <c r="R39" s="47">
        <v>80</v>
      </c>
      <c r="S39" s="22">
        <f t="shared" si="2"/>
        <v>575877.04831436311</v>
      </c>
      <c r="T39" s="6">
        <f t="shared" si="3"/>
        <v>581635.10329249385</v>
      </c>
      <c r="U39" s="7">
        <f t="shared" si="4"/>
        <v>587511.27575114928</v>
      </c>
      <c r="V39" s="8">
        <f t="shared" si="5"/>
        <v>593509.21855237917</v>
      </c>
      <c r="W39" s="6">
        <f t="shared" si="6"/>
        <v>599632.73676352843</v>
      </c>
      <c r="X39" s="7">
        <f t="shared" si="7"/>
        <v>605885.79566802969</v>
      </c>
      <c r="Y39" s="8">
        <f t="shared" si="8"/>
        <v>612272.52928754396</v>
      </c>
      <c r="Z39" s="6">
        <f t="shared" si="9"/>
        <v>618797.24945390027</v>
      </c>
      <c r="AA39" s="7">
        <f t="shared" si="10"/>
        <v>625464.45547268691</v>
      </c>
      <c r="AB39" s="8">
        <f t="shared" si="11"/>
        <v>632278.844424012</v>
      </c>
      <c r="AC39" s="27">
        <f t="shared" si="12"/>
        <v>966.21566915695439</v>
      </c>
      <c r="AD39" s="13">
        <f t="shared" si="13"/>
        <v>2006.7392436272276</v>
      </c>
      <c r="AE39" s="14">
        <f t="shared" si="14"/>
        <v>3128.5973702751071</v>
      </c>
      <c r="AF39" s="27">
        <f t="shared" si="15"/>
        <v>4339.6733833364924</v>
      </c>
      <c r="AG39" s="14">
        <f t="shared" si="16"/>
        <v>5648.839045860208</v>
      </c>
    </row>
    <row r="40" spans="1:33" x14ac:dyDescent="0.4">
      <c r="A40" s="47">
        <v>36</v>
      </c>
      <c r="B40" s="22">
        <f t="shared" si="17"/>
        <v>123606.79774997896</v>
      </c>
      <c r="C40" s="6">
        <f t="shared" si="17"/>
        <v>123763.92575308548</v>
      </c>
      <c r="D40" s="7">
        <f t="shared" si="17"/>
        <v>123921.83171231326</v>
      </c>
      <c r="E40" s="8">
        <f t="shared" si="17"/>
        <v>124080.51957303569</v>
      </c>
      <c r="F40" s="6">
        <f t="shared" si="17"/>
        <v>124239.99331154148</v>
      </c>
      <c r="G40" s="7">
        <f t="shared" si="17"/>
        <v>124400.25693531806</v>
      </c>
      <c r="H40" s="8">
        <f t="shared" si="17"/>
        <v>124561.31448333822</v>
      </c>
      <c r="I40" s="6">
        <f t="shared" si="17"/>
        <v>124723.17002634994</v>
      </c>
      <c r="J40" s="7">
        <f t="shared" si="17"/>
        <v>124885.82766716962</v>
      </c>
      <c r="K40" s="8">
        <f t="shared" si="17"/>
        <v>125049.29154097848</v>
      </c>
      <c r="L40" s="27">
        <f t="shared" si="18"/>
        <v>26.231196011449356</v>
      </c>
      <c r="M40" s="13">
        <f t="shared" si="19"/>
        <v>52.940080254662462</v>
      </c>
      <c r="N40" s="14">
        <f t="shared" si="20"/>
        <v>80.133831403669319</v>
      </c>
      <c r="O40" s="27">
        <f t="shared" si="21"/>
        <v>107.81978478737801</v>
      </c>
      <c r="P40" s="14">
        <f t="shared" si="22"/>
        <v>136.00543632299923</v>
      </c>
      <c r="R40" s="47">
        <v>81</v>
      </c>
      <c r="S40" s="22">
        <f t="shared" si="2"/>
        <v>639245.32214996591</v>
      </c>
      <c r="T40" s="6">
        <f t="shared" si="3"/>
        <v>646369.01498282736</v>
      </c>
      <c r="U40" s="7">
        <f t="shared" si="4"/>
        <v>653655.28227290919</v>
      </c>
      <c r="V40" s="8">
        <f t="shared" si="5"/>
        <v>661109.72978039435</v>
      </c>
      <c r="W40" s="6">
        <f t="shared" si="6"/>
        <v>668738.22400149633</v>
      </c>
      <c r="X40" s="7">
        <f t="shared" si="7"/>
        <v>676546.90750585834</v>
      </c>
      <c r="Y40" s="8">
        <f t="shared" si="8"/>
        <v>684542.21536950546</v>
      </c>
      <c r="Z40" s="6">
        <f t="shared" si="9"/>
        <v>692730.89279570244</v>
      </c>
      <c r="AA40" s="7">
        <f t="shared" si="10"/>
        <v>701120.01402514614</v>
      </c>
      <c r="AB40" s="8">
        <f t="shared" si="11"/>
        <v>709717.00264692295</v>
      </c>
      <c r="AC40" s="27">
        <f t="shared" si="12"/>
        <v>1196.2799719647737</v>
      </c>
      <c r="AD40" s="13">
        <f t="shared" si="13"/>
        <v>2495.1770889697727</v>
      </c>
      <c r="AE40" s="14">
        <f t="shared" si="14"/>
        <v>3907.5610522793213</v>
      </c>
      <c r="AF40" s="27">
        <f t="shared" si="15"/>
        <v>5445.7913796797366</v>
      </c>
      <c r="AG40" s="14">
        <f t="shared" si="16"/>
        <v>7123.9759655346716</v>
      </c>
    </row>
    <row r="41" spans="1:33" x14ac:dyDescent="0.4">
      <c r="A41" s="47">
        <v>37</v>
      </c>
      <c r="B41" s="22">
        <f t="shared" si="17"/>
        <v>125213.56581562257</v>
      </c>
      <c r="C41" s="6">
        <f t="shared" si="17"/>
        <v>125378.65469191596</v>
      </c>
      <c r="D41" s="7">
        <f t="shared" si="17"/>
        <v>125544.56240394762</v>
      </c>
      <c r="E41" s="8">
        <f t="shared" si="17"/>
        <v>125711.29321939172</v>
      </c>
      <c r="F41" s="6">
        <f t="shared" si="17"/>
        <v>125878.85143982143</v>
      </c>
      <c r="G41" s="7">
        <f t="shared" si="17"/>
        <v>126047.24140102646</v>
      </c>
      <c r="H41" s="8">
        <f t="shared" si="17"/>
        <v>126216.46747333421</v>
      </c>
      <c r="I41" s="6">
        <f t="shared" si="17"/>
        <v>126386.53406193471</v>
      </c>
      <c r="J41" s="7">
        <f t="shared" si="17"/>
        <v>126557.44560720901</v>
      </c>
      <c r="K41" s="8">
        <f t="shared" si="17"/>
        <v>126729.20658506185</v>
      </c>
      <c r="L41" s="27">
        <f t="shared" si="18"/>
        <v>27.560277315695203</v>
      </c>
      <c r="M41" s="13">
        <f t="shared" si="19"/>
        <v>55.623410422722372</v>
      </c>
      <c r="N41" s="14">
        <f t="shared" si="20"/>
        <v>84.197165798710557</v>
      </c>
      <c r="O41" s="27">
        <f t="shared" si="21"/>
        <v>113.28948177727398</v>
      </c>
      <c r="P41" s="14">
        <f t="shared" si="22"/>
        <v>142.90847295740423</v>
      </c>
      <c r="R41" s="47">
        <v>82</v>
      </c>
      <c r="S41" s="22">
        <f t="shared" si="2"/>
        <v>718529.6534327718</v>
      </c>
      <c r="T41" s="6">
        <f t="shared" si="3"/>
        <v>727566.15582966257</v>
      </c>
      <c r="U41" s="7">
        <f t="shared" si="4"/>
        <v>736835.11925948528</v>
      </c>
      <c r="V41" s="8">
        <f t="shared" si="5"/>
        <v>746345.60039014067</v>
      </c>
      <c r="W41" s="6">
        <f t="shared" si="6"/>
        <v>756107.13255962811</v>
      </c>
      <c r="X41" s="7">
        <f t="shared" si="7"/>
        <v>766129.75755403819</v>
      </c>
      <c r="Y41" s="8">
        <f t="shared" si="8"/>
        <v>776424.05996216158</v>
      </c>
      <c r="Z41" s="6">
        <f t="shared" si="9"/>
        <v>787001.20435374521</v>
      </c>
      <c r="AA41" s="7">
        <f t="shared" si="10"/>
        <v>797872.97555594763</v>
      </c>
      <c r="AB41" s="8">
        <f t="shared" si="11"/>
        <v>809051.82233344112</v>
      </c>
      <c r="AC41" s="27">
        <f t="shared" si="12"/>
        <v>1518.9432808746351</v>
      </c>
      <c r="AD41" s="13">
        <f t="shared" si="13"/>
        <v>3185.2330231669766</v>
      </c>
      <c r="AE41" s="14">
        <f t="shared" si="14"/>
        <v>5016.6085094259906</v>
      </c>
      <c r="AF41" s="27">
        <f t="shared" si="15"/>
        <v>7033.5852030970127</v>
      </c>
      <c r="AG41" s="14">
        <f t="shared" si="16"/>
        <v>9260.007649527266</v>
      </c>
    </row>
    <row r="42" spans="1:33" x14ac:dyDescent="0.4">
      <c r="A42" s="47">
        <v>38</v>
      </c>
      <c r="B42" s="22">
        <f t="shared" si="17"/>
        <v>126901.82150725789</v>
      </c>
      <c r="C42" s="6">
        <f t="shared" si="17"/>
        <v>127075.29492176177</v>
      </c>
      <c r="D42" s="7">
        <f t="shared" si="17"/>
        <v>127249.63141308245</v>
      </c>
      <c r="E42" s="8">
        <f t="shared" si="17"/>
        <v>127424.83560262139</v>
      </c>
      <c r="F42" s="6">
        <f t="shared" si="17"/>
        <v>127600.91214902481</v>
      </c>
      <c r="G42" s="7">
        <f t="shared" si="17"/>
        <v>127777.86574853989</v>
      </c>
      <c r="H42" s="8">
        <f t="shared" si="17"/>
        <v>127955.70113537571</v>
      </c>
      <c r="I42" s="6">
        <f t="shared" si="17"/>
        <v>128134.42308206775</v>
      </c>
      <c r="J42" s="7">
        <f t="shared" si="17"/>
        <v>128314.03639984717</v>
      </c>
      <c r="K42" s="8">
        <f t="shared" si="17"/>
        <v>128494.54593901437</v>
      </c>
      <c r="L42" s="27">
        <f t="shared" si="18"/>
        <v>28.960156011817162</v>
      </c>
      <c r="M42" s="13">
        <f t="shared" si="19"/>
        <v>58.450407708547573</v>
      </c>
      <c r="N42" s="14">
        <f t="shared" si="20"/>
        <v>88.479166898529002</v>
      </c>
      <c r="O42" s="27">
        <f t="shared" si="21"/>
        <v>119.05503429973396</v>
      </c>
      <c r="P42" s="14">
        <f t="shared" si="22"/>
        <v>150.18680449289604</v>
      </c>
      <c r="R42" s="47">
        <v>83</v>
      </c>
      <c r="S42" s="22">
        <f t="shared" si="2"/>
        <v>820550.9048125078</v>
      </c>
      <c r="T42" s="6">
        <f t="shared" si="3"/>
        <v>832384.1460289883</v>
      </c>
      <c r="U42" s="7">
        <f t="shared" si="4"/>
        <v>844566.28802456718</v>
      </c>
      <c r="V42" s="8">
        <f t="shared" si="5"/>
        <v>857112.9529666052</v>
      </c>
      <c r="W42" s="6">
        <f t="shared" si="6"/>
        <v>870040.70982433425</v>
      </c>
      <c r="X42" s="7">
        <f t="shared" si="7"/>
        <v>883367.147199756</v>
      </c>
      <c r="Y42" s="8">
        <f t="shared" si="8"/>
        <v>897110.95298646053</v>
      </c>
      <c r="Z42" s="6">
        <f t="shared" si="9"/>
        <v>911292.00161498517</v>
      </c>
      <c r="AA42" s="7">
        <f t="shared" si="10"/>
        <v>925931.44974126224</v>
      </c>
      <c r="AB42" s="8">
        <f t="shared" si="11"/>
        <v>941051.8413470838</v>
      </c>
      <c r="AC42" s="27">
        <f t="shared" si="12"/>
        <v>1991.4956945278536</v>
      </c>
      <c r="AD42" s="13">
        <f t="shared" si="13"/>
        <v>4205.3512315805419</v>
      </c>
      <c r="AE42" s="14">
        <f t="shared" si="14"/>
        <v>6672.5713590418018</v>
      </c>
      <c r="AF42" s="27">
        <f t="shared" si="15"/>
        <v>9429.8149686259858</v>
      </c>
      <c r="AG42" s="53">
        <f t="shared" si="16"/>
        <v>12520.716094443895</v>
      </c>
    </row>
    <row r="43" spans="1:33" x14ac:dyDescent="0.4">
      <c r="A43" s="47">
        <v>39</v>
      </c>
      <c r="B43" s="22">
        <f t="shared" si="17"/>
        <v>128675.95658931672</v>
      </c>
      <c r="C43" s="6">
        <f t="shared" si="17"/>
        <v>128858.27328033104</v>
      </c>
      <c r="D43" s="7">
        <f t="shared" si="17"/>
        <v>129041.50098185048</v>
      </c>
      <c r="E43" s="8">
        <f t="shared" si="17"/>
        <v>129225.64470427611</v>
      </c>
      <c r="F43" s="6">
        <f t="shared" si="17"/>
        <v>129410.70949901312</v>
      </c>
      <c r="G43" s="7">
        <f t="shared" si="17"/>
        <v>129596.70045887168</v>
      </c>
      <c r="H43" s="8">
        <f t="shared" si="17"/>
        <v>129783.62271847272</v>
      </c>
      <c r="I43" s="6">
        <f t="shared" si="17"/>
        <v>129971.48145465847</v>
      </c>
      <c r="J43" s="7">
        <f t="shared" si="17"/>
        <v>130160.28188690809</v>
      </c>
      <c r="K43" s="8">
        <f t="shared" si="17"/>
        <v>130350.02927775803</v>
      </c>
      <c r="L43" s="27">
        <f t="shared" si="18"/>
        <v>30.436696019367446</v>
      </c>
      <c r="M43" s="13">
        <f t="shared" si="19"/>
        <v>61.43300453685697</v>
      </c>
      <c r="N43" s="14">
        <f t="shared" si="20"/>
        <v>92.998047280798346</v>
      </c>
      <c r="O43" s="27">
        <f t="shared" si="21"/>
        <v>125.14115406140263</v>
      </c>
      <c r="P43" s="14">
        <f t="shared" si="22"/>
        <v>157.87186834674867</v>
      </c>
      <c r="R43" s="47">
        <v>84</v>
      </c>
      <c r="S43" s="22">
        <f>1/(COS(RADIANS($R43+B$2)))*100000</f>
        <v>956677.22335056274</v>
      </c>
      <c r="T43" s="6">
        <f>1/(COS(RADIANS($R43+C$2)))*100000</f>
        <v>972833.27297363314</v>
      </c>
      <c r="U43" s="7">
        <f>1/(COS(RADIANS($R43+D$2)))*100000</f>
        <v>989547.43828547292</v>
      </c>
      <c r="V43" s="99">
        <f>1/(COS(RADIANS($R43+E$2)))*10000</f>
        <v>100684.90935399731</v>
      </c>
      <c r="W43" s="96">
        <f t="shared" ref="W43:AB43" si="23">1/(COS(RADIANS($R43+F$2)))*10000</f>
        <v>102476.97111565278</v>
      </c>
      <c r="X43" s="97">
        <f t="shared" si="23"/>
        <v>104334.30524623339</v>
      </c>
      <c r="Y43" s="99">
        <f t="shared" si="23"/>
        <v>106260.53796283095</v>
      </c>
      <c r="Z43" s="96">
        <f t="shared" si="23"/>
        <v>108259.56915977408</v>
      </c>
      <c r="AA43" s="97">
        <f t="shared" si="23"/>
        <v>110335.59872374606</v>
      </c>
      <c r="AB43" s="99">
        <f t="shared" si="23"/>
        <v>112493.15594480073</v>
      </c>
      <c r="AC43" s="27">
        <f t="shared" si="12"/>
        <v>2723.5041863018123</v>
      </c>
      <c r="AD43" s="13">
        <f t="shared" si="13"/>
        <v>5805.3289987242752</v>
      </c>
      <c r="AE43" s="14">
        <f t="shared" si="14"/>
        <v>9304.8253312267916</v>
      </c>
      <c r="AF43" s="54">
        <f t="shared" si="15"/>
        <v>13294.310838425576</v>
      </c>
      <c r="AG43" s="53">
        <f t="shared" si="16"/>
        <v>17862.733682689315</v>
      </c>
    </row>
    <row r="44" spans="1:33" x14ac:dyDescent="0.4">
      <c r="A44" s="47">
        <v>40</v>
      </c>
      <c r="B44" s="22">
        <f t="shared" ref="B44:K48" si="24">1/(COS(RADIANS($A44+B$2)))*100000</f>
        <v>130540.72893322786</v>
      </c>
      <c r="C44" s="6">
        <f t="shared" si="24"/>
        <v>130732.38620325069</v>
      </c>
      <c r="D44" s="7">
        <f t="shared" si="24"/>
        <v>130925.00648210947</v>
      </c>
      <c r="E44" s="8">
        <f t="shared" si="24"/>
        <v>131118.59520887793</v>
      </c>
      <c r="F44" s="6">
        <f t="shared" si="24"/>
        <v>131313.1578678673</v>
      </c>
      <c r="G44" s="7">
        <f t="shared" si="24"/>
        <v>131508.69998907848</v>
      </c>
      <c r="H44" s="8">
        <f t="shared" si="24"/>
        <v>131705.22714865932</v>
      </c>
      <c r="I44" s="6">
        <f t="shared" si="24"/>
        <v>131902.74496936798</v>
      </c>
      <c r="J44" s="7">
        <f t="shared" si="24"/>
        <v>132101.25912104163</v>
      </c>
      <c r="K44" s="8">
        <f t="shared" si="24"/>
        <v>132300.77532107107</v>
      </c>
      <c r="L44" s="27">
        <f t="shared" si="18"/>
        <v>31.996345346145972</v>
      </c>
      <c r="M44" s="13">
        <f t="shared" si="19"/>
        <v>64.584326813986991</v>
      </c>
      <c r="N44" s="14">
        <f t="shared" si="20"/>
        <v>97.773848725850257</v>
      </c>
      <c r="O44" s="27">
        <f t="shared" si="21"/>
        <v>131.57504508757847</v>
      </c>
      <c r="P44" s="14">
        <f t="shared" si="22"/>
        <v>165.99828587997763</v>
      </c>
      <c r="R44" s="47">
        <v>85</v>
      </c>
      <c r="S44" s="95">
        <f t="shared" ref="S44:U44" si="25">1/(COS(RADIANS($R44+B$2)))*10000</f>
        <v>114737.1324566986</v>
      </c>
      <c r="T44" s="96">
        <f t="shared" si="25"/>
        <v>117072.81921075516</v>
      </c>
      <c r="U44" s="97">
        <f t="shared" si="25"/>
        <v>119505.94807141872</v>
      </c>
      <c r="V44" s="99">
        <f>1/(COS(RADIANS($R44+E$2)))*10000</f>
        <v>122042.73872192149</v>
      </c>
      <c r="W44" s="96">
        <f t="shared" ref="W44" si="26">1/(COS(RADIANS($R44+F$2)))*10000</f>
        <v>124689.95168806257</v>
      </c>
      <c r="X44" s="97">
        <f t="shared" ref="X44" si="27">1/(COS(RADIANS($R44+G$2)))*10000</f>
        <v>127454.94843182365</v>
      </c>
      <c r="Y44" s="99">
        <f t="shared" ref="Y44" si="28">1/(COS(RADIANS($R44+H$2)))*10000</f>
        <v>130345.75963957344</v>
      </c>
      <c r="Z44" s="96">
        <f t="shared" ref="Z44" si="29">1/(COS(RADIANS($R44+I$2)))*10000</f>
        <v>133371.16303885594</v>
      </c>
      <c r="AA44" s="97">
        <f t="shared" ref="AA44" si="30">1/(COS(RADIANS($R44+J$2)))*10000</f>
        <v>136540.77233186187</v>
      </c>
      <c r="AB44" s="99">
        <f t="shared" ref="AB44" si="31">1/(COS(RADIANS($R44+K$2)))*10000</f>
        <v>139865.13914355962</v>
      </c>
      <c r="AC44" s="27">
        <f t="shared" si="12"/>
        <v>3946.5724205801962</v>
      </c>
      <c r="AD44" s="13">
        <f t="shared" si="13"/>
        <v>8525.3288686822634</v>
      </c>
      <c r="AE44" s="53">
        <f t="shared" si="14"/>
        <v>13865.214967437219</v>
      </c>
      <c r="AF44" s="54">
        <f t="shared" si="15"/>
        <v>20130.305739409523</v>
      </c>
      <c r="AG44" s="53">
        <f t="shared" si="16"/>
        <v>27532.360447632294</v>
      </c>
    </row>
    <row r="45" spans="1:33" x14ac:dyDescent="0.4">
      <c r="A45" s="47">
        <v>41</v>
      </c>
      <c r="B45" s="22">
        <f t="shared" si="24"/>
        <v>132501.29933488113</v>
      </c>
      <c r="C45" s="6">
        <f t="shared" si="24"/>
        <v>132702.83697641696</v>
      </c>
      <c r="D45" s="7">
        <f t="shared" si="24"/>
        <v>132905.39410863639</v>
      </c>
      <c r="E45" s="8">
        <f t="shared" si="24"/>
        <v>133108.9766440083</v>
      </c>
      <c r="F45" s="6">
        <f t="shared" si="24"/>
        <v>133313.59054501724</v>
      </c>
      <c r="G45" s="7">
        <f t="shared" si="24"/>
        <v>133519.24182467427</v>
      </c>
      <c r="H45" s="8">
        <f t="shared" si="24"/>
        <v>133725.93654703419</v>
      </c>
      <c r="I45" s="6">
        <f t="shared" si="24"/>
        <v>133933.68082771916</v>
      </c>
      <c r="J45" s="7">
        <f t="shared" si="24"/>
        <v>134142.48083444894</v>
      </c>
      <c r="K45" s="8">
        <f t="shared" si="24"/>
        <v>134352.34278757771</v>
      </c>
      <c r="L45" s="27">
        <f t="shared" si="18"/>
        <v>33.646208899654084</v>
      </c>
      <c r="M45" s="13">
        <f t="shared" si="19"/>
        <v>67.91884324541752</v>
      </c>
      <c r="N45" s="14">
        <f t="shared" si="20"/>
        <v>102.82867190827528</v>
      </c>
      <c r="O45" s="27">
        <f t="shared" si="21"/>
        <v>138.38671783791688</v>
      </c>
      <c r="P45" s="14">
        <f t="shared" si="22"/>
        <v>174.60426517835549</v>
      </c>
      <c r="R45" s="47">
        <v>86</v>
      </c>
      <c r="S45" s="95">
        <f t="shared" ref="S45:S48" si="32">1/(COS(RADIANS($R45+B$2)))*10000</f>
        <v>143355.87026203691</v>
      </c>
      <c r="T45" s="96">
        <f t="shared" ref="T45:T48" si="33">1/(COS(RADIANS($R45+C$2)))*10000</f>
        <v>147025.76291582928</v>
      </c>
      <c r="U45" s="97">
        <f t="shared" ref="U45:U48" si="34">1/(COS(RADIANS($R45+D$2)))*10000</f>
        <v>150888.96141081789</v>
      </c>
      <c r="V45" s="99">
        <f t="shared" ref="V45:V48" si="35">1/(COS(RADIANS($R45+E$2)))*10000</f>
        <v>154961.13916770709</v>
      </c>
      <c r="W45" s="96">
        <f t="shared" ref="W45:W48" si="36">1/(COS(RADIANS($R45+F$2)))*10000</f>
        <v>159259.71109908674</v>
      </c>
      <c r="X45" s="97">
        <f t="shared" ref="X45:X47" si="37">1/(COS(RADIANS($R45+G$2)))*10000</f>
        <v>163804.08239398253</v>
      </c>
      <c r="Y45" s="99">
        <f t="shared" ref="Y45:Y47" si="38">1/(COS(RADIANS($R45+H$2)))*10000</f>
        <v>168615.941205571</v>
      </c>
      <c r="Z45" s="96">
        <f t="shared" ref="Z45:Z47" si="39">1/(COS(RADIANS($R45+I$2)))*10000</f>
        <v>173719.60455483684</v>
      </c>
      <c r="AA45" s="97">
        <f t="shared" ref="AA45:AA47" si="40">1/(COS(RADIANS($R45+J$2)))*10000</f>
        <v>179142.42909116528</v>
      </c>
      <c r="AB45" s="99">
        <f t="shared" ref="AB45:AB47" si="41">1/(COS(RADIANS($R45+K$2)))*10000</f>
        <v>184915.30135499235</v>
      </c>
      <c r="AC45" s="27">
        <f t="shared" si="12"/>
        <v>6222.9460472303908</v>
      </c>
      <c r="AD45" s="55">
        <f t="shared" si="13"/>
        <v>13720.406602262054</v>
      </c>
      <c r="AE45" s="53">
        <f t="shared" si="14"/>
        <v>22830.643144018948</v>
      </c>
      <c r="AF45" s="54">
        <f t="shared" si="15"/>
        <v>34014.310991554143</v>
      </c>
      <c r="AG45" s="53">
        <f t="shared" si="16"/>
        <v>47913.968832949933</v>
      </c>
    </row>
    <row r="46" spans="1:33" x14ac:dyDescent="0.4">
      <c r="A46" s="47">
        <v>42</v>
      </c>
      <c r="B46" s="22">
        <f t="shared" si="24"/>
        <v>134563.27296063761</v>
      </c>
      <c r="C46" s="6">
        <f t="shared" si="24"/>
        <v>134775.27768088921</v>
      </c>
      <c r="D46" s="7">
        <f t="shared" si="24"/>
        <v>134988.3633298788</v>
      </c>
      <c r="E46" s="8">
        <f t="shared" si="24"/>
        <v>135202.5363440027</v>
      </c>
      <c r="F46" s="6">
        <f t="shared" si="24"/>
        <v>135417.80321507889</v>
      </c>
      <c r="G46" s="7">
        <f t="shared" si="24"/>
        <v>135634.1704909257</v>
      </c>
      <c r="H46" s="8">
        <f t="shared" si="24"/>
        <v>135851.64477594773</v>
      </c>
      <c r="I46" s="6">
        <f t="shared" si="24"/>
        <v>136070.23273172977</v>
      </c>
      <c r="J46" s="7">
        <f t="shared" si="24"/>
        <v>136289.94107763752</v>
      </c>
      <c r="K46" s="8">
        <f t="shared" si="24"/>
        <v>136510.77659142675</v>
      </c>
      <c r="L46" s="27">
        <f t="shared" si="18"/>
        <v>35.394132021130645</v>
      </c>
      <c r="M46" s="13">
        <f t="shared" si="19"/>
        <v>71.452536730179418</v>
      </c>
      <c r="N46" s="14">
        <f t="shared" si="20"/>
        <v>108.18694018509814</v>
      </c>
      <c r="O46" s="27">
        <f t="shared" si="21"/>
        <v>145.60935013938615</v>
      </c>
      <c r="P46" s="14">
        <f t="shared" si="22"/>
        <v>183.73206410994862</v>
      </c>
      <c r="R46" s="47">
        <v>87</v>
      </c>
      <c r="S46" s="95">
        <f t="shared" si="32"/>
        <v>191073.22609297349</v>
      </c>
      <c r="T46" s="96">
        <f t="shared" si="33"/>
        <v>197656.03629354504</v>
      </c>
      <c r="U46" s="97">
        <f t="shared" si="34"/>
        <v>204709.25537295011</v>
      </c>
      <c r="V46" s="99">
        <f t="shared" si="35"/>
        <v>212285.15095816806</v>
      </c>
      <c r="W46" s="96">
        <f t="shared" si="36"/>
        <v>220444.0318505209</v>
      </c>
      <c r="X46" s="97">
        <f t="shared" si="37"/>
        <v>229255.85626053344</v>
      </c>
      <c r="Y46" s="99">
        <f t="shared" si="38"/>
        <v>238802.24210152533</v>
      </c>
      <c r="Z46" s="96">
        <f t="shared" si="39"/>
        <v>249179.00170760616</v>
      </c>
      <c r="AA46" s="97">
        <f t="shared" si="40"/>
        <v>260499.36783839582</v>
      </c>
      <c r="AB46" s="99">
        <f t="shared" si="41"/>
        <v>272898.14139939402</v>
      </c>
      <c r="AC46" s="54">
        <f>ABS((1/(COS(RADIANS($R46+B$2+L$3*(1/6))))*10000)-(1/COS((RADIANS($R46+B$2)))*10000))</f>
        <v>11229.614034029626</v>
      </c>
      <c r="AD46" s="55">
        <f>ABS((1/(COS(RADIANS($R46+C$2+M$3*(1/6))))*10000)-(1/COS((RADIANS($R46+C$2)))*10000))</f>
        <v>25648.952288057219</v>
      </c>
      <c r="AE46" s="53">
        <f>ABS((1/(COS(RADIANS($R46+D$2+N$3*(1/6))))*10000)-(1/COS((RADIANS($R46+D$2)))*10000))</f>
        <v>44469.746334656054</v>
      </c>
      <c r="AF46" s="54">
        <f>ABS((1/(COS(RADIANS($R46+E$2+O$3*(1/6))))*10000)-(1/COS((RADIANS($R46+E$2)))*10000))</f>
        <v>69556.527198241471</v>
      </c>
      <c r="AG46" s="53"/>
    </row>
    <row r="47" spans="1:33" x14ac:dyDescent="0.4">
      <c r="A47" s="47">
        <v>43</v>
      </c>
      <c r="B47" s="22">
        <f t="shared" si="24"/>
        <v>136732.74610985952</v>
      </c>
      <c r="C47" s="6">
        <f t="shared" si="24"/>
        <v>136955.85652932903</v>
      </c>
      <c r="D47" s="7">
        <f t="shared" si="24"/>
        <v>137180.11480649182</v>
      </c>
      <c r="E47" s="8">
        <f t="shared" si="24"/>
        <v>137405.52795890882</v>
      </c>
      <c r="F47" s="6">
        <f t="shared" si="24"/>
        <v>137632.10306569393</v>
      </c>
      <c r="G47" s="7">
        <f t="shared" si="24"/>
        <v>137859.84726817158</v>
      </c>
      <c r="H47" s="8">
        <f t="shared" si="24"/>
        <v>138088.76777054259</v>
      </c>
      <c r="I47" s="6">
        <f t="shared" si="24"/>
        <v>138318.87184055863</v>
      </c>
      <c r="J47" s="7">
        <f t="shared" si="24"/>
        <v>138550.16681020541</v>
      </c>
      <c r="K47" s="8">
        <f t="shared" si="24"/>
        <v>138782.66007639523</v>
      </c>
      <c r="L47" s="27">
        <f t="shared" si="18"/>
        <v>37.248796591180508</v>
      </c>
      <c r="M47" s="13">
        <f t="shared" si="19"/>
        <v>75.203101653989506</v>
      </c>
      <c r="N47" s="14">
        <f t="shared" si="20"/>
        <v>113.87570340668026</v>
      </c>
      <c r="O47" s="27">
        <f t="shared" si="21"/>
        <v>153.27970310640376</v>
      </c>
      <c r="P47" s="14">
        <f t="shared" si="22"/>
        <v>193.428524220697</v>
      </c>
      <c r="R47" s="47">
        <v>88</v>
      </c>
      <c r="S47" s="95">
        <f t="shared" si="32"/>
        <v>286537.08347843733</v>
      </c>
      <c r="T47" s="96">
        <f t="shared" si="33"/>
        <v>301612.01013053657</v>
      </c>
      <c r="U47" s="97">
        <f t="shared" si="34"/>
        <v>318362.25209097745</v>
      </c>
      <c r="V47" s="99">
        <f t="shared" si="35"/>
        <v>337083.45321067859</v>
      </c>
      <c r="W47" s="96">
        <f t="shared" si="36"/>
        <v>358145.1683048589</v>
      </c>
      <c r="X47" s="97">
        <f t="shared" si="37"/>
        <v>382015.50014110468</v>
      </c>
      <c r="Y47" s="99">
        <f t="shared" si="38"/>
        <v>409296.29513666738</v>
      </c>
      <c r="Z47" s="96">
        <f t="shared" si="39"/>
        <v>440774.58322371094</v>
      </c>
      <c r="AA47" s="97">
        <f t="shared" si="40"/>
        <v>477499.73764717631</v>
      </c>
      <c r="AB47" s="99">
        <f t="shared" si="41"/>
        <v>520902.72192516993</v>
      </c>
      <c r="AC47" s="54">
        <f>ABS((1/(COS(RADIANS($R47+B$2+L$3*(1/6))))*10000)-(1/COS((RADIANS($R47+B$2)))*10000))</f>
        <v>26038.68610507861</v>
      </c>
      <c r="AD47" s="55">
        <f>ABS((1/(COS(RADIANS($R47+C$2+M$3*(1/6))))*10000)-(1/COS((RADIANS($R47+C$2)))*10000))</f>
        <v>64151.307903849229</v>
      </c>
      <c r="AE47" s="14"/>
      <c r="AF47" s="27"/>
      <c r="AG47" s="14"/>
    </row>
    <row r="48" spans="1:33" x14ac:dyDescent="0.4">
      <c r="A48" s="48">
        <v>44</v>
      </c>
      <c r="B48" s="23">
        <f t="shared" si="24"/>
        <v>139016.35910166788</v>
      </c>
      <c r="C48" s="9">
        <f t="shared" si="24"/>
        <v>139251.27141490125</v>
      </c>
      <c r="D48" s="10">
        <f t="shared" si="24"/>
        <v>139487.40461203115</v>
      </c>
      <c r="E48" s="11">
        <f t="shared" si="24"/>
        <v>139724.76635678048</v>
      </c>
      <c r="F48" s="9">
        <f t="shared" si="24"/>
        <v>139963.36438139813</v>
      </c>
      <c r="G48" s="10">
        <f t="shared" si="24"/>
        <v>140203.2064874077</v>
      </c>
      <c r="H48" s="11">
        <f t="shared" si="24"/>
        <v>140444.30054636582</v>
      </c>
      <c r="I48" s="9">
        <f t="shared" si="24"/>
        <v>140686.65450063103</v>
      </c>
      <c r="J48" s="10">
        <f t="shared" si="24"/>
        <v>140930.27636414242</v>
      </c>
      <c r="K48" s="11">
        <f t="shared" si="24"/>
        <v>141175.17422320906</v>
      </c>
      <c r="L48" s="28">
        <f t="shared" si="18"/>
        <v>39.219831922055164</v>
      </c>
      <c r="M48" s="16">
        <f t="shared" si="19"/>
        <v>79.190171663049114</v>
      </c>
      <c r="N48" s="17">
        <f t="shared" si="20"/>
        <v>119.92498885998975</v>
      </c>
      <c r="O48" s="28">
        <f t="shared" si="21"/>
        <v>161.43860185625635</v>
      </c>
      <c r="P48" s="17">
        <f t="shared" si="22"/>
        <v>203.7456881561211</v>
      </c>
      <c r="R48" s="47">
        <v>89</v>
      </c>
      <c r="S48" s="95">
        <f t="shared" si="32"/>
        <v>572986.88498549897</v>
      </c>
      <c r="T48" s="96">
        <f t="shared" si="33"/>
        <v>636645.95305999788</v>
      </c>
      <c r="U48" s="97">
        <f t="shared" si="34"/>
        <v>716220.51549952372</v>
      </c>
      <c r="V48" s="99">
        <f t="shared" si="35"/>
        <v>818531.49843037652</v>
      </c>
      <c r="W48" s="96">
        <f t="shared" si="36"/>
        <v>954947.1120672042</v>
      </c>
      <c r="X48" s="100">
        <f>1/(COS(RADIANS($R48+G$2)))*1000</f>
        <v>114593.01348013082</v>
      </c>
      <c r="Y48" s="101">
        <f t="shared" ref="Y48:AB48" si="42">1/(COS(RADIANS($R48+H$2)))*1000</f>
        <v>143240.61234215522</v>
      </c>
      <c r="Z48" s="79">
        <f t="shared" si="42"/>
        <v>190986.80437769319</v>
      </c>
      <c r="AA48" s="100">
        <f t="shared" si="42"/>
        <v>286479.47934265051</v>
      </c>
      <c r="AB48" s="101">
        <f t="shared" si="42"/>
        <v>572958.0860191508</v>
      </c>
      <c r="AC48" s="27"/>
      <c r="AD48" s="13"/>
      <c r="AE48" s="14"/>
      <c r="AF48" s="27"/>
      <c r="AG48" s="14"/>
    </row>
    <row r="49" spans="1:33" x14ac:dyDescent="0.4">
      <c r="A49" s="83"/>
      <c r="R49" s="48">
        <v>90</v>
      </c>
      <c r="S49" s="56" t="s">
        <v>140</v>
      </c>
      <c r="T49" s="9"/>
      <c r="U49" s="10"/>
      <c r="V49" s="11"/>
      <c r="W49" s="9"/>
      <c r="X49" s="10"/>
      <c r="Y49" s="11"/>
      <c r="Z49" s="9"/>
      <c r="AA49" s="10"/>
      <c r="AB49" s="11"/>
      <c r="AC49" s="28"/>
      <c r="AD49" s="16"/>
      <c r="AE49" s="17"/>
      <c r="AF49" s="28"/>
      <c r="AG49" s="17"/>
    </row>
    <row r="50" spans="1:33" x14ac:dyDescent="0.4">
      <c r="A50" s="83"/>
    </row>
    <row r="51" spans="1:33" x14ac:dyDescent="0.4">
      <c r="A51" s="83"/>
    </row>
    <row r="52" spans="1:33" x14ac:dyDescent="0.4">
      <c r="A52" s="83"/>
    </row>
    <row r="53" spans="1:33" x14ac:dyDescent="0.4">
      <c r="A53" s="83"/>
    </row>
    <row r="54" spans="1:33" x14ac:dyDescent="0.4">
      <c r="A54" s="83"/>
    </row>
    <row r="55" spans="1:33" x14ac:dyDescent="0.4">
      <c r="A55" s="83"/>
    </row>
    <row r="56" spans="1:33" x14ac:dyDescent="0.4">
      <c r="A56" s="83"/>
    </row>
    <row r="57" spans="1:33" x14ac:dyDescent="0.4">
      <c r="A57" s="83"/>
    </row>
    <row r="58" spans="1:33" x14ac:dyDescent="0.4">
      <c r="A58" s="83"/>
    </row>
    <row r="59" spans="1:33" x14ac:dyDescent="0.4">
      <c r="A59" s="83"/>
    </row>
    <row r="60" spans="1:33" x14ac:dyDescent="0.4">
      <c r="A60" s="83"/>
    </row>
    <row r="61" spans="1:33" x14ac:dyDescent="0.4">
      <c r="A61" s="83"/>
    </row>
    <row r="62" spans="1:33" x14ac:dyDescent="0.4">
      <c r="A62" s="83"/>
    </row>
    <row r="63" spans="1:33" x14ac:dyDescent="0.4">
      <c r="A63" s="83"/>
    </row>
    <row r="64" spans="1:33" x14ac:dyDescent="0.4">
      <c r="A64" s="83"/>
    </row>
    <row r="65" spans="1:1" x14ac:dyDescent="0.4">
      <c r="A65" s="83"/>
    </row>
    <row r="66" spans="1:1" x14ac:dyDescent="0.4">
      <c r="A66" s="83"/>
    </row>
    <row r="67" spans="1:1" x14ac:dyDescent="0.4">
      <c r="A67" s="83"/>
    </row>
    <row r="68" spans="1:1" x14ac:dyDescent="0.4">
      <c r="A68" s="83"/>
    </row>
    <row r="69" spans="1:1" x14ac:dyDescent="0.4">
      <c r="A69" s="83"/>
    </row>
    <row r="70" spans="1:1" x14ac:dyDescent="0.4">
      <c r="A70" s="83"/>
    </row>
    <row r="71" spans="1:1" x14ac:dyDescent="0.4">
      <c r="A71" s="83"/>
    </row>
    <row r="72" spans="1:1" x14ac:dyDescent="0.4">
      <c r="A72" s="83"/>
    </row>
    <row r="73" spans="1:1" x14ac:dyDescent="0.4">
      <c r="A73" s="83"/>
    </row>
    <row r="74" spans="1:1" x14ac:dyDescent="0.4">
      <c r="A74" s="83"/>
    </row>
    <row r="75" spans="1:1" x14ac:dyDescent="0.4">
      <c r="A75" s="83"/>
    </row>
    <row r="76" spans="1:1" x14ac:dyDescent="0.4">
      <c r="A76" s="83"/>
    </row>
    <row r="77" spans="1:1" x14ac:dyDescent="0.4">
      <c r="A77" s="83"/>
    </row>
    <row r="78" spans="1:1" x14ac:dyDescent="0.4">
      <c r="A78" s="83"/>
    </row>
    <row r="79" spans="1:1" x14ac:dyDescent="0.4">
      <c r="A79" s="83"/>
    </row>
    <row r="80" spans="1:1" x14ac:dyDescent="0.4">
      <c r="A80" s="83"/>
    </row>
    <row r="81" spans="1:1" x14ac:dyDescent="0.4">
      <c r="A81" s="83"/>
    </row>
    <row r="82" spans="1:1" x14ac:dyDescent="0.4">
      <c r="A82" s="83"/>
    </row>
    <row r="83" spans="1:1" x14ac:dyDescent="0.4">
      <c r="A83" s="83"/>
    </row>
    <row r="84" spans="1:1" x14ac:dyDescent="0.4">
      <c r="A84" s="83"/>
    </row>
    <row r="85" spans="1:1" x14ac:dyDescent="0.4">
      <c r="A85" s="83"/>
    </row>
    <row r="86" spans="1:1" x14ac:dyDescent="0.4">
      <c r="A86" s="83"/>
    </row>
    <row r="87" spans="1:1" x14ac:dyDescent="0.4">
      <c r="A87" s="83"/>
    </row>
    <row r="88" spans="1:1" x14ac:dyDescent="0.4">
      <c r="A88" s="83"/>
    </row>
    <row r="89" spans="1:1" x14ac:dyDescent="0.4">
      <c r="A89" s="83"/>
    </row>
    <row r="90" spans="1:1" x14ac:dyDescent="0.4">
      <c r="A90" s="83"/>
    </row>
    <row r="91" spans="1:1" x14ac:dyDescent="0.4">
      <c r="A91" s="83"/>
    </row>
    <row r="92" spans="1:1" x14ac:dyDescent="0.4">
      <c r="A92" s="83"/>
    </row>
    <row r="93" spans="1:1" x14ac:dyDescent="0.4">
      <c r="A93" s="83"/>
    </row>
  </sheetData>
  <mergeCells count="6">
    <mergeCell ref="A1:P1"/>
    <mergeCell ref="R1:AG1"/>
    <mergeCell ref="A2:A3"/>
    <mergeCell ref="L2:P2"/>
    <mergeCell ref="R2:R3"/>
    <mergeCell ref="AC2:AG2"/>
  </mergeCells>
  <pageMargins left="0.7" right="0.7" top="0.75" bottom="0.75" header="0.3" footer="0.3"/>
  <pageSetup scale="6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17</vt:i4>
      </vt:variant>
    </vt:vector>
  </HeadingPairs>
  <TitlesOfParts>
    <vt:vector size="56" baseType="lpstr">
      <vt:lpstr>toc</vt:lpstr>
      <vt:lpstr>log</vt:lpstr>
      <vt:lpstr>antilog</vt:lpstr>
      <vt:lpstr>ln</vt:lpstr>
      <vt:lpstr>sin</vt:lpstr>
      <vt:lpstr>cos</vt:lpstr>
      <vt:lpstr>tan</vt:lpstr>
      <vt:lpstr>csc</vt:lpstr>
      <vt:lpstr>sec</vt:lpstr>
      <vt:lpstr>cot</vt:lpstr>
      <vt:lpstr>histtrig</vt:lpstr>
      <vt:lpstr>angleconv</vt:lpstr>
      <vt:lpstr>anglefunc</vt:lpstr>
      <vt:lpstr>chords</vt:lpstr>
      <vt:lpstr>recips</vt:lpstr>
      <vt:lpstr>pwrroots</vt:lpstr>
      <vt:lpstr>sqr0-1</vt:lpstr>
      <vt:lpstr>sqrt0-1</vt:lpstr>
      <vt:lpstr>sqrt1-2</vt:lpstr>
      <vt:lpstr>cube0-1</vt:lpstr>
      <vt:lpstr>cbrt0-1</vt:lpstr>
      <vt:lpstr>cbrt1-2</vt:lpstr>
      <vt:lpstr>cbrt2-3</vt:lpstr>
      <vt:lpstr>circby8</vt:lpstr>
      <vt:lpstr>circby10</vt:lpstr>
      <vt:lpstr>exphypfunc</vt:lpstr>
      <vt:lpstr>propparts6</vt:lpstr>
      <vt:lpstr>propparts10</vt:lpstr>
      <vt:lpstr>bincoeff</vt:lpstr>
      <vt:lpstr>normdist</vt:lpstr>
      <vt:lpstr>binomdist</vt:lpstr>
      <vt:lpstr>amtcmpd</vt:lpstr>
      <vt:lpstr>amtpv</vt:lpstr>
      <vt:lpstr>antamt</vt:lpstr>
      <vt:lpstr>antpv</vt:lpstr>
      <vt:lpstr>primenums</vt:lpstr>
      <vt:lpstr>fiblucnums</vt:lpstr>
      <vt:lpstr>phyconst</vt:lpstr>
      <vt:lpstr>normdist2</vt:lpstr>
      <vt:lpstr>angleconv!Print_Area</vt:lpstr>
      <vt:lpstr>antilog!Print_Area</vt:lpstr>
      <vt:lpstr>'cbrt0-1'!Print_Area</vt:lpstr>
      <vt:lpstr>'cbrt1-2'!Print_Area</vt:lpstr>
      <vt:lpstr>'cbrt2-3'!Print_Area</vt:lpstr>
      <vt:lpstr>cos!Print_Area</vt:lpstr>
      <vt:lpstr>cot!Print_Area</vt:lpstr>
      <vt:lpstr>csc!Print_Area</vt:lpstr>
      <vt:lpstr>ln!Print_Area</vt:lpstr>
      <vt:lpstr>log!Print_Area</vt:lpstr>
      <vt:lpstr>recips!Print_Area</vt:lpstr>
      <vt:lpstr>sec!Print_Area</vt:lpstr>
      <vt:lpstr>sin!Print_Area</vt:lpstr>
      <vt:lpstr>'sqr0-1'!Print_Area</vt:lpstr>
      <vt:lpstr>'sqrt0-1'!Print_Area</vt:lpstr>
      <vt:lpstr>'sqrt1-2'!Print_Area</vt:lpstr>
      <vt:lpstr>tan!Print_Area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Guadalupe</dc:creator>
  <cp:lastModifiedBy>Brian Guadalupe</cp:lastModifiedBy>
  <cp:lastPrinted>2012-06-18T13:01:59Z</cp:lastPrinted>
  <dcterms:created xsi:type="dcterms:W3CDTF">2012-06-17T12:53:33Z</dcterms:created>
  <dcterms:modified xsi:type="dcterms:W3CDTF">2012-06-28T13:58:33Z</dcterms:modified>
</cp:coreProperties>
</file>